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1355" windowHeight="8700" tabRatio="925"/>
  </bookViews>
  <sheets>
    <sheet name="Introduction" sheetId="19" r:id="rId1"/>
    <sheet name="Data" sheetId="1" r:id="rId2"/>
    <sheet name="Dwellings - Small" sheetId="2" r:id="rId3"/>
    <sheet name="Dwellings - Large" sheetId="5" r:id="rId4"/>
    <sheet name="Flats" sheetId="8" r:id="rId5"/>
    <sheet name="Townhouses" sheetId="7" r:id="rId6"/>
    <sheet name="Other" sheetId="12" r:id="rId7"/>
    <sheet name="Schools, ETC" sheetId="11" r:id="rId8"/>
    <sheet name="Churches, ETC" sheetId="10" r:id="rId9"/>
    <sheet name="Office, Banking" sheetId="9" r:id="rId10"/>
    <sheet name="Retail" sheetId="13" r:id="rId11"/>
    <sheet name="Industrial, ETC" sheetId="14" r:id="rId12"/>
    <sheet name="Total Space" sheetId="15" r:id="rId13"/>
    <sheet name="Rank" sheetId="20" r:id="rId14"/>
    <sheet name="Urban-Rural" sheetId="16" r:id="rId15"/>
    <sheet name="Data1" sheetId="18" r:id="rId16"/>
  </sheets>
  <calcPr calcId="125725"/>
</workbook>
</file>

<file path=xl/calcChain.xml><?xml version="1.0" encoding="utf-8"?>
<calcChain xmlns="http://schemas.openxmlformats.org/spreadsheetml/2006/main">
  <c r="E62" i="20"/>
  <c r="E61"/>
  <c r="C799" i="18"/>
  <c r="F799"/>
  <c r="I799"/>
  <c r="L799"/>
  <c r="M799"/>
  <c r="N799"/>
  <c r="O799"/>
  <c r="R799"/>
  <c r="U799"/>
  <c r="X799"/>
  <c r="C800"/>
  <c r="F800"/>
  <c r="I800"/>
  <c r="L800"/>
  <c r="M800"/>
  <c r="N800"/>
  <c r="O800"/>
  <c r="R800"/>
  <c r="U800"/>
  <c r="X800"/>
  <c r="C801"/>
  <c r="F801"/>
  <c r="I801"/>
  <c r="L801"/>
  <c r="M801"/>
  <c r="N801"/>
  <c r="O801"/>
  <c r="R801"/>
  <c r="U801"/>
  <c r="X801"/>
  <c r="C802"/>
  <c r="F802"/>
  <c r="I802"/>
  <c r="L802"/>
  <c r="M802"/>
  <c r="N802"/>
  <c r="O802"/>
  <c r="O812" s="1"/>
  <c r="R802"/>
  <c r="U802"/>
  <c r="X802"/>
  <c r="C803"/>
  <c r="F803"/>
  <c r="I803"/>
  <c r="L803"/>
  <c r="M803"/>
  <c r="N803"/>
  <c r="O803"/>
  <c r="R803"/>
  <c r="U803"/>
  <c r="X803"/>
  <c r="C804"/>
  <c r="F804"/>
  <c r="I804"/>
  <c r="L804"/>
  <c r="M804"/>
  <c r="N804"/>
  <c r="O804"/>
  <c r="R804"/>
  <c r="U804"/>
  <c r="X804"/>
  <c r="C805"/>
  <c r="F805"/>
  <c r="F812" s="1"/>
  <c r="I805"/>
  <c r="L805"/>
  <c r="M805"/>
  <c r="N805"/>
  <c r="O805"/>
  <c r="R805"/>
  <c r="U805"/>
  <c r="X805"/>
  <c r="C806"/>
  <c r="F806"/>
  <c r="I806"/>
  <c r="L806"/>
  <c r="M806"/>
  <c r="N806"/>
  <c r="O806"/>
  <c r="R806"/>
  <c r="U806"/>
  <c r="X806"/>
  <c r="C807"/>
  <c r="F807"/>
  <c r="I807"/>
  <c r="L807"/>
  <c r="M807"/>
  <c r="N807"/>
  <c r="O807"/>
  <c r="R807"/>
  <c r="U807"/>
  <c r="X807"/>
  <c r="X812" s="1"/>
  <c r="C808"/>
  <c r="F808"/>
  <c r="I808"/>
  <c r="L808"/>
  <c r="M808"/>
  <c r="N808"/>
  <c r="O808"/>
  <c r="R808"/>
  <c r="U808"/>
  <c r="X808"/>
  <c r="C809"/>
  <c r="F809"/>
  <c r="I809"/>
  <c r="L809"/>
  <c r="M809"/>
  <c r="N809"/>
  <c r="O809"/>
  <c r="R809"/>
  <c r="U809"/>
  <c r="X809"/>
  <c r="AA810"/>
  <c r="I812"/>
  <c r="N812"/>
  <c r="C783"/>
  <c r="F783"/>
  <c r="I783"/>
  <c r="L783"/>
  <c r="M783"/>
  <c r="N783"/>
  <c r="O783"/>
  <c r="R783"/>
  <c r="U783"/>
  <c r="X783"/>
  <c r="C784"/>
  <c r="F784"/>
  <c r="I784"/>
  <c r="L784"/>
  <c r="M784"/>
  <c r="N784"/>
  <c r="O784"/>
  <c r="R784"/>
  <c r="U784"/>
  <c r="X784"/>
  <c r="C785"/>
  <c r="F785"/>
  <c r="I785"/>
  <c r="L785"/>
  <c r="M785"/>
  <c r="N785"/>
  <c r="O785"/>
  <c r="R785"/>
  <c r="U785"/>
  <c r="X785"/>
  <c r="C786"/>
  <c r="F786"/>
  <c r="I786"/>
  <c r="L786"/>
  <c r="M786"/>
  <c r="N786"/>
  <c r="O786"/>
  <c r="R786"/>
  <c r="U786"/>
  <c r="X786"/>
  <c r="C787"/>
  <c r="F787"/>
  <c r="I787"/>
  <c r="L787"/>
  <c r="M787"/>
  <c r="N787"/>
  <c r="O787"/>
  <c r="R787"/>
  <c r="U787"/>
  <c r="X787"/>
  <c r="C788"/>
  <c r="F788"/>
  <c r="I788"/>
  <c r="L788"/>
  <c r="M788"/>
  <c r="N788"/>
  <c r="O788"/>
  <c r="R788"/>
  <c r="U788"/>
  <c r="X788"/>
  <c r="C789"/>
  <c r="F789"/>
  <c r="I789"/>
  <c r="L789"/>
  <c r="M789"/>
  <c r="N789"/>
  <c r="O789"/>
  <c r="R789"/>
  <c r="U789"/>
  <c r="X789"/>
  <c r="C790"/>
  <c r="F790"/>
  <c r="I790"/>
  <c r="L790"/>
  <c r="M790"/>
  <c r="N790"/>
  <c r="O790"/>
  <c r="R790"/>
  <c r="U790"/>
  <c r="X790"/>
  <c r="C791"/>
  <c r="F791"/>
  <c r="I791"/>
  <c r="L791"/>
  <c r="M791"/>
  <c r="N791"/>
  <c r="O791"/>
  <c r="R791"/>
  <c r="U791"/>
  <c r="X791"/>
  <c r="C792"/>
  <c r="F792"/>
  <c r="I792"/>
  <c r="L792"/>
  <c r="M792"/>
  <c r="N792"/>
  <c r="O792"/>
  <c r="R792"/>
  <c r="U792"/>
  <c r="X792"/>
  <c r="C793"/>
  <c r="F793"/>
  <c r="I793"/>
  <c r="L793"/>
  <c r="M793"/>
  <c r="N793"/>
  <c r="O793"/>
  <c r="R793"/>
  <c r="U793"/>
  <c r="X793"/>
  <c r="C767"/>
  <c r="F767"/>
  <c r="I767"/>
  <c r="L767"/>
  <c r="M767"/>
  <c r="N767"/>
  <c r="O767"/>
  <c r="R767"/>
  <c r="U767"/>
  <c r="X767"/>
  <c r="C768"/>
  <c r="F768"/>
  <c r="I768"/>
  <c r="L768"/>
  <c r="M768"/>
  <c r="N768"/>
  <c r="O768"/>
  <c r="R768"/>
  <c r="U768"/>
  <c r="X768"/>
  <c r="C769"/>
  <c r="F769"/>
  <c r="I769"/>
  <c r="L769"/>
  <c r="M769"/>
  <c r="N769"/>
  <c r="O769"/>
  <c r="R769"/>
  <c r="U769"/>
  <c r="X769"/>
  <c r="C770"/>
  <c r="F770"/>
  <c r="I770"/>
  <c r="L770"/>
  <c r="M770"/>
  <c r="N770"/>
  <c r="O770"/>
  <c r="R770"/>
  <c r="U770"/>
  <c r="X770"/>
  <c r="C771"/>
  <c r="F771"/>
  <c r="I771"/>
  <c r="L771"/>
  <c r="M771"/>
  <c r="N771"/>
  <c r="O771"/>
  <c r="R771"/>
  <c r="U771"/>
  <c r="X771"/>
  <c r="C772"/>
  <c r="F772"/>
  <c r="I772"/>
  <c r="L772"/>
  <c r="M772"/>
  <c r="N772"/>
  <c r="O772"/>
  <c r="R772"/>
  <c r="U772"/>
  <c r="X772"/>
  <c r="C773"/>
  <c r="F773"/>
  <c r="I773"/>
  <c r="L773"/>
  <c r="M773"/>
  <c r="N773"/>
  <c r="O773"/>
  <c r="R773"/>
  <c r="U773"/>
  <c r="X773"/>
  <c r="C774"/>
  <c r="F774"/>
  <c r="I774"/>
  <c r="L774"/>
  <c r="M774"/>
  <c r="N774"/>
  <c r="O774"/>
  <c r="R774"/>
  <c r="U774"/>
  <c r="X774"/>
  <c r="C775"/>
  <c r="F775"/>
  <c r="I775"/>
  <c r="L775"/>
  <c r="M775"/>
  <c r="N775"/>
  <c r="O775"/>
  <c r="R775"/>
  <c r="U775"/>
  <c r="X775"/>
  <c r="C776"/>
  <c r="F776"/>
  <c r="I776"/>
  <c r="L776"/>
  <c r="M776"/>
  <c r="N776"/>
  <c r="O776"/>
  <c r="R776"/>
  <c r="U776"/>
  <c r="X776"/>
  <c r="C777"/>
  <c r="F777"/>
  <c r="I777"/>
  <c r="L777"/>
  <c r="M777"/>
  <c r="N777"/>
  <c r="O777"/>
  <c r="R777"/>
  <c r="U777"/>
  <c r="X777"/>
  <c r="C751"/>
  <c r="F751"/>
  <c r="I751"/>
  <c r="L751"/>
  <c r="M751"/>
  <c r="N751"/>
  <c r="O751"/>
  <c r="R751"/>
  <c r="U751"/>
  <c r="X751"/>
  <c r="C752"/>
  <c r="F752"/>
  <c r="I752"/>
  <c r="L752"/>
  <c r="M752"/>
  <c r="N752"/>
  <c r="O752"/>
  <c r="R752"/>
  <c r="U752"/>
  <c r="X752"/>
  <c r="C753"/>
  <c r="F753"/>
  <c r="I753"/>
  <c r="L753"/>
  <c r="M753"/>
  <c r="N753"/>
  <c r="O753"/>
  <c r="R753"/>
  <c r="U753"/>
  <c r="X753"/>
  <c r="C754"/>
  <c r="F754"/>
  <c r="I754"/>
  <c r="L754"/>
  <c r="M754"/>
  <c r="N754"/>
  <c r="O754"/>
  <c r="R754"/>
  <c r="U754"/>
  <c r="X754"/>
  <c r="C755"/>
  <c r="F755"/>
  <c r="I755"/>
  <c r="L755"/>
  <c r="M755"/>
  <c r="N755"/>
  <c r="O755"/>
  <c r="R755"/>
  <c r="U755"/>
  <c r="X755"/>
  <c r="C756"/>
  <c r="F756"/>
  <c r="I756"/>
  <c r="L756"/>
  <c r="M756"/>
  <c r="N756"/>
  <c r="O756"/>
  <c r="R756"/>
  <c r="U756"/>
  <c r="X756"/>
  <c r="C757"/>
  <c r="F757"/>
  <c r="I757"/>
  <c r="L757"/>
  <c r="M757"/>
  <c r="N757"/>
  <c r="O757"/>
  <c r="R757"/>
  <c r="U757"/>
  <c r="X757"/>
  <c r="C758"/>
  <c r="F758"/>
  <c r="I758"/>
  <c r="L758"/>
  <c r="M758"/>
  <c r="N758"/>
  <c r="O758"/>
  <c r="R758"/>
  <c r="U758"/>
  <c r="X758"/>
  <c r="C759"/>
  <c r="F759"/>
  <c r="I759"/>
  <c r="L759"/>
  <c r="M759"/>
  <c r="N759"/>
  <c r="O759"/>
  <c r="R759"/>
  <c r="U759"/>
  <c r="X759"/>
  <c r="C760"/>
  <c r="F760"/>
  <c r="I760"/>
  <c r="L760"/>
  <c r="M760"/>
  <c r="N760"/>
  <c r="O760"/>
  <c r="R760"/>
  <c r="U760"/>
  <c r="X760"/>
  <c r="C761"/>
  <c r="F761"/>
  <c r="I761"/>
  <c r="L761"/>
  <c r="M761"/>
  <c r="N761"/>
  <c r="O761"/>
  <c r="R761"/>
  <c r="U761"/>
  <c r="X761"/>
  <c r="C735"/>
  <c r="F735"/>
  <c r="I735"/>
  <c r="L735"/>
  <c r="M735"/>
  <c r="N735"/>
  <c r="O735"/>
  <c r="R735"/>
  <c r="U735"/>
  <c r="X735"/>
  <c r="C736"/>
  <c r="F736"/>
  <c r="I736"/>
  <c r="L736"/>
  <c r="M736"/>
  <c r="N736"/>
  <c r="O736"/>
  <c r="R736"/>
  <c r="U736"/>
  <c r="X736"/>
  <c r="C737"/>
  <c r="F737"/>
  <c r="I737"/>
  <c r="L737"/>
  <c r="M737"/>
  <c r="N737"/>
  <c r="O737"/>
  <c r="R737"/>
  <c r="U737"/>
  <c r="X737"/>
  <c r="C738"/>
  <c r="F738"/>
  <c r="I738"/>
  <c r="L738"/>
  <c r="M738"/>
  <c r="N738"/>
  <c r="O738"/>
  <c r="R738"/>
  <c r="U738"/>
  <c r="X738"/>
  <c r="C739"/>
  <c r="F739"/>
  <c r="I739"/>
  <c r="L739"/>
  <c r="M739"/>
  <c r="N739"/>
  <c r="O739"/>
  <c r="R739"/>
  <c r="U739"/>
  <c r="X739"/>
  <c r="C740"/>
  <c r="F740"/>
  <c r="I740"/>
  <c r="L740"/>
  <c r="M740"/>
  <c r="N740"/>
  <c r="O740"/>
  <c r="R740"/>
  <c r="U740"/>
  <c r="X740"/>
  <c r="C741"/>
  <c r="F741"/>
  <c r="I741"/>
  <c r="L741"/>
  <c r="M741"/>
  <c r="N741"/>
  <c r="O741"/>
  <c r="R741"/>
  <c r="U741"/>
  <c r="X741"/>
  <c r="C742"/>
  <c r="F742"/>
  <c r="I742"/>
  <c r="L742"/>
  <c r="M742"/>
  <c r="N742"/>
  <c r="O742"/>
  <c r="R742"/>
  <c r="U742"/>
  <c r="X742"/>
  <c r="C743"/>
  <c r="F743"/>
  <c r="I743"/>
  <c r="L743"/>
  <c r="M743"/>
  <c r="N743"/>
  <c r="O743"/>
  <c r="R743"/>
  <c r="U743"/>
  <c r="X743"/>
  <c r="C744"/>
  <c r="F744"/>
  <c r="I744"/>
  <c r="L744"/>
  <c r="M744"/>
  <c r="N744"/>
  <c r="O744"/>
  <c r="R744"/>
  <c r="U744"/>
  <c r="X744"/>
  <c r="C745"/>
  <c r="F745"/>
  <c r="I745"/>
  <c r="L745"/>
  <c r="M745"/>
  <c r="N745"/>
  <c r="O745"/>
  <c r="R745"/>
  <c r="U745"/>
  <c r="X745"/>
  <c r="C719"/>
  <c r="F719"/>
  <c r="I719"/>
  <c r="L719"/>
  <c r="M719"/>
  <c r="N719"/>
  <c r="O719"/>
  <c r="R719"/>
  <c r="U719"/>
  <c r="X719"/>
  <c r="C720"/>
  <c r="F720"/>
  <c r="I720"/>
  <c r="L720"/>
  <c r="M720"/>
  <c r="N720"/>
  <c r="O720"/>
  <c r="R720"/>
  <c r="U720"/>
  <c r="X720"/>
  <c r="C721"/>
  <c r="F721"/>
  <c r="I721"/>
  <c r="L721"/>
  <c r="M721"/>
  <c r="N721"/>
  <c r="O721"/>
  <c r="R721"/>
  <c r="U721"/>
  <c r="X721"/>
  <c r="C722"/>
  <c r="F722"/>
  <c r="I722"/>
  <c r="L722"/>
  <c r="M722"/>
  <c r="N722"/>
  <c r="O722"/>
  <c r="R722"/>
  <c r="U722"/>
  <c r="X722"/>
  <c r="C723"/>
  <c r="F723"/>
  <c r="I723"/>
  <c r="L723"/>
  <c r="M723"/>
  <c r="N723"/>
  <c r="O723"/>
  <c r="R723"/>
  <c r="U723"/>
  <c r="X723"/>
  <c r="C724"/>
  <c r="F724"/>
  <c r="I724"/>
  <c r="L724"/>
  <c r="M724"/>
  <c r="N724"/>
  <c r="O724"/>
  <c r="R724"/>
  <c r="U724"/>
  <c r="X724"/>
  <c r="C725"/>
  <c r="F725"/>
  <c r="I725"/>
  <c r="L725"/>
  <c r="M725"/>
  <c r="N725"/>
  <c r="O725"/>
  <c r="R725"/>
  <c r="U725"/>
  <c r="X725"/>
  <c r="C726"/>
  <c r="F726"/>
  <c r="I726"/>
  <c r="L726"/>
  <c r="M726"/>
  <c r="N726"/>
  <c r="O726"/>
  <c r="R726"/>
  <c r="U726"/>
  <c r="X726"/>
  <c r="C727"/>
  <c r="F727"/>
  <c r="I727"/>
  <c r="L727"/>
  <c r="M727"/>
  <c r="N727"/>
  <c r="O727"/>
  <c r="R727"/>
  <c r="U727"/>
  <c r="X727"/>
  <c r="C728"/>
  <c r="F728"/>
  <c r="I728"/>
  <c r="L728"/>
  <c r="M728"/>
  <c r="N728"/>
  <c r="O728"/>
  <c r="R728"/>
  <c r="U728"/>
  <c r="X728"/>
  <c r="C729"/>
  <c r="F729"/>
  <c r="I729"/>
  <c r="L729"/>
  <c r="M729"/>
  <c r="N729"/>
  <c r="O729"/>
  <c r="R729"/>
  <c r="U729"/>
  <c r="X729"/>
  <c r="C703"/>
  <c r="F703"/>
  <c r="I703"/>
  <c r="L703"/>
  <c r="M703"/>
  <c r="N703"/>
  <c r="O703"/>
  <c r="R703"/>
  <c r="U703"/>
  <c r="X703"/>
  <c r="C704"/>
  <c r="F704"/>
  <c r="I704"/>
  <c r="L704"/>
  <c r="M704"/>
  <c r="N704"/>
  <c r="O704"/>
  <c r="R704"/>
  <c r="U704"/>
  <c r="X704"/>
  <c r="C705"/>
  <c r="F705"/>
  <c r="I705"/>
  <c r="L705"/>
  <c r="M705"/>
  <c r="N705"/>
  <c r="O705"/>
  <c r="R705"/>
  <c r="U705"/>
  <c r="X705"/>
  <c r="C706"/>
  <c r="F706"/>
  <c r="I706"/>
  <c r="L706"/>
  <c r="M706"/>
  <c r="N706"/>
  <c r="O706"/>
  <c r="R706"/>
  <c r="U706"/>
  <c r="X706"/>
  <c r="C707"/>
  <c r="F707"/>
  <c r="I707"/>
  <c r="L707"/>
  <c r="M707"/>
  <c r="N707"/>
  <c r="O707"/>
  <c r="R707"/>
  <c r="U707"/>
  <c r="X707"/>
  <c r="C708"/>
  <c r="F708"/>
  <c r="I708"/>
  <c r="L708"/>
  <c r="M708"/>
  <c r="N708"/>
  <c r="O708"/>
  <c r="R708"/>
  <c r="U708"/>
  <c r="X708"/>
  <c r="C709"/>
  <c r="F709"/>
  <c r="I709"/>
  <c r="L709"/>
  <c r="M709"/>
  <c r="N709"/>
  <c r="O709"/>
  <c r="R709"/>
  <c r="U709"/>
  <c r="X709"/>
  <c r="C710"/>
  <c r="F710"/>
  <c r="I710"/>
  <c r="L710"/>
  <c r="M710"/>
  <c r="N710"/>
  <c r="O710"/>
  <c r="R710"/>
  <c r="U710"/>
  <c r="X710"/>
  <c r="C711"/>
  <c r="F711"/>
  <c r="I711"/>
  <c r="L711"/>
  <c r="M711"/>
  <c r="N711"/>
  <c r="O711"/>
  <c r="R711"/>
  <c r="U711"/>
  <c r="X711"/>
  <c r="C712"/>
  <c r="F712"/>
  <c r="I712"/>
  <c r="L712"/>
  <c r="M712"/>
  <c r="N712"/>
  <c r="O712"/>
  <c r="R712"/>
  <c r="U712"/>
  <c r="X712"/>
  <c r="C713"/>
  <c r="F713"/>
  <c r="I713"/>
  <c r="L713"/>
  <c r="M713"/>
  <c r="N713"/>
  <c r="O713"/>
  <c r="R713"/>
  <c r="U713"/>
  <c r="X713"/>
  <c r="C687"/>
  <c r="F687"/>
  <c r="I687"/>
  <c r="L687"/>
  <c r="M687"/>
  <c r="N687"/>
  <c r="O687"/>
  <c r="R687"/>
  <c r="U687"/>
  <c r="X687"/>
  <c r="C688"/>
  <c r="F688"/>
  <c r="I688"/>
  <c r="L688"/>
  <c r="M688"/>
  <c r="N688"/>
  <c r="O688"/>
  <c r="R688"/>
  <c r="U688"/>
  <c r="X688"/>
  <c r="C689"/>
  <c r="F689"/>
  <c r="I689"/>
  <c r="L689"/>
  <c r="M689"/>
  <c r="N689"/>
  <c r="O689"/>
  <c r="R689"/>
  <c r="U689"/>
  <c r="X689"/>
  <c r="C690"/>
  <c r="F690"/>
  <c r="I690"/>
  <c r="L690"/>
  <c r="M690"/>
  <c r="N690"/>
  <c r="O690"/>
  <c r="R690"/>
  <c r="U690"/>
  <c r="X690"/>
  <c r="C691"/>
  <c r="F691"/>
  <c r="I691"/>
  <c r="L691"/>
  <c r="M691"/>
  <c r="N691"/>
  <c r="O691"/>
  <c r="R691"/>
  <c r="U691"/>
  <c r="X691"/>
  <c r="C692"/>
  <c r="F692"/>
  <c r="I692"/>
  <c r="L692"/>
  <c r="M692"/>
  <c r="N692"/>
  <c r="O692"/>
  <c r="R692"/>
  <c r="U692"/>
  <c r="X692"/>
  <c r="C693"/>
  <c r="F693"/>
  <c r="I693"/>
  <c r="L693"/>
  <c r="M693"/>
  <c r="N693"/>
  <c r="O693"/>
  <c r="R693"/>
  <c r="U693"/>
  <c r="X693"/>
  <c r="C694"/>
  <c r="F694"/>
  <c r="I694"/>
  <c r="L694"/>
  <c r="M694"/>
  <c r="N694"/>
  <c r="O694"/>
  <c r="R694"/>
  <c r="U694"/>
  <c r="X694"/>
  <c r="C695"/>
  <c r="F695"/>
  <c r="I695"/>
  <c r="L695"/>
  <c r="M695"/>
  <c r="N695"/>
  <c r="O695"/>
  <c r="R695"/>
  <c r="U695"/>
  <c r="X695"/>
  <c r="C696"/>
  <c r="F696"/>
  <c r="I696"/>
  <c r="L696"/>
  <c r="M696"/>
  <c r="N696"/>
  <c r="O696"/>
  <c r="R696"/>
  <c r="U696"/>
  <c r="X696"/>
  <c r="C697"/>
  <c r="F697"/>
  <c r="I697"/>
  <c r="L697"/>
  <c r="M697"/>
  <c r="N697"/>
  <c r="O697"/>
  <c r="R697"/>
  <c r="U697"/>
  <c r="X697"/>
  <c r="C671"/>
  <c r="F671"/>
  <c r="I671"/>
  <c r="L671"/>
  <c r="M671"/>
  <c r="N671"/>
  <c r="O671"/>
  <c r="R671"/>
  <c r="U671"/>
  <c r="X671"/>
  <c r="C672"/>
  <c r="F672"/>
  <c r="I672"/>
  <c r="L672"/>
  <c r="M672"/>
  <c r="N672"/>
  <c r="O672"/>
  <c r="R672"/>
  <c r="U672"/>
  <c r="X672"/>
  <c r="C673"/>
  <c r="F673"/>
  <c r="I673"/>
  <c r="L673"/>
  <c r="M673"/>
  <c r="N673"/>
  <c r="O673"/>
  <c r="R673"/>
  <c r="U673"/>
  <c r="X673"/>
  <c r="C674"/>
  <c r="F674"/>
  <c r="I674"/>
  <c r="L674"/>
  <c r="M674"/>
  <c r="N674"/>
  <c r="O674"/>
  <c r="R674"/>
  <c r="U674"/>
  <c r="X674"/>
  <c r="C675"/>
  <c r="F675"/>
  <c r="I675"/>
  <c r="L675"/>
  <c r="M675"/>
  <c r="N675"/>
  <c r="O675"/>
  <c r="R675"/>
  <c r="U675"/>
  <c r="X675"/>
  <c r="C676"/>
  <c r="F676"/>
  <c r="I676"/>
  <c r="L676"/>
  <c r="M676"/>
  <c r="N676"/>
  <c r="O676"/>
  <c r="R676"/>
  <c r="U676"/>
  <c r="X676"/>
  <c r="C677"/>
  <c r="F677"/>
  <c r="I677"/>
  <c r="L677"/>
  <c r="M677"/>
  <c r="N677"/>
  <c r="O677"/>
  <c r="R677"/>
  <c r="U677"/>
  <c r="X677"/>
  <c r="C678"/>
  <c r="F678"/>
  <c r="I678"/>
  <c r="L678"/>
  <c r="M678"/>
  <c r="N678"/>
  <c r="O678"/>
  <c r="R678"/>
  <c r="U678"/>
  <c r="X678"/>
  <c r="C679"/>
  <c r="F679"/>
  <c r="I679"/>
  <c r="L679"/>
  <c r="M679"/>
  <c r="N679"/>
  <c r="O679"/>
  <c r="R679"/>
  <c r="U679"/>
  <c r="X679"/>
  <c r="C680"/>
  <c r="F680"/>
  <c r="I680"/>
  <c r="L680"/>
  <c r="M680"/>
  <c r="N680"/>
  <c r="O680"/>
  <c r="R680"/>
  <c r="U680"/>
  <c r="X680"/>
  <c r="C681"/>
  <c r="F681"/>
  <c r="I681"/>
  <c r="L681"/>
  <c r="M681"/>
  <c r="N681"/>
  <c r="O681"/>
  <c r="R681"/>
  <c r="U681"/>
  <c r="X681"/>
  <c r="C655"/>
  <c r="F655"/>
  <c r="I655"/>
  <c r="L655"/>
  <c r="M655"/>
  <c r="N655"/>
  <c r="O655"/>
  <c r="R655"/>
  <c r="U655"/>
  <c r="X655"/>
  <c r="C656"/>
  <c r="F656"/>
  <c r="I656"/>
  <c r="L656"/>
  <c r="M656"/>
  <c r="N656"/>
  <c r="O656"/>
  <c r="R656"/>
  <c r="U656"/>
  <c r="X656"/>
  <c r="C657"/>
  <c r="F657"/>
  <c r="I657"/>
  <c r="L657"/>
  <c r="M657"/>
  <c r="N657"/>
  <c r="O657"/>
  <c r="R657"/>
  <c r="U657"/>
  <c r="X657"/>
  <c r="C658"/>
  <c r="F658"/>
  <c r="I658"/>
  <c r="L658"/>
  <c r="M658"/>
  <c r="N658"/>
  <c r="O658"/>
  <c r="R658"/>
  <c r="U658"/>
  <c r="X658"/>
  <c r="C659"/>
  <c r="F659"/>
  <c r="I659"/>
  <c r="L659"/>
  <c r="M659"/>
  <c r="N659"/>
  <c r="O659"/>
  <c r="R659"/>
  <c r="U659"/>
  <c r="X659"/>
  <c r="C660"/>
  <c r="F660"/>
  <c r="I660"/>
  <c r="L660"/>
  <c r="M660"/>
  <c r="N660"/>
  <c r="O660"/>
  <c r="R660"/>
  <c r="U660"/>
  <c r="X660"/>
  <c r="C661"/>
  <c r="F661"/>
  <c r="I661"/>
  <c r="L661"/>
  <c r="M661"/>
  <c r="N661"/>
  <c r="O661"/>
  <c r="R661"/>
  <c r="U661"/>
  <c r="X661"/>
  <c r="C662"/>
  <c r="F662"/>
  <c r="I662"/>
  <c r="L662"/>
  <c r="M662"/>
  <c r="N662"/>
  <c r="O662"/>
  <c r="R662"/>
  <c r="U662"/>
  <c r="X662"/>
  <c r="C663"/>
  <c r="F663"/>
  <c r="I663"/>
  <c r="L663"/>
  <c r="M663"/>
  <c r="N663"/>
  <c r="O663"/>
  <c r="R663"/>
  <c r="U663"/>
  <c r="X663"/>
  <c r="C664"/>
  <c r="F664"/>
  <c r="I664"/>
  <c r="L664"/>
  <c r="M664"/>
  <c r="N664"/>
  <c r="O664"/>
  <c r="R664"/>
  <c r="U664"/>
  <c r="X664"/>
  <c r="C665"/>
  <c r="F665"/>
  <c r="I665"/>
  <c r="L665"/>
  <c r="M665"/>
  <c r="N665"/>
  <c r="O665"/>
  <c r="R665"/>
  <c r="U665"/>
  <c r="X665"/>
  <c r="C639"/>
  <c r="F639"/>
  <c r="I639"/>
  <c r="L639"/>
  <c r="M639"/>
  <c r="N639"/>
  <c r="O639"/>
  <c r="R639"/>
  <c r="U639"/>
  <c r="X639"/>
  <c r="C640"/>
  <c r="F640"/>
  <c r="I640"/>
  <c r="L640"/>
  <c r="M640"/>
  <c r="N640"/>
  <c r="O640"/>
  <c r="R640"/>
  <c r="U640"/>
  <c r="X640"/>
  <c r="C641"/>
  <c r="F641"/>
  <c r="I641"/>
  <c r="L641"/>
  <c r="M641"/>
  <c r="N641"/>
  <c r="O641"/>
  <c r="R641"/>
  <c r="U641"/>
  <c r="X641"/>
  <c r="C642"/>
  <c r="F642"/>
  <c r="I642"/>
  <c r="L642"/>
  <c r="M642"/>
  <c r="N642"/>
  <c r="O642"/>
  <c r="R642"/>
  <c r="U642"/>
  <c r="X642"/>
  <c r="C643"/>
  <c r="F643"/>
  <c r="I643"/>
  <c r="L643"/>
  <c r="M643"/>
  <c r="N643"/>
  <c r="O643"/>
  <c r="R643"/>
  <c r="U643"/>
  <c r="X643"/>
  <c r="C644"/>
  <c r="F644"/>
  <c r="I644"/>
  <c r="L644"/>
  <c r="M644"/>
  <c r="N644"/>
  <c r="O644"/>
  <c r="R644"/>
  <c r="U644"/>
  <c r="X644"/>
  <c r="C645"/>
  <c r="F645"/>
  <c r="I645"/>
  <c r="L645"/>
  <c r="M645"/>
  <c r="N645"/>
  <c r="O645"/>
  <c r="R645"/>
  <c r="U645"/>
  <c r="X645"/>
  <c r="C646"/>
  <c r="F646"/>
  <c r="I646"/>
  <c r="L646"/>
  <c r="M646"/>
  <c r="N646"/>
  <c r="O646"/>
  <c r="R646"/>
  <c r="U646"/>
  <c r="X646"/>
  <c r="C647"/>
  <c r="F647"/>
  <c r="I647"/>
  <c r="L647"/>
  <c r="M647"/>
  <c r="N647"/>
  <c r="O647"/>
  <c r="R647"/>
  <c r="U647"/>
  <c r="X647"/>
  <c r="C648"/>
  <c r="F648"/>
  <c r="I648"/>
  <c r="L648"/>
  <c r="M648"/>
  <c r="N648"/>
  <c r="O648"/>
  <c r="R648"/>
  <c r="U648"/>
  <c r="X648"/>
  <c r="C649"/>
  <c r="F649"/>
  <c r="I649"/>
  <c r="L649"/>
  <c r="M649"/>
  <c r="N649"/>
  <c r="O649"/>
  <c r="R649"/>
  <c r="U649"/>
  <c r="X649"/>
  <c r="C623"/>
  <c r="F623"/>
  <c r="I623"/>
  <c r="L623"/>
  <c r="M623"/>
  <c r="N623"/>
  <c r="O623"/>
  <c r="R623"/>
  <c r="U623"/>
  <c r="X623"/>
  <c r="C624"/>
  <c r="F624"/>
  <c r="I624"/>
  <c r="L624"/>
  <c r="M624"/>
  <c r="N624"/>
  <c r="O624"/>
  <c r="R624"/>
  <c r="U624"/>
  <c r="X624"/>
  <c r="C625"/>
  <c r="F625"/>
  <c r="I625"/>
  <c r="L625"/>
  <c r="M625"/>
  <c r="N625"/>
  <c r="O625"/>
  <c r="R625"/>
  <c r="U625"/>
  <c r="X625"/>
  <c r="C626"/>
  <c r="F626"/>
  <c r="I626"/>
  <c r="L626"/>
  <c r="M626"/>
  <c r="N626"/>
  <c r="O626"/>
  <c r="R626"/>
  <c r="U626"/>
  <c r="X626"/>
  <c r="C627"/>
  <c r="F627"/>
  <c r="I627"/>
  <c r="L627"/>
  <c r="M627"/>
  <c r="N627"/>
  <c r="O627"/>
  <c r="R627"/>
  <c r="U627"/>
  <c r="X627"/>
  <c r="C628"/>
  <c r="F628"/>
  <c r="I628"/>
  <c r="L628"/>
  <c r="M628"/>
  <c r="N628"/>
  <c r="O628"/>
  <c r="R628"/>
  <c r="U628"/>
  <c r="X628"/>
  <c r="C629"/>
  <c r="F629"/>
  <c r="I629"/>
  <c r="L629"/>
  <c r="M629"/>
  <c r="N629"/>
  <c r="O629"/>
  <c r="R629"/>
  <c r="U629"/>
  <c r="X629"/>
  <c r="C630"/>
  <c r="F630"/>
  <c r="I630"/>
  <c r="L630"/>
  <c r="M630"/>
  <c r="N630"/>
  <c r="O630"/>
  <c r="R630"/>
  <c r="U630"/>
  <c r="X630"/>
  <c r="C631"/>
  <c r="F631"/>
  <c r="I631"/>
  <c r="L631"/>
  <c r="M631"/>
  <c r="N631"/>
  <c r="O631"/>
  <c r="R631"/>
  <c r="U631"/>
  <c r="X631"/>
  <c r="C632"/>
  <c r="F632"/>
  <c r="I632"/>
  <c r="L632"/>
  <c r="M632"/>
  <c r="N632"/>
  <c r="O632"/>
  <c r="R632"/>
  <c r="U632"/>
  <c r="X632"/>
  <c r="C633"/>
  <c r="F633"/>
  <c r="I633"/>
  <c r="L633"/>
  <c r="M633"/>
  <c r="N633"/>
  <c r="O633"/>
  <c r="R633"/>
  <c r="U633"/>
  <c r="X633"/>
  <c r="C607"/>
  <c r="F607"/>
  <c r="I607"/>
  <c r="L607"/>
  <c r="M607"/>
  <c r="N607"/>
  <c r="O607"/>
  <c r="R607"/>
  <c r="U607"/>
  <c r="X607"/>
  <c r="C608"/>
  <c r="F608"/>
  <c r="I608"/>
  <c r="L608"/>
  <c r="M608"/>
  <c r="N608"/>
  <c r="O608"/>
  <c r="R608"/>
  <c r="U608"/>
  <c r="X608"/>
  <c r="C609"/>
  <c r="F609"/>
  <c r="I609"/>
  <c r="L609"/>
  <c r="M609"/>
  <c r="N609"/>
  <c r="O609"/>
  <c r="R609"/>
  <c r="U609"/>
  <c r="X609"/>
  <c r="C610"/>
  <c r="F610"/>
  <c r="I610"/>
  <c r="L610"/>
  <c r="M610"/>
  <c r="N610"/>
  <c r="O610"/>
  <c r="R610"/>
  <c r="U610"/>
  <c r="X610"/>
  <c r="C611"/>
  <c r="F611"/>
  <c r="I611"/>
  <c r="L611"/>
  <c r="M611"/>
  <c r="N611"/>
  <c r="O611"/>
  <c r="R611"/>
  <c r="U611"/>
  <c r="X611"/>
  <c r="C612"/>
  <c r="F612"/>
  <c r="I612"/>
  <c r="L612"/>
  <c r="M612"/>
  <c r="N612"/>
  <c r="O612"/>
  <c r="R612"/>
  <c r="U612"/>
  <c r="X612"/>
  <c r="C613"/>
  <c r="F613"/>
  <c r="I613"/>
  <c r="L613"/>
  <c r="M613"/>
  <c r="N613"/>
  <c r="O613"/>
  <c r="R613"/>
  <c r="U613"/>
  <c r="X613"/>
  <c r="C614"/>
  <c r="F614"/>
  <c r="I614"/>
  <c r="L614"/>
  <c r="M614"/>
  <c r="N614"/>
  <c r="O614"/>
  <c r="R614"/>
  <c r="U614"/>
  <c r="X614"/>
  <c r="C615"/>
  <c r="F615"/>
  <c r="I615"/>
  <c r="L615"/>
  <c r="M615"/>
  <c r="N615"/>
  <c r="O615"/>
  <c r="R615"/>
  <c r="U615"/>
  <c r="X615"/>
  <c r="C616"/>
  <c r="F616"/>
  <c r="I616"/>
  <c r="L616"/>
  <c r="M616"/>
  <c r="N616"/>
  <c r="O616"/>
  <c r="R616"/>
  <c r="U616"/>
  <c r="X616"/>
  <c r="AA616"/>
  <c r="C617"/>
  <c r="F617"/>
  <c r="I617"/>
  <c r="L617"/>
  <c r="M617"/>
  <c r="N617"/>
  <c r="O617"/>
  <c r="R617"/>
  <c r="U617"/>
  <c r="X617"/>
  <c r="C591"/>
  <c r="F591"/>
  <c r="I591"/>
  <c r="L591"/>
  <c r="M591"/>
  <c r="N591"/>
  <c r="O591"/>
  <c r="R591"/>
  <c r="U591"/>
  <c r="X591"/>
  <c r="C592"/>
  <c r="F592"/>
  <c r="I592"/>
  <c r="L592"/>
  <c r="M592"/>
  <c r="N592"/>
  <c r="O592"/>
  <c r="R592"/>
  <c r="U592"/>
  <c r="X592"/>
  <c r="C593"/>
  <c r="F593"/>
  <c r="I593"/>
  <c r="L593"/>
  <c r="M593"/>
  <c r="N593"/>
  <c r="O593"/>
  <c r="R593"/>
  <c r="U593"/>
  <c r="X593"/>
  <c r="C594"/>
  <c r="F594"/>
  <c r="I594"/>
  <c r="L594"/>
  <c r="M594"/>
  <c r="N594"/>
  <c r="O594"/>
  <c r="R594"/>
  <c r="U594"/>
  <c r="X594"/>
  <c r="C595"/>
  <c r="F595"/>
  <c r="I595"/>
  <c r="L595"/>
  <c r="M595"/>
  <c r="N595"/>
  <c r="O595"/>
  <c r="R595"/>
  <c r="U595"/>
  <c r="X595"/>
  <c r="C596"/>
  <c r="F596"/>
  <c r="I596"/>
  <c r="L596"/>
  <c r="M596"/>
  <c r="N596"/>
  <c r="O596"/>
  <c r="R596"/>
  <c r="U596"/>
  <c r="X596"/>
  <c r="C597"/>
  <c r="F597"/>
  <c r="I597"/>
  <c r="L597"/>
  <c r="M597"/>
  <c r="N597"/>
  <c r="O597"/>
  <c r="R597"/>
  <c r="U597"/>
  <c r="X597"/>
  <c r="C598"/>
  <c r="F598"/>
  <c r="I598"/>
  <c r="L598"/>
  <c r="M598"/>
  <c r="N598"/>
  <c r="O598"/>
  <c r="R598"/>
  <c r="U598"/>
  <c r="X598"/>
  <c r="C599"/>
  <c r="F599"/>
  <c r="I599"/>
  <c r="L599"/>
  <c r="M599"/>
  <c r="N599"/>
  <c r="O599"/>
  <c r="R599"/>
  <c r="U599"/>
  <c r="X599"/>
  <c r="C600"/>
  <c r="F600"/>
  <c r="I600"/>
  <c r="L600"/>
  <c r="M600"/>
  <c r="N600"/>
  <c r="O600"/>
  <c r="R600"/>
  <c r="U600"/>
  <c r="X600"/>
  <c r="C601"/>
  <c r="F601"/>
  <c r="I601"/>
  <c r="L601"/>
  <c r="M601"/>
  <c r="N601"/>
  <c r="O601"/>
  <c r="R601"/>
  <c r="U601"/>
  <c r="X601"/>
  <c r="C575"/>
  <c r="F575"/>
  <c r="I575"/>
  <c r="L575"/>
  <c r="M575"/>
  <c r="N575"/>
  <c r="O575"/>
  <c r="R575"/>
  <c r="U575"/>
  <c r="X575"/>
  <c r="C576"/>
  <c r="F576"/>
  <c r="I576"/>
  <c r="L576"/>
  <c r="M576"/>
  <c r="N576"/>
  <c r="O576"/>
  <c r="R576"/>
  <c r="U576"/>
  <c r="X576"/>
  <c r="C577"/>
  <c r="F577"/>
  <c r="I577"/>
  <c r="L577"/>
  <c r="M577"/>
  <c r="N577"/>
  <c r="O577"/>
  <c r="R577"/>
  <c r="U577"/>
  <c r="X577"/>
  <c r="C578"/>
  <c r="F578"/>
  <c r="I578"/>
  <c r="L578"/>
  <c r="M578"/>
  <c r="N578"/>
  <c r="O578"/>
  <c r="R578"/>
  <c r="U578"/>
  <c r="X578"/>
  <c r="C579"/>
  <c r="F579"/>
  <c r="I579"/>
  <c r="L579"/>
  <c r="M579"/>
  <c r="N579"/>
  <c r="O579"/>
  <c r="R579"/>
  <c r="U579"/>
  <c r="X579"/>
  <c r="C580"/>
  <c r="F580"/>
  <c r="I580"/>
  <c r="L580"/>
  <c r="M580"/>
  <c r="N580"/>
  <c r="O580"/>
  <c r="R580"/>
  <c r="U580"/>
  <c r="X580"/>
  <c r="C581"/>
  <c r="F581"/>
  <c r="I581"/>
  <c r="L581"/>
  <c r="M581"/>
  <c r="N581"/>
  <c r="O581"/>
  <c r="R581"/>
  <c r="U581"/>
  <c r="X581"/>
  <c r="C582"/>
  <c r="F582"/>
  <c r="I582"/>
  <c r="L582"/>
  <c r="M582"/>
  <c r="N582"/>
  <c r="O582"/>
  <c r="R582"/>
  <c r="U582"/>
  <c r="X582"/>
  <c r="C583"/>
  <c r="F583"/>
  <c r="I583"/>
  <c r="L583"/>
  <c r="M583"/>
  <c r="N583"/>
  <c r="O583"/>
  <c r="R583"/>
  <c r="U583"/>
  <c r="X583"/>
  <c r="C584"/>
  <c r="F584"/>
  <c r="I584"/>
  <c r="L584"/>
  <c r="M584"/>
  <c r="N584"/>
  <c r="O584"/>
  <c r="R584"/>
  <c r="U584"/>
  <c r="X584"/>
  <c r="C585"/>
  <c r="F585"/>
  <c r="I585"/>
  <c r="L585"/>
  <c r="M585"/>
  <c r="N585"/>
  <c r="O585"/>
  <c r="R585"/>
  <c r="U585"/>
  <c r="X585"/>
  <c r="C559"/>
  <c r="F559"/>
  <c r="I559"/>
  <c r="L559"/>
  <c r="M559"/>
  <c r="N559"/>
  <c r="O559"/>
  <c r="R559"/>
  <c r="U559"/>
  <c r="X559"/>
  <c r="C560"/>
  <c r="F560"/>
  <c r="I560"/>
  <c r="L560"/>
  <c r="M560"/>
  <c r="N560"/>
  <c r="O560"/>
  <c r="R560"/>
  <c r="U560"/>
  <c r="X560"/>
  <c r="C561"/>
  <c r="F561"/>
  <c r="I561"/>
  <c r="L561"/>
  <c r="M561"/>
  <c r="N561"/>
  <c r="O561"/>
  <c r="R561"/>
  <c r="U561"/>
  <c r="X561"/>
  <c r="C562"/>
  <c r="F562"/>
  <c r="I562"/>
  <c r="L562"/>
  <c r="M562"/>
  <c r="N562"/>
  <c r="O562"/>
  <c r="R562"/>
  <c r="U562"/>
  <c r="X562"/>
  <c r="N563"/>
  <c r="R563"/>
  <c r="U563"/>
  <c r="X563"/>
  <c r="C564"/>
  <c r="F564"/>
  <c r="I564"/>
  <c r="L564"/>
  <c r="M564"/>
  <c r="N564"/>
  <c r="O564"/>
  <c r="R564"/>
  <c r="U564"/>
  <c r="X564"/>
  <c r="C565"/>
  <c r="F565"/>
  <c r="I565"/>
  <c r="L565"/>
  <c r="M565"/>
  <c r="N565"/>
  <c r="O565"/>
  <c r="R565"/>
  <c r="U565"/>
  <c r="X565"/>
  <c r="C566"/>
  <c r="F566"/>
  <c r="I566"/>
  <c r="L566"/>
  <c r="M566"/>
  <c r="N566"/>
  <c r="O566"/>
  <c r="R566"/>
  <c r="U566"/>
  <c r="X566"/>
  <c r="C567"/>
  <c r="F567"/>
  <c r="I567"/>
  <c r="L567"/>
  <c r="M567"/>
  <c r="N567"/>
  <c r="O567"/>
  <c r="R567"/>
  <c r="U567"/>
  <c r="X567"/>
  <c r="C568"/>
  <c r="F568"/>
  <c r="I568"/>
  <c r="L568"/>
  <c r="M568"/>
  <c r="N568"/>
  <c r="O568"/>
  <c r="R568"/>
  <c r="U568"/>
  <c r="X568"/>
  <c r="C569"/>
  <c r="F569"/>
  <c r="I569"/>
  <c r="L569"/>
  <c r="M569"/>
  <c r="N569"/>
  <c r="O569"/>
  <c r="R569"/>
  <c r="U569"/>
  <c r="X569"/>
  <c r="C543"/>
  <c r="F543"/>
  <c r="I543"/>
  <c r="L543"/>
  <c r="M543"/>
  <c r="N543"/>
  <c r="O543"/>
  <c r="R543"/>
  <c r="U543"/>
  <c r="X543"/>
  <c r="C544"/>
  <c r="F544"/>
  <c r="I544"/>
  <c r="L544"/>
  <c r="M544"/>
  <c r="N544"/>
  <c r="O544"/>
  <c r="R544"/>
  <c r="U544"/>
  <c r="X544"/>
  <c r="C545"/>
  <c r="F545"/>
  <c r="I545"/>
  <c r="L545"/>
  <c r="M545"/>
  <c r="N545"/>
  <c r="O545"/>
  <c r="R545"/>
  <c r="U545"/>
  <c r="X545"/>
  <c r="C546"/>
  <c r="F546"/>
  <c r="I546"/>
  <c r="L546"/>
  <c r="M546"/>
  <c r="N546"/>
  <c r="O546"/>
  <c r="R546"/>
  <c r="U546"/>
  <c r="X546"/>
  <c r="C547"/>
  <c r="F547"/>
  <c r="I547"/>
  <c r="L547"/>
  <c r="M547"/>
  <c r="N547"/>
  <c r="O547"/>
  <c r="R547"/>
  <c r="U547"/>
  <c r="X547"/>
  <c r="C548"/>
  <c r="F548"/>
  <c r="I548"/>
  <c r="L548"/>
  <c r="M548"/>
  <c r="N548"/>
  <c r="O548"/>
  <c r="R548"/>
  <c r="U548"/>
  <c r="X548"/>
  <c r="C549"/>
  <c r="F549"/>
  <c r="I549"/>
  <c r="L549"/>
  <c r="M549"/>
  <c r="N549"/>
  <c r="O549"/>
  <c r="R549"/>
  <c r="U549"/>
  <c r="X549"/>
  <c r="C550"/>
  <c r="F550"/>
  <c r="I550"/>
  <c r="L550"/>
  <c r="M550"/>
  <c r="N550"/>
  <c r="O550"/>
  <c r="R550"/>
  <c r="U550"/>
  <c r="X550"/>
  <c r="C551"/>
  <c r="F551"/>
  <c r="I551"/>
  <c r="L551"/>
  <c r="M551"/>
  <c r="N551"/>
  <c r="O551"/>
  <c r="R551"/>
  <c r="U551"/>
  <c r="X551"/>
  <c r="C552"/>
  <c r="F552"/>
  <c r="I552"/>
  <c r="L552"/>
  <c r="M552"/>
  <c r="N552"/>
  <c r="O552"/>
  <c r="R552"/>
  <c r="U552"/>
  <c r="X552"/>
  <c r="C553"/>
  <c r="F553"/>
  <c r="I553"/>
  <c r="L553"/>
  <c r="M553"/>
  <c r="N553"/>
  <c r="O553"/>
  <c r="R553"/>
  <c r="U553"/>
  <c r="X553"/>
  <c r="C527"/>
  <c r="F527"/>
  <c r="I527"/>
  <c r="L527"/>
  <c r="M527"/>
  <c r="N527"/>
  <c r="O527"/>
  <c r="R527"/>
  <c r="U527"/>
  <c r="X527"/>
  <c r="C528"/>
  <c r="F528"/>
  <c r="I528"/>
  <c r="L528"/>
  <c r="M528"/>
  <c r="N528"/>
  <c r="O528"/>
  <c r="R528"/>
  <c r="U528"/>
  <c r="X528"/>
  <c r="C529"/>
  <c r="F529"/>
  <c r="I529"/>
  <c r="L529"/>
  <c r="M529"/>
  <c r="N529"/>
  <c r="O529"/>
  <c r="R529"/>
  <c r="U529"/>
  <c r="X529"/>
  <c r="C530"/>
  <c r="F530"/>
  <c r="I530"/>
  <c r="L530"/>
  <c r="M530"/>
  <c r="N530"/>
  <c r="O530"/>
  <c r="R530"/>
  <c r="U530"/>
  <c r="X530"/>
  <c r="C531"/>
  <c r="F531"/>
  <c r="I531"/>
  <c r="L531"/>
  <c r="M531"/>
  <c r="N531"/>
  <c r="O531"/>
  <c r="R531"/>
  <c r="U531"/>
  <c r="X531"/>
  <c r="C532"/>
  <c r="F532"/>
  <c r="I532"/>
  <c r="L532"/>
  <c r="M532"/>
  <c r="N532"/>
  <c r="O532"/>
  <c r="R532"/>
  <c r="U532"/>
  <c r="X532"/>
  <c r="C533"/>
  <c r="F533"/>
  <c r="I533"/>
  <c r="L533"/>
  <c r="M533"/>
  <c r="N533"/>
  <c r="O533"/>
  <c r="R533"/>
  <c r="U533"/>
  <c r="X533"/>
  <c r="C534"/>
  <c r="F534"/>
  <c r="I534"/>
  <c r="L534"/>
  <c r="M534"/>
  <c r="N534"/>
  <c r="O534"/>
  <c r="R534"/>
  <c r="U534"/>
  <c r="X534"/>
  <c r="C535"/>
  <c r="F535"/>
  <c r="I535"/>
  <c r="L535"/>
  <c r="M535"/>
  <c r="N535"/>
  <c r="O535"/>
  <c r="R535"/>
  <c r="U535"/>
  <c r="X535"/>
  <c r="C536"/>
  <c r="F536"/>
  <c r="I536"/>
  <c r="L536"/>
  <c r="M536"/>
  <c r="N536"/>
  <c r="O536"/>
  <c r="R536"/>
  <c r="U536"/>
  <c r="X536"/>
  <c r="C537"/>
  <c r="F537"/>
  <c r="I537"/>
  <c r="L537"/>
  <c r="M537"/>
  <c r="N537"/>
  <c r="O537"/>
  <c r="R537"/>
  <c r="U537"/>
  <c r="X537"/>
  <c r="C511"/>
  <c r="F511"/>
  <c r="I511"/>
  <c r="L511"/>
  <c r="M511"/>
  <c r="N511"/>
  <c r="O511"/>
  <c r="R511"/>
  <c r="U511"/>
  <c r="X511"/>
  <c r="C512"/>
  <c r="F512"/>
  <c r="I512"/>
  <c r="L512"/>
  <c r="M512"/>
  <c r="N512"/>
  <c r="O512"/>
  <c r="R512"/>
  <c r="U512"/>
  <c r="X512"/>
  <c r="C513"/>
  <c r="F513"/>
  <c r="I513"/>
  <c r="L513"/>
  <c r="M513"/>
  <c r="N513"/>
  <c r="O513"/>
  <c r="R513"/>
  <c r="U513"/>
  <c r="X513"/>
  <c r="C514"/>
  <c r="F514"/>
  <c r="I514"/>
  <c r="L514"/>
  <c r="M514"/>
  <c r="N514"/>
  <c r="O514"/>
  <c r="R514"/>
  <c r="U514"/>
  <c r="X514"/>
  <c r="C515"/>
  <c r="F515"/>
  <c r="I515"/>
  <c r="L515"/>
  <c r="M515"/>
  <c r="N515"/>
  <c r="O515"/>
  <c r="R515"/>
  <c r="U515"/>
  <c r="X515"/>
  <c r="C516"/>
  <c r="F516"/>
  <c r="I516"/>
  <c r="L516"/>
  <c r="M516"/>
  <c r="N516"/>
  <c r="O516"/>
  <c r="R516"/>
  <c r="U516"/>
  <c r="X516"/>
  <c r="C517"/>
  <c r="F517"/>
  <c r="I517"/>
  <c r="L517"/>
  <c r="M517"/>
  <c r="N517"/>
  <c r="O517"/>
  <c r="R517"/>
  <c r="U517"/>
  <c r="X517"/>
  <c r="C518"/>
  <c r="F518"/>
  <c r="I518"/>
  <c r="L518"/>
  <c r="M518"/>
  <c r="N518"/>
  <c r="O518"/>
  <c r="R518"/>
  <c r="U518"/>
  <c r="X518"/>
  <c r="C519"/>
  <c r="F519"/>
  <c r="I519"/>
  <c r="L519"/>
  <c r="M519"/>
  <c r="N519"/>
  <c r="O519"/>
  <c r="R519"/>
  <c r="U519"/>
  <c r="X519"/>
  <c r="C520"/>
  <c r="F520"/>
  <c r="I520"/>
  <c r="L520"/>
  <c r="M520"/>
  <c r="N520"/>
  <c r="O520"/>
  <c r="R520"/>
  <c r="U520"/>
  <c r="X520"/>
  <c r="C521"/>
  <c r="F521"/>
  <c r="I521"/>
  <c r="L521"/>
  <c r="M521"/>
  <c r="N521"/>
  <c r="O521"/>
  <c r="R521"/>
  <c r="U521"/>
  <c r="X521"/>
  <c r="C495"/>
  <c r="F495"/>
  <c r="I495"/>
  <c r="L495"/>
  <c r="M495"/>
  <c r="N495"/>
  <c r="O495"/>
  <c r="R495"/>
  <c r="U495"/>
  <c r="X495"/>
  <c r="C496"/>
  <c r="F496"/>
  <c r="I496"/>
  <c r="L496"/>
  <c r="M496"/>
  <c r="N496"/>
  <c r="O496"/>
  <c r="R496"/>
  <c r="U496"/>
  <c r="X496"/>
  <c r="C497"/>
  <c r="F497"/>
  <c r="I497"/>
  <c r="L497"/>
  <c r="M497"/>
  <c r="N497"/>
  <c r="O497"/>
  <c r="R497"/>
  <c r="U497"/>
  <c r="X497"/>
  <c r="C498"/>
  <c r="F498"/>
  <c r="I498"/>
  <c r="L498"/>
  <c r="M498"/>
  <c r="N498"/>
  <c r="O498"/>
  <c r="R498"/>
  <c r="U498"/>
  <c r="X498"/>
  <c r="C499"/>
  <c r="F499"/>
  <c r="I499"/>
  <c r="L499"/>
  <c r="M499"/>
  <c r="N499"/>
  <c r="O499"/>
  <c r="R499"/>
  <c r="U499"/>
  <c r="X499"/>
  <c r="C500"/>
  <c r="F500"/>
  <c r="I500"/>
  <c r="L500"/>
  <c r="M500"/>
  <c r="N500"/>
  <c r="O500"/>
  <c r="R500"/>
  <c r="U500"/>
  <c r="X500"/>
  <c r="C501"/>
  <c r="F501"/>
  <c r="I501"/>
  <c r="L501"/>
  <c r="M501"/>
  <c r="N501"/>
  <c r="O501"/>
  <c r="R501"/>
  <c r="U501"/>
  <c r="X501"/>
  <c r="C502"/>
  <c r="F502"/>
  <c r="I502"/>
  <c r="L502"/>
  <c r="M502"/>
  <c r="N502"/>
  <c r="O502"/>
  <c r="R502"/>
  <c r="U502"/>
  <c r="X502"/>
  <c r="C503"/>
  <c r="F503"/>
  <c r="I503"/>
  <c r="L503"/>
  <c r="M503"/>
  <c r="N503"/>
  <c r="O503"/>
  <c r="R503"/>
  <c r="U503"/>
  <c r="X503"/>
  <c r="C504"/>
  <c r="F504"/>
  <c r="I504"/>
  <c r="L504"/>
  <c r="M504"/>
  <c r="N504"/>
  <c r="O504"/>
  <c r="R504"/>
  <c r="U504"/>
  <c r="X504"/>
  <c r="C505"/>
  <c r="F505"/>
  <c r="I505"/>
  <c r="L505"/>
  <c r="M505"/>
  <c r="N505"/>
  <c r="O505"/>
  <c r="R505"/>
  <c r="U505"/>
  <c r="X505"/>
  <c r="C479"/>
  <c r="F479"/>
  <c r="I479"/>
  <c r="L479"/>
  <c r="M479"/>
  <c r="N479"/>
  <c r="O479"/>
  <c r="R479"/>
  <c r="U479"/>
  <c r="X479"/>
  <c r="C480"/>
  <c r="F480"/>
  <c r="I480"/>
  <c r="L480"/>
  <c r="M480"/>
  <c r="N480"/>
  <c r="O480"/>
  <c r="R480"/>
  <c r="U480"/>
  <c r="X480"/>
  <c r="C481"/>
  <c r="F481"/>
  <c r="I481"/>
  <c r="L481"/>
  <c r="M481"/>
  <c r="N481"/>
  <c r="O481"/>
  <c r="R481"/>
  <c r="U481"/>
  <c r="X481"/>
  <c r="C482"/>
  <c r="F482"/>
  <c r="I482"/>
  <c r="L482"/>
  <c r="M482"/>
  <c r="N482"/>
  <c r="O482"/>
  <c r="R482"/>
  <c r="U482"/>
  <c r="X482"/>
  <c r="C483"/>
  <c r="F483"/>
  <c r="I483"/>
  <c r="L483"/>
  <c r="M483"/>
  <c r="N483"/>
  <c r="O483"/>
  <c r="R483"/>
  <c r="U483"/>
  <c r="X483"/>
  <c r="C484"/>
  <c r="F484"/>
  <c r="I484"/>
  <c r="L484"/>
  <c r="M484"/>
  <c r="N484"/>
  <c r="O484"/>
  <c r="R484"/>
  <c r="U484"/>
  <c r="X484"/>
  <c r="C485"/>
  <c r="F485"/>
  <c r="I485"/>
  <c r="L485"/>
  <c r="M485"/>
  <c r="N485"/>
  <c r="O485"/>
  <c r="R485"/>
  <c r="U485"/>
  <c r="X485"/>
  <c r="C486"/>
  <c r="F486"/>
  <c r="I486"/>
  <c r="L486"/>
  <c r="M486"/>
  <c r="N486"/>
  <c r="O486"/>
  <c r="R486"/>
  <c r="U486"/>
  <c r="X486"/>
  <c r="C487"/>
  <c r="F487"/>
  <c r="I487"/>
  <c r="L487"/>
  <c r="M487"/>
  <c r="N487"/>
  <c r="O487"/>
  <c r="R487"/>
  <c r="U487"/>
  <c r="X487"/>
  <c r="C488"/>
  <c r="F488"/>
  <c r="I488"/>
  <c r="L488"/>
  <c r="M488"/>
  <c r="N488"/>
  <c r="O488"/>
  <c r="R488"/>
  <c r="U488"/>
  <c r="X488"/>
  <c r="C489"/>
  <c r="F489"/>
  <c r="I489"/>
  <c r="L489"/>
  <c r="M489"/>
  <c r="N489"/>
  <c r="O489"/>
  <c r="R489"/>
  <c r="U489"/>
  <c r="X489"/>
  <c r="C463"/>
  <c r="F463"/>
  <c r="I463"/>
  <c r="L463"/>
  <c r="M463"/>
  <c r="N463"/>
  <c r="O463"/>
  <c r="R463"/>
  <c r="U463"/>
  <c r="X463"/>
  <c r="C464"/>
  <c r="F464"/>
  <c r="I464"/>
  <c r="L464"/>
  <c r="M464"/>
  <c r="N464"/>
  <c r="O464"/>
  <c r="R464"/>
  <c r="U464"/>
  <c r="X464"/>
  <c r="C465"/>
  <c r="F465"/>
  <c r="I465"/>
  <c r="L465"/>
  <c r="M465"/>
  <c r="N465"/>
  <c r="O465"/>
  <c r="R465"/>
  <c r="U465"/>
  <c r="X465"/>
  <c r="C466"/>
  <c r="F466"/>
  <c r="I466"/>
  <c r="L466"/>
  <c r="M466"/>
  <c r="N466"/>
  <c r="O466"/>
  <c r="R466"/>
  <c r="U466"/>
  <c r="X466"/>
  <c r="C467"/>
  <c r="F467"/>
  <c r="I467"/>
  <c r="L467"/>
  <c r="M467"/>
  <c r="N467"/>
  <c r="O467"/>
  <c r="R467"/>
  <c r="U467"/>
  <c r="X467"/>
  <c r="C468"/>
  <c r="F468"/>
  <c r="I468"/>
  <c r="L468"/>
  <c r="M468"/>
  <c r="N468"/>
  <c r="O468"/>
  <c r="R468"/>
  <c r="U468"/>
  <c r="X468"/>
  <c r="C469"/>
  <c r="F469"/>
  <c r="I469"/>
  <c r="L469"/>
  <c r="M469"/>
  <c r="N469"/>
  <c r="O469"/>
  <c r="R469"/>
  <c r="U469"/>
  <c r="X469"/>
  <c r="C470"/>
  <c r="F470"/>
  <c r="I470"/>
  <c r="L470"/>
  <c r="M470"/>
  <c r="N470"/>
  <c r="O470"/>
  <c r="R470"/>
  <c r="U470"/>
  <c r="X470"/>
  <c r="C471"/>
  <c r="F471"/>
  <c r="I471"/>
  <c r="L471"/>
  <c r="M471"/>
  <c r="N471"/>
  <c r="O471"/>
  <c r="R471"/>
  <c r="U471"/>
  <c r="X471"/>
  <c r="C472"/>
  <c r="F472"/>
  <c r="I472"/>
  <c r="L472"/>
  <c r="M472"/>
  <c r="N472"/>
  <c r="O472"/>
  <c r="R472"/>
  <c r="U472"/>
  <c r="X472"/>
  <c r="C473"/>
  <c r="F473"/>
  <c r="I473"/>
  <c r="L473"/>
  <c r="M473"/>
  <c r="N473"/>
  <c r="O473"/>
  <c r="R473"/>
  <c r="U473"/>
  <c r="X473"/>
  <c r="C447"/>
  <c r="F447"/>
  <c r="I447"/>
  <c r="L447"/>
  <c r="M447"/>
  <c r="N447"/>
  <c r="O447"/>
  <c r="R447"/>
  <c r="U447"/>
  <c r="X447"/>
  <c r="C448"/>
  <c r="F448"/>
  <c r="I448"/>
  <c r="L448"/>
  <c r="M448"/>
  <c r="N448"/>
  <c r="O448"/>
  <c r="R448"/>
  <c r="U448"/>
  <c r="X448"/>
  <c r="C449"/>
  <c r="F449"/>
  <c r="I449"/>
  <c r="L449"/>
  <c r="M449"/>
  <c r="N449"/>
  <c r="O449"/>
  <c r="R449"/>
  <c r="U449"/>
  <c r="X449"/>
  <c r="C450"/>
  <c r="F450"/>
  <c r="I450"/>
  <c r="L450"/>
  <c r="M450"/>
  <c r="N450"/>
  <c r="O450"/>
  <c r="R450"/>
  <c r="U450"/>
  <c r="X450"/>
  <c r="C451"/>
  <c r="F451"/>
  <c r="I451"/>
  <c r="L451"/>
  <c r="M451"/>
  <c r="N451"/>
  <c r="O451"/>
  <c r="R451"/>
  <c r="U451"/>
  <c r="X451"/>
  <c r="C452"/>
  <c r="F452"/>
  <c r="I452"/>
  <c r="L452"/>
  <c r="M452"/>
  <c r="N452"/>
  <c r="O452"/>
  <c r="R452"/>
  <c r="U452"/>
  <c r="X452"/>
  <c r="C453"/>
  <c r="F453"/>
  <c r="I453"/>
  <c r="L453"/>
  <c r="M453"/>
  <c r="N453"/>
  <c r="O453"/>
  <c r="R453"/>
  <c r="U453"/>
  <c r="X453"/>
  <c r="C454"/>
  <c r="F454"/>
  <c r="I454"/>
  <c r="L454"/>
  <c r="M454"/>
  <c r="N454"/>
  <c r="O454"/>
  <c r="R454"/>
  <c r="U454"/>
  <c r="X454"/>
  <c r="C455"/>
  <c r="F455"/>
  <c r="I455"/>
  <c r="L455"/>
  <c r="M455"/>
  <c r="N455"/>
  <c r="O455"/>
  <c r="R455"/>
  <c r="U455"/>
  <c r="X455"/>
  <c r="C456"/>
  <c r="F456"/>
  <c r="I456"/>
  <c r="L456"/>
  <c r="M456"/>
  <c r="N456"/>
  <c r="O456"/>
  <c r="R456"/>
  <c r="U456"/>
  <c r="X456"/>
  <c r="C457"/>
  <c r="F457"/>
  <c r="I457"/>
  <c r="L457"/>
  <c r="M457"/>
  <c r="N457"/>
  <c r="O457"/>
  <c r="R457"/>
  <c r="U457"/>
  <c r="X457"/>
  <c r="C431"/>
  <c r="F431"/>
  <c r="I431"/>
  <c r="L431"/>
  <c r="M431"/>
  <c r="N431"/>
  <c r="O431"/>
  <c r="R431"/>
  <c r="U431"/>
  <c r="X431"/>
  <c r="C432"/>
  <c r="F432"/>
  <c r="I432"/>
  <c r="L432"/>
  <c r="M432"/>
  <c r="N432"/>
  <c r="O432"/>
  <c r="R432"/>
  <c r="U432"/>
  <c r="X432"/>
  <c r="C433"/>
  <c r="F433"/>
  <c r="I433"/>
  <c r="L433"/>
  <c r="M433"/>
  <c r="N433"/>
  <c r="O433"/>
  <c r="R433"/>
  <c r="U433"/>
  <c r="X433"/>
  <c r="C434"/>
  <c r="F434"/>
  <c r="I434"/>
  <c r="L434"/>
  <c r="M434"/>
  <c r="N434"/>
  <c r="O434"/>
  <c r="R434"/>
  <c r="U434"/>
  <c r="X434"/>
  <c r="C435"/>
  <c r="F435"/>
  <c r="I435"/>
  <c r="L435"/>
  <c r="M435"/>
  <c r="N435"/>
  <c r="O435"/>
  <c r="R435"/>
  <c r="U435"/>
  <c r="X435"/>
  <c r="C436"/>
  <c r="F436"/>
  <c r="I436"/>
  <c r="L436"/>
  <c r="M436"/>
  <c r="N436"/>
  <c r="O436"/>
  <c r="R436"/>
  <c r="U436"/>
  <c r="X436"/>
  <c r="C437"/>
  <c r="F437"/>
  <c r="I437"/>
  <c r="L437"/>
  <c r="M437"/>
  <c r="N437"/>
  <c r="O437"/>
  <c r="R437"/>
  <c r="U437"/>
  <c r="X437"/>
  <c r="C438"/>
  <c r="F438"/>
  <c r="I438"/>
  <c r="L438"/>
  <c r="M438"/>
  <c r="N438"/>
  <c r="O438"/>
  <c r="R438"/>
  <c r="U438"/>
  <c r="X438"/>
  <c r="C439"/>
  <c r="F439"/>
  <c r="I439"/>
  <c r="L439"/>
  <c r="M439"/>
  <c r="N439"/>
  <c r="O439"/>
  <c r="R439"/>
  <c r="U439"/>
  <c r="X439"/>
  <c r="C440"/>
  <c r="F440"/>
  <c r="I440"/>
  <c r="L440"/>
  <c r="M440"/>
  <c r="N440"/>
  <c r="O440"/>
  <c r="R440"/>
  <c r="U440"/>
  <c r="X440"/>
  <c r="C441"/>
  <c r="F441"/>
  <c r="I441"/>
  <c r="L441"/>
  <c r="M441"/>
  <c r="N441"/>
  <c r="O441"/>
  <c r="R441"/>
  <c r="U441"/>
  <c r="X441"/>
  <c r="C415"/>
  <c r="F415"/>
  <c r="I415"/>
  <c r="L415"/>
  <c r="M415"/>
  <c r="N415"/>
  <c r="O415"/>
  <c r="R415"/>
  <c r="U415"/>
  <c r="X415"/>
  <c r="C416"/>
  <c r="F416"/>
  <c r="I416"/>
  <c r="L416"/>
  <c r="M416"/>
  <c r="N416"/>
  <c r="O416"/>
  <c r="R416"/>
  <c r="U416"/>
  <c r="X416"/>
  <c r="C417"/>
  <c r="F417"/>
  <c r="I417"/>
  <c r="L417"/>
  <c r="M417"/>
  <c r="N417"/>
  <c r="O417"/>
  <c r="R417"/>
  <c r="U417"/>
  <c r="X417"/>
  <c r="C418"/>
  <c r="F418"/>
  <c r="I418"/>
  <c r="L418"/>
  <c r="M418"/>
  <c r="N418"/>
  <c r="O418"/>
  <c r="R418"/>
  <c r="U418"/>
  <c r="X418"/>
  <c r="C419"/>
  <c r="F419"/>
  <c r="I419"/>
  <c r="L419"/>
  <c r="M419"/>
  <c r="N419"/>
  <c r="O419"/>
  <c r="R419"/>
  <c r="U419"/>
  <c r="X419"/>
  <c r="C420"/>
  <c r="F420"/>
  <c r="I420"/>
  <c r="L420"/>
  <c r="M420"/>
  <c r="N420"/>
  <c r="O420"/>
  <c r="R420"/>
  <c r="U420"/>
  <c r="X420"/>
  <c r="C421"/>
  <c r="F421"/>
  <c r="I421"/>
  <c r="L421"/>
  <c r="M421"/>
  <c r="N421"/>
  <c r="O421"/>
  <c r="R421"/>
  <c r="U421"/>
  <c r="X421"/>
  <c r="C422"/>
  <c r="F422"/>
  <c r="I422"/>
  <c r="L422"/>
  <c r="M422"/>
  <c r="N422"/>
  <c r="O422"/>
  <c r="R422"/>
  <c r="U422"/>
  <c r="X422"/>
  <c r="C423"/>
  <c r="F423"/>
  <c r="I423"/>
  <c r="L423"/>
  <c r="M423"/>
  <c r="N423"/>
  <c r="O423"/>
  <c r="R423"/>
  <c r="U423"/>
  <c r="X423"/>
  <c r="C424"/>
  <c r="F424"/>
  <c r="I424"/>
  <c r="L424"/>
  <c r="M424"/>
  <c r="N424"/>
  <c r="O424"/>
  <c r="R424"/>
  <c r="U424"/>
  <c r="X424"/>
  <c r="C425"/>
  <c r="F425"/>
  <c r="I425"/>
  <c r="L425"/>
  <c r="M425"/>
  <c r="N425"/>
  <c r="O425"/>
  <c r="R425"/>
  <c r="U425"/>
  <c r="X425"/>
  <c r="C399"/>
  <c r="F399"/>
  <c r="I399"/>
  <c r="L399"/>
  <c r="M399"/>
  <c r="N399"/>
  <c r="O399"/>
  <c r="R399"/>
  <c r="U399"/>
  <c r="X399"/>
  <c r="C400"/>
  <c r="F400"/>
  <c r="I400"/>
  <c r="L400"/>
  <c r="M400"/>
  <c r="N400"/>
  <c r="O400"/>
  <c r="R400"/>
  <c r="U400"/>
  <c r="X400"/>
  <c r="C401"/>
  <c r="F401"/>
  <c r="I401"/>
  <c r="L401"/>
  <c r="M401"/>
  <c r="N401"/>
  <c r="O401"/>
  <c r="R401"/>
  <c r="U401"/>
  <c r="X401"/>
  <c r="C402"/>
  <c r="F402"/>
  <c r="I402"/>
  <c r="L402"/>
  <c r="M402"/>
  <c r="N402"/>
  <c r="O402"/>
  <c r="R402"/>
  <c r="U402"/>
  <c r="X402"/>
  <c r="C403"/>
  <c r="F403"/>
  <c r="I403"/>
  <c r="L403"/>
  <c r="M403"/>
  <c r="N403"/>
  <c r="O403"/>
  <c r="R403"/>
  <c r="U403"/>
  <c r="X403"/>
  <c r="C404"/>
  <c r="F404"/>
  <c r="I404"/>
  <c r="L404"/>
  <c r="M404"/>
  <c r="N404"/>
  <c r="O404"/>
  <c r="R404"/>
  <c r="U404"/>
  <c r="X404"/>
  <c r="C405"/>
  <c r="F405"/>
  <c r="I405"/>
  <c r="L405"/>
  <c r="M405"/>
  <c r="N405"/>
  <c r="O405"/>
  <c r="R405"/>
  <c r="U405"/>
  <c r="X405"/>
  <c r="C406"/>
  <c r="F406"/>
  <c r="I406"/>
  <c r="L406"/>
  <c r="M406"/>
  <c r="N406"/>
  <c r="O406"/>
  <c r="R406"/>
  <c r="U406"/>
  <c r="X406"/>
  <c r="C407"/>
  <c r="F407"/>
  <c r="I407"/>
  <c r="L407"/>
  <c r="M407"/>
  <c r="N407"/>
  <c r="O407"/>
  <c r="R407"/>
  <c r="U407"/>
  <c r="X407"/>
  <c r="C408"/>
  <c r="F408"/>
  <c r="I408"/>
  <c r="L408"/>
  <c r="M408"/>
  <c r="N408"/>
  <c r="O408"/>
  <c r="R408"/>
  <c r="U408"/>
  <c r="X408"/>
  <c r="C409"/>
  <c r="F409"/>
  <c r="I409"/>
  <c r="L409"/>
  <c r="M409"/>
  <c r="N409"/>
  <c r="O409"/>
  <c r="R409"/>
  <c r="U409"/>
  <c r="X409"/>
  <c r="C383"/>
  <c r="F383"/>
  <c r="I383"/>
  <c r="L383"/>
  <c r="M383"/>
  <c r="N383"/>
  <c r="O383"/>
  <c r="R383"/>
  <c r="U383"/>
  <c r="X383"/>
  <c r="C384"/>
  <c r="F384"/>
  <c r="I384"/>
  <c r="L384"/>
  <c r="M384"/>
  <c r="N384"/>
  <c r="O384"/>
  <c r="R384"/>
  <c r="U384"/>
  <c r="X384"/>
  <c r="C385"/>
  <c r="F385"/>
  <c r="I385"/>
  <c r="L385"/>
  <c r="M385"/>
  <c r="N385"/>
  <c r="O385"/>
  <c r="R385"/>
  <c r="U385"/>
  <c r="X385"/>
  <c r="C386"/>
  <c r="F386"/>
  <c r="I386"/>
  <c r="L386"/>
  <c r="M386"/>
  <c r="N386"/>
  <c r="O386"/>
  <c r="R386"/>
  <c r="U386"/>
  <c r="X386"/>
  <c r="C387"/>
  <c r="F387"/>
  <c r="I387"/>
  <c r="L387"/>
  <c r="M387"/>
  <c r="N387"/>
  <c r="O387"/>
  <c r="R387"/>
  <c r="U387"/>
  <c r="X387"/>
  <c r="C388"/>
  <c r="F388"/>
  <c r="I388"/>
  <c r="L388"/>
  <c r="M388"/>
  <c r="N388"/>
  <c r="O388"/>
  <c r="R388"/>
  <c r="U388"/>
  <c r="X388"/>
  <c r="C389"/>
  <c r="F389"/>
  <c r="I389"/>
  <c r="L389"/>
  <c r="M389"/>
  <c r="N389"/>
  <c r="O389"/>
  <c r="R389"/>
  <c r="U389"/>
  <c r="X389"/>
  <c r="C390"/>
  <c r="F390"/>
  <c r="I390"/>
  <c r="L390"/>
  <c r="M390"/>
  <c r="N390"/>
  <c r="O390"/>
  <c r="R390"/>
  <c r="U390"/>
  <c r="X390"/>
  <c r="C391"/>
  <c r="F391"/>
  <c r="I391"/>
  <c r="L391"/>
  <c r="M391"/>
  <c r="N391"/>
  <c r="O391"/>
  <c r="R391"/>
  <c r="U391"/>
  <c r="X391"/>
  <c r="C392"/>
  <c r="F392"/>
  <c r="I392"/>
  <c r="L392"/>
  <c r="M392"/>
  <c r="N392"/>
  <c r="O392"/>
  <c r="R392"/>
  <c r="U392"/>
  <c r="X392"/>
  <c r="C393"/>
  <c r="F393"/>
  <c r="I393"/>
  <c r="L393"/>
  <c r="M393"/>
  <c r="N393"/>
  <c r="O393"/>
  <c r="R393"/>
  <c r="U393"/>
  <c r="X393"/>
  <c r="C367"/>
  <c r="F367"/>
  <c r="I367"/>
  <c r="L367"/>
  <c r="M367"/>
  <c r="N367"/>
  <c r="O367"/>
  <c r="R367"/>
  <c r="U367"/>
  <c r="X367"/>
  <c r="C368"/>
  <c r="F368"/>
  <c r="I368"/>
  <c r="L368"/>
  <c r="M368"/>
  <c r="N368"/>
  <c r="O368"/>
  <c r="R368"/>
  <c r="U368"/>
  <c r="X368"/>
  <c r="C369"/>
  <c r="F369"/>
  <c r="I369"/>
  <c r="L369"/>
  <c r="M369"/>
  <c r="N369"/>
  <c r="O369"/>
  <c r="R369"/>
  <c r="U369"/>
  <c r="X369"/>
  <c r="C370"/>
  <c r="F370"/>
  <c r="I370"/>
  <c r="L370"/>
  <c r="M370"/>
  <c r="N370"/>
  <c r="O370"/>
  <c r="R370"/>
  <c r="U370"/>
  <c r="X370"/>
  <c r="C371"/>
  <c r="F371"/>
  <c r="I371"/>
  <c r="L371"/>
  <c r="M371"/>
  <c r="N371"/>
  <c r="O371"/>
  <c r="R371"/>
  <c r="U371"/>
  <c r="X371"/>
  <c r="C372"/>
  <c r="F372"/>
  <c r="I372"/>
  <c r="L372"/>
  <c r="M372"/>
  <c r="N372"/>
  <c r="O372"/>
  <c r="R372"/>
  <c r="U372"/>
  <c r="X372"/>
  <c r="C373"/>
  <c r="F373"/>
  <c r="I373"/>
  <c r="L373"/>
  <c r="M373"/>
  <c r="N373"/>
  <c r="O373"/>
  <c r="R373"/>
  <c r="U373"/>
  <c r="X373"/>
  <c r="C374"/>
  <c r="F374"/>
  <c r="I374"/>
  <c r="L374"/>
  <c r="M374"/>
  <c r="N374"/>
  <c r="O374"/>
  <c r="R374"/>
  <c r="U374"/>
  <c r="X374"/>
  <c r="C375"/>
  <c r="F375"/>
  <c r="I375"/>
  <c r="L375"/>
  <c r="M375"/>
  <c r="N375"/>
  <c r="O375"/>
  <c r="R375"/>
  <c r="U375"/>
  <c r="X375"/>
  <c r="C376"/>
  <c r="F376"/>
  <c r="I376"/>
  <c r="L376"/>
  <c r="M376"/>
  <c r="N376"/>
  <c r="O376"/>
  <c r="R376"/>
  <c r="U376"/>
  <c r="X376"/>
  <c r="C377"/>
  <c r="F377"/>
  <c r="I377"/>
  <c r="L377"/>
  <c r="M377"/>
  <c r="N377"/>
  <c r="O377"/>
  <c r="R377"/>
  <c r="U377"/>
  <c r="X377"/>
  <c r="C380"/>
  <c r="I380"/>
  <c r="L380"/>
  <c r="M380"/>
  <c r="O380"/>
  <c r="R380"/>
  <c r="U380"/>
  <c r="C351"/>
  <c r="F351"/>
  <c r="I351"/>
  <c r="L351"/>
  <c r="M351"/>
  <c r="N351"/>
  <c r="O351"/>
  <c r="R351"/>
  <c r="U351"/>
  <c r="X351"/>
  <c r="C352"/>
  <c r="F352"/>
  <c r="I352"/>
  <c r="L352"/>
  <c r="M352"/>
  <c r="N352"/>
  <c r="O352"/>
  <c r="R352"/>
  <c r="U352"/>
  <c r="X352"/>
  <c r="C353"/>
  <c r="F353"/>
  <c r="I353"/>
  <c r="L353"/>
  <c r="M353"/>
  <c r="N353"/>
  <c r="O353"/>
  <c r="R353"/>
  <c r="U353"/>
  <c r="X353"/>
  <c r="C354"/>
  <c r="F354"/>
  <c r="I354"/>
  <c r="L354"/>
  <c r="M354"/>
  <c r="N354"/>
  <c r="O354"/>
  <c r="R354"/>
  <c r="U354"/>
  <c r="X354"/>
  <c r="C355"/>
  <c r="F355"/>
  <c r="I355"/>
  <c r="L355"/>
  <c r="M355"/>
  <c r="N355"/>
  <c r="O355"/>
  <c r="R355"/>
  <c r="U355"/>
  <c r="X355"/>
  <c r="C356"/>
  <c r="F356"/>
  <c r="I356"/>
  <c r="L356"/>
  <c r="M356"/>
  <c r="N356"/>
  <c r="O356"/>
  <c r="R356"/>
  <c r="U356"/>
  <c r="X356"/>
  <c r="C357"/>
  <c r="F357"/>
  <c r="I357"/>
  <c r="L357"/>
  <c r="M357"/>
  <c r="N357"/>
  <c r="O357"/>
  <c r="R357"/>
  <c r="U357"/>
  <c r="X357"/>
  <c r="C358"/>
  <c r="F358"/>
  <c r="I358"/>
  <c r="L358"/>
  <c r="M358"/>
  <c r="N358"/>
  <c r="O358"/>
  <c r="R358"/>
  <c r="U358"/>
  <c r="X358"/>
  <c r="C359"/>
  <c r="F359"/>
  <c r="I359"/>
  <c r="L359"/>
  <c r="M359"/>
  <c r="N359"/>
  <c r="O359"/>
  <c r="R359"/>
  <c r="U359"/>
  <c r="X359"/>
  <c r="C360"/>
  <c r="F360"/>
  <c r="I360"/>
  <c r="L360"/>
  <c r="M360"/>
  <c r="N360"/>
  <c r="O360"/>
  <c r="R360"/>
  <c r="U360"/>
  <c r="X360"/>
  <c r="C361"/>
  <c r="F361"/>
  <c r="I361"/>
  <c r="L361"/>
  <c r="M361"/>
  <c r="N361"/>
  <c r="O361"/>
  <c r="R361"/>
  <c r="U361"/>
  <c r="X361"/>
  <c r="C335"/>
  <c r="F335"/>
  <c r="I335"/>
  <c r="L335"/>
  <c r="M335"/>
  <c r="N335"/>
  <c r="O335"/>
  <c r="R335"/>
  <c r="U335"/>
  <c r="X335"/>
  <c r="C336"/>
  <c r="F336"/>
  <c r="I336"/>
  <c r="L336"/>
  <c r="M336"/>
  <c r="N336"/>
  <c r="O336"/>
  <c r="R336"/>
  <c r="U336"/>
  <c r="X336"/>
  <c r="C337"/>
  <c r="F337"/>
  <c r="I337"/>
  <c r="L337"/>
  <c r="M337"/>
  <c r="N337"/>
  <c r="O337"/>
  <c r="R337"/>
  <c r="U337"/>
  <c r="X337"/>
  <c r="C338"/>
  <c r="F338"/>
  <c r="I338"/>
  <c r="L338"/>
  <c r="M338"/>
  <c r="N338"/>
  <c r="O338"/>
  <c r="R338"/>
  <c r="U338"/>
  <c r="X338"/>
  <c r="C339"/>
  <c r="F339"/>
  <c r="I339"/>
  <c r="L339"/>
  <c r="M339"/>
  <c r="N339"/>
  <c r="O339"/>
  <c r="R339"/>
  <c r="U339"/>
  <c r="X339"/>
  <c r="C340"/>
  <c r="F340"/>
  <c r="I340"/>
  <c r="L340"/>
  <c r="M340"/>
  <c r="N340"/>
  <c r="O340"/>
  <c r="R340"/>
  <c r="U340"/>
  <c r="X340"/>
  <c r="C341"/>
  <c r="F341"/>
  <c r="I341"/>
  <c r="L341"/>
  <c r="M341"/>
  <c r="N341"/>
  <c r="O341"/>
  <c r="R341"/>
  <c r="U341"/>
  <c r="X341"/>
  <c r="C342"/>
  <c r="F342"/>
  <c r="I342"/>
  <c r="L342"/>
  <c r="M342"/>
  <c r="N342"/>
  <c r="O342"/>
  <c r="R342"/>
  <c r="U342"/>
  <c r="X342"/>
  <c r="C343"/>
  <c r="F343"/>
  <c r="I343"/>
  <c r="L343"/>
  <c r="M343"/>
  <c r="N343"/>
  <c r="O343"/>
  <c r="R343"/>
  <c r="U343"/>
  <c r="X343"/>
  <c r="C344"/>
  <c r="F344"/>
  <c r="I344"/>
  <c r="L344"/>
  <c r="M344"/>
  <c r="N344"/>
  <c r="O344"/>
  <c r="R344"/>
  <c r="U344"/>
  <c r="X344"/>
  <c r="C345"/>
  <c r="F345"/>
  <c r="I345"/>
  <c r="L345"/>
  <c r="M345"/>
  <c r="N345"/>
  <c r="O345"/>
  <c r="R345"/>
  <c r="U345"/>
  <c r="X345"/>
  <c r="C309"/>
  <c r="F309"/>
  <c r="I309"/>
  <c r="L309"/>
  <c r="M309"/>
  <c r="N309"/>
  <c r="O309"/>
  <c r="R309"/>
  <c r="U309"/>
  <c r="X309"/>
  <c r="C310"/>
  <c r="F310"/>
  <c r="I310"/>
  <c r="L310"/>
  <c r="M310"/>
  <c r="N310"/>
  <c r="O310"/>
  <c r="R310"/>
  <c r="U310"/>
  <c r="X310"/>
  <c r="C311"/>
  <c r="F311"/>
  <c r="I311"/>
  <c r="L311"/>
  <c r="M311"/>
  <c r="N311"/>
  <c r="O311"/>
  <c r="R311"/>
  <c r="U311"/>
  <c r="X311"/>
  <c r="C312"/>
  <c r="F312"/>
  <c r="I312"/>
  <c r="L312"/>
  <c r="M312"/>
  <c r="N312"/>
  <c r="O312"/>
  <c r="R312"/>
  <c r="U312"/>
  <c r="X312"/>
  <c r="C313"/>
  <c r="F313"/>
  <c r="I313"/>
  <c r="L313"/>
  <c r="M313"/>
  <c r="N313"/>
  <c r="O313"/>
  <c r="R313"/>
  <c r="U313"/>
  <c r="X313"/>
  <c r="C314"/>
  <c r="F314"/>
  <c r="I314"/>
  <c r="L314"/>
  <c r="M314"/>
  <c r="N314"/>
  <c r="O314"/>
  <c r="R314"/>
  <c r="U314"/>
  <c r="X314"/>
  <c r="C315"/>
  <c r="F315"/>
  <c r="I315"/>
  <c r="L315"/>
  <c r="M315"/>
  <c r="N315"/>
  <c r="O315"/>
  <c r="R315"/>
  <c r="U315"/>
  <c r="X315"/>
  <c r="C316"/>
  <c r="F316"/>
  <c r="I316"/>
  <c r="L316"/>
  <c r="M316"/>
  <c r="N316"/>
  <c r="O316"/>
  <c r="R316"/>
  <c r="U316"/>
  <c r="X316"/>
  <c r="C317"/>
  <c r="F317"/>
  <c r="I317"/>
  <c r="L317"/>
  <c r="M317"/>
  <c r="N317"/>
  <c r="O317"/>
  <c r="R317"/>
  <c r="U317"/>
  <c r="X317"/>
  <c r="C318"/>
  <c r="F318"/>
  <c r="I318"/>
  <c r="L318"/>
  <c r="M318"/>
  <c r="N318"/>
  <c r="O318"/>
  <c r="R318"/>
  <c r="U318"/>
  <c r="X318"/>
  <c r="C319"/>
  <c r="F319"/>
  <c r="I319"/>
  <c r="L319"/>
  <c r="M319"/>
  <c r="N319"/>
  <c r="O319"/>
  <c r="R319"/>
  <c r="U319"/>
  <c r="X319"/>
  <c r="C293"/>
  <c r="F293"/>
  <c r="I293"/>
  <c r="L293"/>
  <c r="M293"/>
  <c r="N293"/>
  <c r="O293"/>
  <c r="R293"/>
  <c r="U293"/>
  <c r="X293"/>
  <c r="C294"/>
  <c r="F294"/>
  <c r="I294"/>
  <c r="L294"/>
  <c r="M294"/>
  <c r="N294"/>
  <c r="O294"/>
  <c r="R294"/>
  <c r="U294"/>
  <c r="X294"/>
  <c r="C295"/>
  <c r="F295"/>
  <c r="I295"/>
  <c r="L295"/>
  <c r="M295"/>
  <c r="N295"/>
  <c r="O295"/>
  <c r="R295"/>
  <c r="U295"/>
  <c r="X295"/>
  <c r="C296"/>
  <c r="F296"/>
  <c r="I296"/>
  <c r="L296"/>
  <c r="M296"/>
  <c r="N296"/>
  <c r="O296"/>
  <c r="R296"/>
  <c r="U296"/>
  <c r="X296"/>
  <c r="C297"/>
  <c r="F297"/>
  <c r="I297"/>
  <c r="L297"/>
  <c r="M297"/>
  <c r="N297"/>
  <c r="O297"/>
  <c r="R297"/>
  <c r="U297"/>
  <c r="X297"/>
  <c r="C298"/>
  <c r="F298"/>
  <c r="I298"/>
  <c r="L298"/>
  <c r="M298"/>
  <c r="N298"/>
  <c r="O298"/>
  <c r="R298"/>
  <c r="U298"/>
  <c r="X298"/>
  <c r="C299"/>
  <c r="F299"/>
  <c r="I299"/>
  <c r="L299"/>
  <c r="M299"/>
  <c r="N299"/>
  <c r="O299"/>
  <c r="R299"/>
  <c r="U299"/>
  <c r="X299"/>
  <c r="C300"/>
  <c r="F300"/>
  <c r="I300"/>
  <c r="L300"/>
  <c r="M300"/>
  <c r="N300"/>
  <c r="O300"/>
  <c r="R300"/>
  <c r="U300"/>
  <c r="X300"/>
  <c r="C301"/>
  <c r="F301"/>
  <c r="I301"/>
  <c r="L301"/>
  <c r="M301"/>
  <c r="N301"/>
  <c r="O301"/>
  <c r="R301"/>
  <c r="U301"/>
  <c r="X301"/>
  <c r="C302"/>
  <c r="F302"/>
  <c r="I302"/>
  <c r="L302"/>
  <c r="M302"/>
  <c r="N302"/>
  <c r="O302"/>
  <c r="R302"/>
  <c r="U302"/>
  <c r="X302"/>
  <c r="C303"/>
  <c r="F303"/>
  <c r="I303"/>
  <c r="L303"/>
  <c r="M303"/>
  <c r="N303"/>
  <c r="O303"/>
  <c r="R303"/>
  <c r="U303"/>
  <c r="X303"/>
  <c r="C277"/>
  <c r="F277"/>
  <c r="I277"/>
  <c r="L277"/>
  <c r="M277"/>
  <c r="N277"/>
  <c r="O277"/>
  <c r="R277"/>
  <c r="U277"/>
  <c r="X277"/>
  <c r="C278"/>
  <c r="F278"/>
  <c r="I278"/>
  <c r="L278"/>
  <c r="M278"/>
  <c r="N278"/>
  <c r="O278"/>
  <c r="R278"/>
  <c r="U278"/>
  <c r="X278"/>
  <c r="C279"/>
  <c r="F279"/>
  <c r="I279"/>
  <c r="L279"/>
  <c r="M279"/>
  <c r="N279"/>
  <c r="O279"/>
  <c r="R279"/>
  <c r="U279"/>
  <c r="X279"/>
  <c r="C280"/>
  <c r="F280"/>
  <c r="I280"/>
  <c r="L280"/>
  <c r="M280"/>
  <c r="N280"/>
  <c r="O280"/>
  <c r="R280"/>
  <c r="U280"/>
  <c r="X280"/>
  <c r="C281"/>
  <c r="F281"/>
  <c r="I281"/>
  <c r="L281"/>
  <c r="M281"/>
  <c r="N281"/>
  <c r="O281"/>
  <c r="R281"/>
  <c r="U281"/>
  <c r="X281"/>
  <c r="C282"/>
  <c r="F282"/>
  <c r="I282"/>
  <c r="L282"/>
  <c r="M282"/>
  <c r="N282"/>
  <c r="O282"/>
  <c r="R282"/>
  <c r="U282"/>
  <c r="X282"/>
  <c r="C283"/>
  <c r="F283"/>
  <c r="I283"/>
  <c r="L283"/>
  <c r="M283"/>
  <c r="N283"/>
  <c r="O283"/>
  <c r="R283"/>
  <c r="U283"/>
  <c r="X283"/>
  <c r="C284"/>
  <c r="F284"/>
  <c r="I284"/>
  <c r="L284"/>
  <c r="M284"/>
  <c r="N284"/>
  <c r="O284"/>
  <c r="R284"/>
  <c r="U284"/>
  <c r="X284"/>
  <c r="C285"/>
  <c r="F285"/>
  <c r="I285"/>
  <c r="L285"/>
  <c r="M285"/>
  <c r="N285"/>
  <c r="O285"/>
  <c r="R285"/>
  <c r="U285"/>
  <c r="X285"/>
  <c r="C286"/>
  <c r="F286"/>
  <c r="I286"/>
  <c r="L286"/>
  <c r="M286"/>
  <c r="N286"/>
  <c r="O286"/>
  <c r="R286"/>
  <c r="U286"/>
  <c r="X286"/>
  <c r="C287"/>
  <c r="F287"/>
  <c r="I287"/>
  <c r="L287"/>
  <c r="M287"/>
  <c r="N287"/>
  <c r="O287"/>
  <c r="R287"/>
  <c r="U287"/>
  <c r="X287"/>
  <c r="C261"/>
  <c r="F261"/>
  <c r="I261"/>
  <c r="L261"/>
  <c r="M261"/>
  <c r="N261"/>
  <c r="O261"/>
  <c r="R261"/>
  <c r="U261"/>
  <c r="X261"/>
  <c r="C262"/>
  <c r="F262"/>
  <c r="I262"/>
  <c r="L262"/>
  <c r="M262"/>
  <c r="N262"/>
  <c r="O262"/>
  <c r="R262"/>
  <c r="U262"/>
  <c r="X262"/>
  <c r="C263"/>
  <c r="F263"/>
  <c r="I263"/>
  <c r="L263"/>
  <c r="M263"/>
  <c r="N263"/>
  <c r="O263"/>
  <c r="R263"/>
  <c r="U263"/>
  <c r="X263"/>
  <c r="C264"/>
  <c r="F264"/>
  <c r="I264"/>
  <c r="L264"/>
  <c r="M264"/>
  <c r="N264"/>
  <c r="O264"/>
  <c r="R264"/>
  <c r="U264"/>
  <c r="X264"/>
  <c r="C265"/>
  <c r="F265"/>
  <c r="I265"/>
  <c r="L265"/>
  <c r="M265"/>
  <c r="N265"/>
  <c r="O265"/>
  <c r="R265"/>
  <c r="U265"/>
  <c r="X265"/>
  <c r="C266"/>
  <c r="F266"/>
  <c r="I266"/>
  <c r="L266"/>
  <c r="M266"/>
  <c r="N266"/>
  <c r="O266"/>
  <c r="R266"/>
  <c r="U266"/>
  <c r="X266"/>
  <c r="C267"/>
  <c r="F267"/>
  <c r="I267"/>
  <c r="L267"/>
  <c r="M267"/>
  <c r="N267"/>
  <c r="O267"/>
  <c r="R267"/>
  <c r="U267"/>
  <c r="X267"/>
  <c r="C268"/>
  <c r="F268"/>
  <c r="I268"/>
  <c r="L268"/>
  <c r="M268"/>
  <c r="N268"/>
  <c r="O268"/>
  <c r="R268"/>
  <c r="U268"/>
  <c r="X268"/>
  <c r="C269"/>
  <c r="F269"/>
  <c r="I269"/>
  <c r="L269"/>
  <c r="M269"/>
  <c r="N269"/>
  <c r="O269"/>
  <c r="R269"/>
  <c r="U269"/>
  <c r="X269"/>
  <c r="C270"/>
  <c r="F270"/>
  <c r="I270"/>
  <c r="L270"/>
  <c r="M270"/>
  <c r="N270"/>
  <c r="O270"/>
  <c r="R270"/>
  <c r="U270"/>
  <c r="X270"/>
  <c r="C271"/>
  <c r="F271"/>
  <c r="I271"/>
  <c r="L271"/>
  <c r="M271"/>
  <c r="N271"/>
  <c r="O271"/>
  <c r="R271"/>
  <c r="U271"/>
  <c r="X271"/>
  <c r="C245"/>
  <c r="F245"/>
  <c r="I245"/>
  <c r="L245"/>
  <c r="M245"/>
  <c r="N245"/>
  <c r="O245"/>
  <c r="R245"/>
  <c r="U245"/>
  <c r="X245"/>
  <c r="C246"/>
  <c r="F246"/>
  <c r="I246"/>
  <c r="L246"/>
  <c r="M246"/>
  <c r="N246"/>
  <c r="O246"/>
  <c r="R246"/>
  <c r="U246"/>
  <c r="X246"/>
  <c r="C247"/>
  <c r="F247"/>
  <c r="I247"/>
  <c r="L247"/>
  <c r="M247"/>
  <c r="N247"/>
  <c r="O247"/>
  <c r="R247"/>
  <c r="U247"/>
  <c r="X247"/>
  <c r="C248"/>
  <c r="F248"/>
  <c r="I248"/>
  <c r="L248"/>
  <c r="M248"/>
  <c r="N248"/>
  <c r="O248"/>
  <c r="R248"/>
  <c r="U248"/>
  <c r="X248"/>
  <c r="C249"/>
  <c r="F249"/>
  <c r="I249"/>
  <c r="L249"/>
  <c r="M249"/>
  <c r="N249"/>
  <c r="O249"/>
  <c r="R249"/>
  <c r="U249"/>
  <c r="X249"/>
  <c r="C250"/>
  <c r="F250"/>
  <c r="I250"/>
  <c r="L250"/>
  <c r="M250"/>
  <c r="N250"/>
  <c r="O250"/>
  <c r="R250"/>
  <c r="U250"/>
  <c r="X250"/>
  <c r="C251"/>
  <c r="F251"/>
  <c r="I251"/>
  <c r="L251"/>
  <c r="M251"/>
  <c r="N251"/>
  <c r="O251"/>
  <c r="R251"/>
  <c r="U251"/>
  <c r="X251"/>
  <c r="C252"/>
  <c r="F252"/>
  <c r="I252"/>
  <c r="L252"/>
  <c r="M252"/>
  <c r="N252"/>
  <c r="O252"/>
  <c r="R252"/>
  <c r="U252"/>
  <c r="X252"/>
  <c r="C253"/>
  <c r="F253"/>
  <c r="I253"/>
  <c r="L253"/>
  <c r="M253"/>
  <c r="N253"/>
  <c r="O253"/>
  <c r="R253"/>
  <c r="U253"/>
  <c r="X253"/>
  <c r="C254"/>
  <c r="F254"/>
  <c r="I254"/>
  <c r="L254"/>
  <c r="M254"/>
  <c r="N254"/>
  <c r="O254"/>
  <c r="R254"/>
  <c r="U254"/>
  <c r="X254"/>
  <c r="C255"/>
  <c r="F255"/>
  <c r="I255"/>
  <c r="L255"/>
  <c r="M255"/>
  <c r="N255"/>
  <c r="O255"/>
  <c r="R255"/>
  <c r="U255"/>
  <c r="X255"/>
  <c r="C229"/>
  <c r="F229"/>
  <c r="I229"/>
  <c r="L229"/>
  <c r="M229"/>
  <c r="N229"/>
  <c r="O229"/>
  <c r="R229"/>
  <c r="U229"/>
  <c r="X229"/>
  <c r="C230"/>
  <c r="F230"/>
  <c r="I230"/>
  <c r="L230"/>
  <c r="M230"/>
  <c r="N230"/>
  <c r="O230"/>
  <c r="R230"/>
  <c r="U230"/>
  <c r="X230"/>
  <c r="C231"/>
  <c r="F231"/>
  <c r="I231"/>
  <c r="L231"/>
  <c r="M231"/>
  <c r="N231"/>
  <c r="O231"/>
  <c r="R231"/>
  <c r="U231"/>
  <c r="X231"/>
  <c r="C232"/>
  <c r="F232"/>
  <c r="I232"/>
  <c r="L232"/>
  <c r="M232"/>
  <c r="N232"/>
  <c r="O232"/>
  <c r="R232"/>
  <c r="U232"/>
  <c r="X232"/>
  <c r="C233"/>
  <c r="F233"/>
  <c r="I233"/>
  <c r="L233"/>
  <c r="M233"/>
  <c r="N233"/>
  <c r="O233"/>
  <c r="R233"/>
  <c r="U233"/>
  <c r="X233"/>
  <c r="C234"/>
  <c r="F234"/>
  <c r="I234"/>
  <c r="L234"/>
  <c r="M234"/>
  <c r="N234"/>
  <c r="O234"/>
  <c r="R234"/>
  <c r="U234"/>
  <c r="X234"/>
  <c r="C235"/>
  <c r="F235"/>
  <c r="I235"/>
  <c r="L235"/>
  <c r="M235"/>
  <c r="N235"/>
  <c r="O235"/>
  <c r="R235"/>
  <c r="U235"/>
  <c r="X235"/>
  <c r="C236"/>
  <c r="F236"/>
  <c r="I236"/>
  <c r="L236"/>
  <c r="M236"/>
  <c r="N236"/>
  <c r="O236"/>
  <c r="R236"/>
  <c r="U236"/>
  <c r="X236"/>
  <c r="C237"/>
  <c r="F237"/>
  <c r="I237"/>
  <c r="L237"/>
  <c r="M237"/>
  <c r="N237"/>
  <c r="O237"/>
  <c r="R237"/>
  <c r="U237"/>
  <c r="X237"/>
  <c r="C238"/>
  <c r="F238"/>
  <c r="I238"/>
  <c r="L238"/>
  <c r="M238"/>
  <c r="N238"/>
  <c r="O238"/>
  <c r="R238"/>
  <c r="U238"/>
  <c r="X238"/>
  <c r="C239"/>
  <c r="F239"/>
  <c r="I239"/>
  <c r="L239"/>
  <c r="M239"/>
  <c r="N239"/>
  <c r="O239"/>
  <c r="R239"/>
  <c r="U239"/>
  <c r="X239"/>
  <c r="C213"/>
  <c r="F213"/>
  <c r="I213"/>
  <c r="L213"/>
  <c r="M213"/>
  <c r="N213"/>
  <c r="O213"/>
  <c r="R213"/>
  <c r="U213"/>
  <c r="X213"/>
  <c r="C214"/>
  <c r="F214"/>
  <c r="I214"/>
  <c r="L214"/>
  <c r="M214"/>
  <c r="N214"/>
  <c r="O214"/>
  <c r="R214"/>
  <c r="U214"/>
  <c r="X214"/>
  <c r="C215"/>
  <c r="F215"/>
  <c r="I215"/>
  <c r="L215"/>
  <c r="M215"/>
  <c r="N215"/>
  <c r="O215"/>
  <c r="R215"/>
  <c r="U215"/>
  <c r="X215"/>
  <c r="C216"/>
  <c r="F216"/>
  <c r="I216"/>
  <c r="L216"/>
  <c r="M216"/>
  <c r="N216"/>
  <c r="O216"/>
  <c r="R216"/>
  <c r="U216"/>
  <c r="X216"/>
  <c r="C217"/>
  <c r="F217"/>
  <c r="I217"/>
  <c r="L217"/>
  <c r="M217"/>
  <c r="N217"/>
  <c r="O217"/>
  <c r="R217"/>
  <c r="U217"/>
  <c r="X217"/>
  <c r="C218"/>
  <c r="F218"/>
  <c r="I218"/>
  <c r="L218"/>
  <c r="M218"/>
  <c r="N218"/>
  <c r="O218"/>
  <c r="R218"/>
  <c r="U218"/>
  <c r="X218"/>
  <c r="C219"/>
  <c r="F219"/>
  <c r="I219"/>
  <c r="L219"/>
  <c r="M219"/>
  <c r="N219"/>
  <c r="O219"/>
  <c r="R219"/>
  <c r="U219"/>
  <c r="X219"/>
  <c r="C220"/>
  <c r="F220"/>
  <c r="I220"/>
  <c r="L220"/>
  <c r="M220"/>
  <c r="N220"/>
  <c r="O220"/>
  <c r="R220"/>
  <c r="U220"/>
  <c r="X220"/>
  <c r="C221"/>
  <c r="F221"/>
  <c r="I221"/>
  <c r="L221"/>
  <c r="M221"/>
  <c r="N221"/>
  <c r="O221"/>
  <c r="R221"/>
  <c r="U221"/>
  <c r="X221"/>
  <c r="C222"/>
  <c r="F222"/>
  <c r="I222"/>
  <c r="L222"/>
  <c r="M222"/>
  <c r="N222"/>
  <c r="O222"/>
  <c r="R222"/>
  <c r="U222"/>
  <c r="X222"/>
  <c r="C223"/>
  <c r="F223"/>
  <c r="I223"/>
  <c r="L223"/>
  <c r="M223"/>
  <c r="N223"/>
  <c r="O223"/>
  <c r="R223"/>
  <c r="U223"/>
  <c r="X223"/>
  <c r="C197"/>
  <c r="F197"/>
  <c r="I197"/>
  <c r="L197"/>
  <c r="M197"/>
  <c r="N197"/>
  <c r="O197"/>
  <c r="R197"/>
  <c r="U197"/>
  <c r="X197"/>
  <c r="C198"/>
  <c r="F198"/>
  <c r="I198"/>
  <c r="L198"/>
  <c r="M198"/>
  <c r="N198"/>
  <c r="O198"/>
  <c r="R198"/>
  <c r="U198"/>
  <c r="X198"/>
  <c r="C199"/>
  <c r="F199"/>
  <c r="I199"/>
  <c r="L199"/>
  <c r="M199"/>
  <c r="N199"/>
  <c r="O199"/>
  <c r="R199"/>
  <c r="U199"/>
  <c r="X199"/>
  <c r="C200"/>
  <c r="F200"/>
  <c r="I200"/>
  <c r="L200"/>
  <c r="M200"/>
  <c r="N200"/>
  <c r="O200"/>
  <c r="R200"/>
  <c r="U200"/>
  <c r="X200"/>
  <c r="C201"/>
  <c r="F201"/>
  <c r="I201"/>
  <c r="L201"/>
  <c r="M201"/>
  <c r="N201"/>
  <c r="O201"/>
  <c r="R201"/>
  <c r="U201"/>
  <c r="X201"/>
  <c r="C202"/>
  <c r="F202"/>
  <c r="I202"/>
  <c r="L202"/>
  <c r="M202"/>
  <c r="N202"/>
  <c r="O202"/>
  <c r="R202"/>
  <c r="U202"/>
  <c r="X202"/>
  <c r="C203"/>
  <c r="F203"/>
  <c r="I203"/>
  <c r="L203"/>
  <c r="M203"/>
  <c r="N203"/>
  <c r="O203"/>
  <c r="R203"/>
  <c r="U203"/>
  <c r="X203"/>
  <c r="C204"/>
  <c r="F204"/>
  <c r="I204"/>
  <c r="L204"/>
  <c r="M204"/>
  <c r="N204"/>
  <c r="O204"/>
  <c r="R204"/>
  <c r="U204"/>
  <c r="X204"/>
  <c r="C205"/>
  <c r="F205"/>
  <c r="I205"/>
  <c r="L205"/>
  <c r="M205"/>
  <c r="N205"/>
  <c r="O205"/>
  <c r="R205"/>
  <c r="U205"/>
  <c r="X205"/>
  <c r="C206"/>
  <c r="F206"/>
  <c r="I206"/>
  <c r="L206"/>
  <c r="M206"/>
  <c r="N206"/>
  <c r="O206"/>
  <c r="R206"/>
  <c r="U206"/>
  <c r="X206"/>
  <c r="C207"/>
  <c r="F207"/>
  <c r="I207"/>
  <c r="L207"/>
  <c r="M207"/>
  <c r="N207"/>
  <c r="O207"/>
  <c r="R207"/>
  <c r="U207"/>
  <c r="X207"/>
  <c r="C181"/>
  <c r="F181"/>
  <c r="I181"/>
  <c r="L181"/>
  <c r="M181"/>
  <c r="N181"/>
  <c r="O181"/>
  <c r="R181"/>
  <c r="U181"/>
  <c r="X181"/>
  <c r="C182"/>
  <c r="F182"/>
  <c r="I182"/>
  <c r="L182"/>
  <c r="M182"/>
  <c r="N182"/>
  <c r="O182"/>
  <c r="R182"/>
  <c r="U182"/>
  <c r="X182"/>
  <c r="C183"/>
  <c r="F183"/>
  <c r="I183"/>
  <c r="L183"/>
  <c r="M183"/>
  <c r="N183"/>
  <c r="O183"/>
  <c r="R183"/>
  <c r="U183"/>
  <c r="X183"/>
  <c r="C184"/>
  <c r="F184"/>
  <c r="I184"/>
  <c r="L184"/>
  <c r="M184"/>
  <c r="N184"/>
  <c r="O184"/>
  <c r="R184"/>
  <c r="U184"/>
  <c r="X184"/>
  <c r="C185"/>
  <c r="F185"/>
  <c r="I185"/>
  <c r="L185"/>
  <c r="M185"/>
  <c r="N185"/>
  <c r="O185"/>
  <c r="R185"/>
  <c r="U185"/>
  <c r="X185"/>
  <c r="C186"/>
  <c r="F186"/>
  <c r="I186"/>
  <c r="L186"/>
  <c r="M186"/>
  <c r="N186"/>
  <c r="O186"/>
  <c r="R186"/>
  <c r="U186"/>
  <c r="X186"/>
  <c r="C187"/>
  <c r="F187"/>
  <c r="I187"/>
  <c r="L187"/>
  <c r="M187"/>
  <c r="N187"/>
  <c r="O187"/>
  <c r="R187"/>
  <c r="U187"/>
  <c r="X187"/>
  <c r="C188"/>
  <c r="F188"/>
  <c r="I188"/>
  <c r="L188"/>
  <c r="M188"/>
  <c r="N188"/>
  <c r="O188"/>
  <c r="R188"/>
  <c r="U188"/>
  <c r="X188"/>
  <c r="C189"/>
  <c r="F189"/>
  <c r="I189"/>
  <c r="L189"/>
  <c r="M189"/>
  <c r="N189"/>
  <c r="O189"/>
  <c r="R189"/>
  <c r="U189"/>
  <c r="X189"/>
  <c r="C190"/>
  <c r="F190"/>
  <c r="I190"/>
  <c r="L190"/>
  <c r="M190"/>
  <c r="N190"/>
  <c r="O190"/>
  <c r="R190"/>
  <c r="U190"/>
  <c r="X190"/>
  <c r="C191"/>
  <c r="F191"/>
  <c r="I191"/>
  <c r="L191"/>
  <c r="M191"/>
  <c r="N191"/>
  <c r="O191"/>
  <c r="R191"/>
  <c r="U191"/>
  <c r="X191"/>
  <c r="C165"/>
  <c r="F165"/>
  <c r="I165"/>
  <c r="L165"/>
  <c r="M165"/>
  <c r="N165"/>
  <c r="O165"/>
  <c r="R165"/>
  <c r="U165"/>
  <c r="X165"/>
  <c r="C166"/>
  <c r="F166"/>
  <c r="I166"/>
  <c r="L166"/>
  <c r="M166"/>
  <c r="N166"/>
  <c r="O166"/>
  <c r="R166"/>
  <c r="U166"/>
  <c r="X166"/>
  <c r="C167"/>
  <c r="F167"/>
  <c r="I167"/>
  <c r="L167"/>
  <c r="M167"/>
  <c r="N167"/>
  <c r="O167"/>
  <c r="R167"/>
  <c r="U167"/>
  <c r="X167"/>
  <c r="C168"/>
  <c r="F168"/>
  <c r="I168"/>
  <c r="L168"/>
  <c r="M168"/>
  <c r="N168"/>
  <c r="O168"/>
  <c r="R168"/>
  <c r="U168"/>
  <c r="X168"/>
  <c r="C169"/>
  <c r="F169"/>
  <c r="I169"/>
  <c r="L169"/>
  <c r="M169"/>
  <c r="N169"/>
  <c r="O169"/>
  <c r="R169"/>
  <c r="U169"/>
  <c r="X169"/>
  <c r="C170"/>
  <c r="F170"/>
  <c r="I170"/>
  <c r="L170"/>
  <c r="M170"/>
  <c r="N170"/>
  <c r="O170"/>
  <c r="R170"/>
  <c r="U170"/>
  <c r="X170"/>
  <c r="C171"/>
  <c r="F171"/>
  <c r="I171"/>
  <c r="L171"/>
  <c r="M171"/>
  <c r="N171"/>
  <c r="O171"/>
  <c r="R171"/>
  <c r="U171"/>
  <c r="X171"/>
  <c r="C172"/>
  <c r="F172"/>
  <c r="I172"/>
  <c r="L172"/>
  <c r="M172"/>
  <c r="N172"/>
  <c r="O172"/>
  <c r="R172"/>
  <c r="U172"/>
  <c r="X172"/>
  <c r="C173"/>
  <c r="F173"/>
  <c r="I173"/>
  <c r="L173"/>
  <c r="M173"/>
  <c r="N173"/>
  <c r="O173"/>
  <c r="R173"/>
  <c r="U173"/>
  <c r="X173"/>
  <c r="C174"/>
  <c r="F174"/>
  <c r="I174"/>
  <c r="L174"/>
  <c r="M174"/>
  <c r="N174"/>
  <c r="O174"/>
  <c r="R174"/>
  <c r="U174"/>
  <c r="X174"/>
  <c r="C175"/>
  <c r="F175"/>
  <c r="I175"/>
  <c r="L175"/>
  <c r="M175"/>
  <c r="N175"/>
  <c r="O175"/>
  <c r="R175"/>
  <c r="U175"/>
  <c r="X175"/>
  <c r="C149"/>
  <c r="F149"/>
  <c r="I149"/>
  <c r="L149"/>
  <c r="M149"/>
  <c r="N149"/>
  <c r="O149"/>
  <c r="R149"/>
  <c r="U149"/>
  <c r="X149"/>
  <c r="C150"/>
  <c r="F150"/>
  <c r="I150"/>
  <c r="L150"/>
  <c r="M150"/>
  <c r="N150"/>
  <c r="O150"/>
  <c r="R150"/>
  <c r="U150"/>
  <c r="X150"/>
  <c r="C151"/>
  <c r="F151"/>
  <c r="I151"/>
  <c r="L151"/>
  <c r="M151"/>
  <c r="N151"/>
  <c r="O151"/>
  <c r="R151"/>
  <c r="U151"/>
  <c r="X151"/>
  <c r="C152"/>
  <c r="F152"/>
  <c r="I152"/>
  <c r="L152"/>
  <c r="M152"/>
  <c r="N152"/>
  <c r="O152"/>
  <c r="R152"/>
  <c r="U152"/>
  <c r="X152"/>
  <c r="C153"/>
  <c r="F153"/>
  <c r="I153"/>
  <c r="L153"/>
  <c r="M153"/>
  <c r="N153"/>
  <c r="O153"/>
  <c r="R153"/>
  <c r="U153"/>
  <c r="X153"/>
  <c r="C154"/>
  <c r="F154"/>
  <c r="I154"/>
  <c r="L154"/>
  <c r="M154"/>
  <c r="N154"/>
  <c r="O154"/>
  <c r="R154"/>
  <c r="U154"/>
  <c r="X154"/>
  <c r="C155"/>
  <c r="F155"/>
  <c r="I155"/>
  <c r="L155"/>
  <c r="M155"/>
  <c r="N155"/>
  <c r="O155"/>
  <c r="R155"/>
  <c r="U155"/>
  <c r="X155"/>
  <c r="C156"/>
  <c r="F156"/>
  <c r="I156"/>
  <c r="L156"/>
  <c r="M156"/>
  <c r="N156"/>
  <c r="O156"/>
  <c r="R156"/>
  <c r="U156"/>
  <c r="X156"/>
  <c r="C157"/>
  <c r="F157"/>
  <c r="I157"/>
  <c r="L157"/>
  <c r="M157"/>
  <c r="N157"/>
  <c r="O157"/>
  <c r="R157"/>
  <c r="U157"/>
  <c r="X157"/>
  <c r="C158"/>
  <c r="F158"/>
  <c r="I158"/>
  <c r="L158"/>
  <c r="M158"/>
  <c r="N158"/>
  <c r="O158"/>
  <c r="R158"/>
  <c r="U158"/>
  <c r="X158"/>
  <c r="C159"/>
  <c r="F159"/>
  <c r="I159"/>
  <c r="L159"/>
  <c r="M159"/>
  <c r="N159"/>
  <c r="O159"/>
  <c r="R159"/>
  <c r="U159"/>
  <c r="X159"/>
  <c r="C133"/>
  <c r="F133"/>
  <c r="I133"/>
  <c r="L133"/>
  <c r="M133"/>
  <c r="N133"/>
  <c r="O133"/>
  <c r="R133"/>
  <c r="U133"/>
  <c r="X133"/>
  <c r="C134"/>
  <c r="F134"/>
  <c r="I134"/>
  <c r="L134"/>
  <c r="M134"/>
  <c r="N134"/>
  <c r="O134"/>
  <c r="R134"/>
  <c r="U134"/>
  <c r="X134"/>
  <c r="C135"/>
  <c r="F135"/>
  <c r="I135"/>
  <c r="L135"/>
  <c r="M135"/>
  <c r="N135"/>
  <c r="O135"/>
  <c r="R135"/>
  <c r="U135"/>
  <c r="X135"/>
  <c r="C136"/>
  <c r="F136"/>
  <c r="I136"/>
  <c r="L136"/>
  <c r="M136"/>
  <c r="N136"/>
  <c r="O136"/>
  <c r="R136"/>
  <c r="U136"/>
  <c r="X136"/>
  <c r="C137"/>
  <c r="F137"/>
  <c r="I137"/>
  <c r="L137"/>
  <c r="M137"/>
  <c r="N137"/>
  <c r="O137"/>
  <c r="R137"/>
  <c r="U137"/>
  <c r="X137"/>
  <c r="C138"/>
  <c r="F138"/>
  <c r="I138"/>
  <c r="L138"/>
  <c r="M138"/>
  <c r="N138"/>
  <c r="O138"/>
  <c r="R138"/>
  <c r="U138"/>
  <c r="X138"/>
  <c r="C139"/>
  <c r="F139"/>
  <c r="I139"/>
  <c r="L139"/>
  <c r="M139"/>
  <c r="N139"/>
  <c r="O139"/>
  <c r="R139"/>
  <c r="U139"/>
  <c r="X139"/>
  <c r="C140"/>
  <c r="F140"/>
  <c r="I140"/>
  <c r="L140"/>
  <c r="M140"/>
  <c r="N140"/>
  <c r="O140"/>
  <c r="R140"/>
  <c r="U140"/>
  <c r="X140"/>
  <c r="C141"/>
  <c r="F141"/>
  <c r="I141"/>
  <c r="L141"/>
  <c r="M141"/>
  <c r="N141"/>
  <c r="O141"/>
  <c r="R141"/>
  <c r="U141"/>
  <c r="X141"/>
  <c r="C142"/>
  <c r="F142"/>
  <c r="I142"/>
  <c r="L142"/>
  <c r="M142"/>
  <c r="N142"/>
  <c r="O142"/>
  <c r="R142"/>
  <c r="U142"/>
  <c r="X142"/>
  <c r="C143"/>
  <c r="F143"/>
  <c r="I143"/>
  <c r="L143"/>
  <c r="M143"/>
  <c r="N143"/>
  <c r="O143"/>
  <c r="R143"/>
  <c r="U143"/>
  <c r="X143"/>
  <c r="C117"/>
  <c r="F117"/>
  <c r="I117"/>
  <c r="L117"/>
  <c r="M117"/>
  <c r="N117"/>
  <c r="O117"/>
  <c r="R117"/>
  <c r="U117"/>
  <c r="X117"/>
  <c r="C118"/>
  <c r="F118"/>
  <c r="I118"/>
  <c r="L118"/>
  <c r="M118"/>
  <c r="N118"/>
  <c r="O118"/>
  <c r="R118"/>
  <c r="U118"/>
  <c r="X118"/>
  <c r="C119"/>
  <c r="F119"/>
  <c r="I119"/>
  <c r="L119"/>
  <c r="M119"/>
  <c r="N119"/>
  <c r="O119"/>
  <c r="R119"/>
  <c r="U119"/>
  <c r="X119"/>
  <c r="C120"/>
  <c r="F120"/>
  <c r="I120"/>
  <c r="L120"/>
  <c r="M120"/>
  <c r="N120"/>
  <c r="O120"/>
  <c r="R120"/>
  <c r="U120"/>
  <c r="X120"/>
  <c r="C121"/>
  <c r="F121"/>
  <c r="I121"/>
  <c r="L121"/>
  <c r="M121"/>
  <c r="N121"/>
  <c r="O121"/>
  <c r="R121"/>
  <c r="U121"/>
  <c r="X121"/>
  <c r="C122"/>
  <c r="F122"/>
  <c r="I122"/>
  <c r="L122"/>
  <c r="M122"/>
  <c r="N122"/>
  <c r="O122"/>
  <c r="R122"/>
  <c r="U122"/>
  <c r="X122"/>
  <c r="C123"/>
  <c r="F123"/>
  <c r="I123"/>
  <c r="L123"/>
  <c r="M123"/>
  <c r="N123"/>
  <c r="O123"/>
  <c r="R123"/>
  <c r="U123"/>
  <c r="X123"/>
  <c r="C124"/>
  <c r="F124"/>
  <c r="I124"/>
  <c r="L124"/>
  <c r="M124"/>
  <c r="N124"/>
  <c r="O124"/>
  <c r="R124"/>
  <c r="U124"/>
  <c r="X124"/>
  <c r="C125"/>
  <c r="F125"/>
  <c r="I125"/>
  <c r="L125"/>
  <c r="M125"/>
  <c r="N125"/>
  <c r="O125"/>
  <c r="R125"/>
  <c r="U125"/>
  <c r="X125"/>
  <c r="C126"/>
  <c r="F126"/>
  <c r="I126"/>
  <c r="L126"/>
  <c r="M126"/>
  <c r="N126"/>
  <c r="O126"/>
  <c r="R126"/>
  <c r="U126"/>
  <c r="X126"/>
  <c r="C127"/>
  <c r="F127"/>
  <c r="I127"/>
  <c r="L127"/>
  <c r="M127"/>
  <c r="N127"/>
  <c r="O127"/>
  <c r="R127"/>
  <c r="U127"/>
  <c r="X127"/>
  <c r="C101"/>
  <c r="F101"/>
  <c r="I101"/>
  <c r="L101"/>
  <c r="M101"/>
  <c r="N101"/>
  <c r="O101"/>
  <c r="R101"/>
  <c r="U101"/>
  <c r="X101"/>
  <c r="C102"/>
  <c r="F102"/>
  <c r="I102"/>
  <c r="L102"/>
  <c r="M102"/>
  <c r="N102"/>
  <c r="O102"/>
  <c r="R102"/>
  <c r="U102"/>
  <c r="X102"/>
  <c r="C103"/>
  <c r="F103"/>
  <c r="I103"/>
  <c r="L103"/>
  <c r="M103"/>
  <c r="N103"/>
  <c r="O103"/>
  <c r="R103"/>
  <c r="U103"/>
  <c r="X103"/>
  <c r="C104"/>
  <c r="F104"/>
  <c r="I104"/>
  <c r="L104"/>
  <c r="M104"/>
  <c r="N104"/>
  <c r="O104"/>
  <c r="R104"/>
  <c r="U104"/>
  <c r="X104"/>
  <c r="C105"/>
  <c r="F105"/>
  <c r="I105"/>
  <c r="L105"/>
  <c r="M105"/>
  <c r="N105"/>
  <c r="O105"/>
  <c r="R105"/>
  <c r="U105"/>
  <c r="X105"/>
  <c r="C106"/>
  <c r="F106"/>
  <c r="I106"/>
  <c r="L106"/>
  <c r="M106"/>
  <c r="N106"/>
  <c r="O106"/>
  <c r="R106"/>
  <c r="U106"/>
  <c r="X106"/>
  <c r="C107"/>
  <c r="F107"/>
  <c r="I107"/>
  <c r="L107"/>
  <c r="M107"/>
  <c r="N107"/>
  <c r="O107"/>
  <c r="R107"/>
  <c r="U107"/>
  <c r="X107"/>
  <c r="C108"/>
  <c r="F108"/>
  <c r="I108"/>
  <c r="L108"/>
  <c r="M108"/>
  <c r="N108"/>
  <c r="O108"/>
  <c r="R108"/>
  <c r="U108"/>
  <c r="X108"/>
  <c r="C109"/>
  <c r="F109"/>
  <c r="I109"/>
  <c r="L109"/>
  <c r="M109"/>
  <c r="N109"/>
  <c r="O109"/>
  <c r="R109"/>
  <c r="U109"/>
  <c r="X109"/>
  <c r="C110"/>
  <c r="F110"/>
  <c r="I110"/>
  <c r="L110"/>
  <c r="M110"/>
  <c r="N110"/>
  <c r="O110"/>
  <c r="R110"/>
  <c r="U110"/>
  <c r="X110"/>
  <c r="C111"/>
  <c r="F111"/>
  <c r="I111"/>
  <c r="L111"/>
  <c r="M111"/>
  <c r="N111"/>
  <c r="O111"/>
  <c r="R111"/>
  <c r="U111"/>
  <c r="X111"/>
  <c r="C85"/>
  <c r="F85"/>
  <c r="I85"/>
  <c r="L85"/>
  <c r="M85"/>
  <c r="N85"/>
  <c r="O85"/>
  <c r="R85"/>
  <c r="U85"/>
  <c r="X85"/>
  <c r="C86"/>
  <c r="F86"/>
  <c r="I86"/>
  <c r="L86"/>
  <c r="M86"/>
  <c r="N86"/>
  <c r="O86"/>
  <c r="R86"/>
  <c r="U86"/>
  <c r="X86"/>
  <c r="C87"/>
  <c r="F87"/>
  <c r="I87"/>
  <c r="L87"/>
  <c r="M87"/>
  <c r="N87"/>
  <c r="O87"/>
  <c r="R87"/>
  <c r="U87"/>
  <c r="X87"/>
  <c r="C88"/>
  <c r="F88"/>
  <c r="I88"/>
  <c r="L88"/>
  <c r="M88"/>
  <c r="N88"/>
  <c r="O88"/>
  <c r="R88"/>
  <c r="U88"/>
  <c r="X88"/>
  <c r="C89"/>
  <c r="F89"/>
  <c r="I89"/>
  <c r="L89"/>
  <c r="M89"/>
  <c r="N89"/>
  <c r="O89"/>
  <c r="R89"/>
  <c r="U89"/>
  <c r="X89"/>
  <c r="C90"/>
  <c r="F90"/>
  <c r="I90"/>
  <c r="L90"/>
  <c r="M90"/>
  <c r="N90"/>
  <c r="O90"/>
  <c r="R90"/>
  <c r="U90"/>
  <c r="X90"/>
  <c r="C91"/>
  <c r="F91"/>
  <c r="I91"/>
  <c r="L91"/>
  <c r="M91"/>
  <c r="N91"/>
  <c r="O91"/>
  <c r="R91"/>
  <c r="U91"/>
  <c r="X91"/>
  <c r="C92"/>
  <c r="F92"/>
  <c r="I92"/>
  <c r="L92"/>
  <c r="M92"/>
  <c r="N92"/>
  <c r="O92"/>
  <c r="R92"/>
  <c r="U92"/>
  <c r="X92"/>
  <c r="C93"/>
  <c r="F93"/>
  <c r="I93"/>
  <c r="L93"/>
  <c r="M93"/>
  <c r="N93"/>
  <c r="O93"/>
  <c r="R93"/>
  <c r="U93"/>
  <c r="X93"/>
  <c r="C94"/>
  <c r="F94"/>
  <c r="I94"/>
  <c r="L94"/>
  <c r="M94"/>
  <c r="N94"/>
  <c r="O94"/>
  <c r="R94"/>
  <c r="U94"/>
  <c r="X94"/>
  <c r="C95"/>
  <c r="F95"/>
  <c r="I95"/>
  <c r="L95"/>
  <c r="M95"/>
  <c r="N95"/>
  <c r="O95"/>
  <c r="R95"/>
  <c r="U95"/>
  <c r="X95"/>
  <c r="C69"/>
  <c r="F69"/>
  <c r="I69"/>
  <c r="L69"/>
  <c r="M69"/>
  <c r="N69"/>
  <c r="O69"/>
  <c r="R69"/>
  <c r="U69"/>
  <c r="X69"/>
  <c r="C70"/>
  <c r="F70"/>
  <c r="I70"/>
  <c r="L70"/>
  <c r="M70"/>
  <c r="N70"/>
  <c r="O70"/>
  <c r="R70"/>
  <c r="U70"/>
  <c r="X70"/>
  <c r="C71"/>
  <c r="F71"/>
  <c r="I71"/>
  <c r="L71"/>
  <c r="M71"/>
  <c r="N71"/>
  <c r="O71"/>
  <c r="R71"/>
  <c r="U71"/>
  <c r="X71"/>
  <c r="C72"/>
  <c r="F72"/>
  <c r="I72"/>
  <c r="L72"/>
  <c r="M72"/>
  <c r="N72"/>
  <c r="O72"/>
  <c r="R72"/>
  <c r="U72"/>
  <c r="X72"/>
  <c r="C73"/>
  <c r="F73"/>
  <c r="I73"/>
  <c r="L73"/>
  <c r="M73"/>
  <c r="N73"/>
  <c r="O73"/>
  <c r="R73"/>
  <c r="U73"/>
  <c r="X73"/>
  <c r="C74"/>
  <c r="F74"/>
  <c r="I74"/>
  <c r="L74"/>
  <c r="M74"/>
  <c r="N74"/>
  <c r="O74"/>
  <c r="R74"/>
  <c r="U74"/>
  <c r="X74"/>
  <c r="C75"/>
  <c r="F75"/>
  <c r="I75"/>
  <c r="L75"/>
  <c r="M75"/>
  <c r="N75"/>
  <c r="O75"/>
  <c r="R75"/>
  <c r="U75"/>
  <c r="X75"/>
  <c r="C76"/>
  <c r="F76"/>
  <c r="I76"/>
  <c r="L76"/>
  <c r="M76"/>
  <c r="N76"/>
  <c r="O76"/>
  <c r="R76"/>
  <c r="U76"/>
  <c r="X76"/>
  <c r="C77"/>
  <c r="F77"/>
  <c r="I77"/>
  <c r="L77"/>
  <c r="M77"/>
  <c r="N77"/>
  <c r="O77"/>
  <c r="R77"/>
  <c r="U77"/>
  <c r="X77"/>
  <c r="C78"/>
  <c r="F78"/>
  <c r="I78"/>
  <c r="L78"/>
  <c r="M78"/>
  <c r="N78"/>
  <c r="O78"/>
  <c r="R78"/>
  <c r="U78"/>
  <c r="X78"/>
  <c r="C79"/>
  <c r="F79"/>
  <c r="I79"/>
  <c r="L79"/>
  <c r="M79"/>
  <c r="N79"/>
  <c r="O79"/>
  <c r="R79"/>
  <c r="U79"/>
  <c r="X79"/>
  <c r="C53"/>
  <c r="F53"/>
  <c r="I53"/>
  <c r="L53"/>
  <c r="M53"/>
  <c r="N53"/>
  <c r="O53"/>
  <c r="R53"/>
  <c r="U53"/>
  <c r="X53"/>
  <c r="C54"/>
  <c r="F54"/>
  <c r="I54"/>
  <c r="L54"/>
  <c r="M54"/>
  <c r="N54"/>
  <c r="O54"/>
  <c r="R54"/>
  <c r="U54"/>
  <c r="X54"/>
  <c r="C55"/>
  <c r="F55"/>
  <c r="I55"/>
  <c r="L55"/>
  <c r="M55"/>
  <c r="N55"/>
  <c r="O55"/>
  <c r="R55"/>
  <c r="U55"/>
  <c r="X55"/>
  <c r="C56"/>
  <c r="F56"/>
  <c r="I56"/>
  <c r="L56"/>
  <c r="M56"/>
  <c r="N56"/>
  <c r="O56"/>
  <c r="R56"/>
  <c r="U56"/>
  <c r="X56"/>
  <c r="C57"/>
  <c r="F57"/>
  <c r="I57"/>
  <c r="L57"/>
  <c r="M57"/>
  <c r="N57"/>
  <c r="O57"/>
  <c r="R57"/>
  <c r="U57"/>
  <c r="X57"/>
  <c r="C58"/>
  <c r="F58"/>
  <c r="I58"/>
  <c r="L58"/>
  <c r="M58"/>
  <c r="N58"/>
  <c r="O58"/>
  <c r="R58"/>
  <c r="U58"/>
  <c r="X58"/>
  <c r="C59"/>
  <c r="F59"/>
  <c r="I59"/>
  <c r="L59"/>
  <c r="M59"/>
  <c r="N59"/>
  <c r="O59"/>
  <c r="R59"/>
  <c r="U59"/>
  <c r="X59"/>
  <c r="C60"/>
  <c r="F60"/>
  <c r="I60"/>
  <c r="L60"/>
  <c r="M60"/>
  <c r="N60"/>
  <c r="O60"/>
  <c r="R60"/>
  <c r="U60"/>
  <c r="X60"/>
  <c r="C61"/>
  <c r="F61"/>
  <c r="I61"/>
  <c r="L61"/>
  <c r="M61"/>
  <c r="N61"/>
  <c r="O61"/>
  <c r="R61"/>
  <c r="U61"/>
  <c r="X61"/>
  <c r="C62"/>
  <c r="F62"/>
  <c r="I62"/>
  <c r="L62"/>
  <c r="M62"/>
  <c r="N62"/>
  <c r="O62"/>
  <c r="R62"/>
  <c r="U62"/>
  <c r="X62"/>
  <c r="C63"/>
  <c r="F63"/>
  <c r="I63"/>
  <c r="L63"/>
  <c r="M63"/>
  <c r="N63"/>
  <c r="O63"/>
  <c r="R63"/>
  <c r="U63"/>
  <c r="X63"/>
  <c r="C37"/>
  <c r="F37"/>
  <c r="I37"/>
  <c r="L37"/>
  <c r="M37"/>
  <c r="N37"/>
  <c r="O37"/>
  <c r="R37"/>
  <c r="U37"/>
  <c r="X37"/>
  <c r="C38"/>
  <c r="F38"/>
  <c r="I38"/>
  <c r="L38"/>
  <c r="M38"/>
  <c r="N38"/>
  <c r="O38"/>
  <c r="R38"/>
  <c r="U38"/>
  <c r="X38"/>
  <c r="C39"/>
  <c r="F39"/>
  <c r="I39"/>
  <c r="L39"/>
  <c r="M39"/>
  <c r="N39"/>
  <c r="O39"/>
  <c r="R39"/>
  <c r="U39"/>
  <c r="X39"/>
  <c r="C40"/>
  <c r="F40"/>
  <c r="I40"/>
  <c r="L40"/>
  <c r="M40"/>
  <c r="N40"/>
  <c r="O40"/>
  <c r="R40"/>
  <c r="U40"/>
  <c r="X40"/>
  <c r="C41"/>
  <c r="F41"/>
  <c r="I41"/>
  <c r="L41"/>
  <c r="M41"/>
  <c r="N41"/>
  <c r="O41"/>
  <c r="R41"/>
  <c r="U41"/>
  <c r="X41"/>
  <c r="C42"/>
  <c r="F42"/>
  <c r="I42"/>
  <c r="L42"/>
  <c r="M42"/>
  <c r="N42"/>
  <c r="O42"/>
  <c r="R42"/>
  <c r="U42"/>
  <c r="X42"/>
  <c r="C43"/>
  <c r="F43"/>
  <c r="I43"/>
  <c r="L43"/>
  <c r="M43"/>
  <c r="N43"/>
  <c r="O43"/>
  <c r="R43"/>
  <c r="U43"/>
  <c r="X43"/>
  <c r="C44"/>
  <c r="F44"/>
  <c r="I44"/>
  <c r="L44"/>
  <c r="M44"/>
  <c r="N44"/>
  <c r="O44"/>
  <c r="R44"/>
  <c r="U44"/>
  <c r="X44"/>
  <c r="C45"/>
  <c r="F45"/>
  <c r="I45"/>
  <c r="L45"/>
  <c r="M45"/>
  <c r="N45"/>
  <c r="O45"/>
  <c r="R45"/>
  <c r="U45"/>
  <c r="X45"/>
  <c r="C46"/>
  <c r="F46"/>
  <c r="I46"/>
  <c r="L46"/>
  <c r="M46"/>
  <c r="N46"/>
  <c r="O46"/>
  <c r="R46"/>
  <c r="U46"/>
  <c r="X46"/>
  <c r="C47"/>
  <c r="F47"/>
  <c r="I47"/>
  <c r="L47"/>
  <c r="M47"/>
  <c r="N47"/>
  <c r="O47"/>
  <c r="R47"/>
  <c r="U47"/>
  <c r="X47"/>
  <c r="C21"/>
  <c r="F21"/>
  <c r="I21"/>
  <c r="L21"/>
  <c r="M21"/>
  <c r="N21"/>
  <c r="O21"/>
  <c r="R21"/>
  <c r="U21"/>
  <c r="X21"/>
  <c r="C22"/>
  <c r="F22"/>
  <c r="I22"/>
  <c r="L22"/>
  <c r="M22"/>
  <c r="N22"/>
  <c r="O22"/>
  <c r="R22"/>
  <c r="U22"/>
  <c r="X22"/>
  <c r="C23"/>
  <c r="F23"/>
  <c r="I23"/>
  <c r="L23"/>
  <c r="M23"/>
  <c r="N23"/>
  <c r="O23"/>
  <c r="R23"/>
  <c r="U23"/>
  <c r="X23"/>
  <c r="C24"/>
  <c r="F24"/>
  <c r="I24"/>
  <c r="L24"/>
  <c r="M24"/>
  <c r="N24"/>
  <c r="O24"/>
  <c r="R24"/>
  <c r="U24"/>
  <c r="X24"/>
  <c r="C25"/>
  <c r="F25"/>
  <c r="I25"/>
  <c r="L25"/>
  <c r="M25"/>
  <c r="N25"/>
  <c r="O25"/>
  <c r="R25"/>
  <c r="U25"/>
  <c r="X25"/>
  <c r="C26"/>
  <c r="F26"/>
  <c r="I26"/>
  <c r="L26"/>
  <c r="M26"/>
  <c r="N26"/>
  <c r="O26"/>
  <c r="R26"/>
  <c r="U26"/>
  <c r="X26"/>
  <c r="C27"/>
  <c r="F27"/>
  <c r="I27"/>
  <c r="L27"/>
  <c r="M27"/>
  <c r="N27"/>
  <c r="O27"/>
  <c r="R27"/>
  <c r="U27"/>
  <c r="X27"/>
  <c r="C28"/>
  <c r="F28"/>
  <c r="I28"/>
  <c r="L28"/>
  <c r="M28"/>
  <c r="N28"/>
  <c r="O28"/>
  <c r="R28"/>
  <c r="U28"/>
  <c r="X28"/>
  <c r="C29"/>
  <c r="F29"/>
  <c r="I29"/>
  <c r="L29"/>
  <c r="M29"/>
  <c r="N29"/>
  <c r="O29"/>
  <c r="R29"/>
  <c r="U29"/>
  <c r="X29"/>
  <c r="C30"/>
  <c r="F30"/>
  <c r="I30"/>
  <c r="L30"/>
  <c r="M30"/>
  <c r="N30"/>
  <c r="O30"/>
  <c r="R30"/>
  <c r="U30"/>
  <c r="X30"/>
  <c r="C31"/>
  <c r="F31"/>
  <c r="I31"/>
  <c r="L31"/>
  <c r="M31"/>
  <c r="N31"/>
  <c r="O31"/>
  <c r="R31"/>
  <c r="U31"/>
  <c r="X31"/>
  <c r="F5"/>
  <c r="I5"/>
  <c r="L5"/>
  <c r="M5"/>
  <c r="N5"/>
  <c r="O5"/>
  <c r="R5"/>
  <c r="U5"/>
  <c r="X5"/>
  <c r="F6"/>
  <c r="I6"/>
  <c r="L6"/>
  <c r="M6"/>
  <c r="N6"/>
  <c r="O6"/>
  <c r="R6"/>
  <c r="U6"/>
  <c r="X6"/>
  <c r="F7"/>
  <c r="I7"/>
  <c r="L7"/>
  <c r="M7"/>
  <c r="N7"/>
  <c r="O7"/>
  <c r="R7"/>
  <c r="U7"/>
  <c r="X7"/>
  <c r="F8"/>
  <c r="I8"/>
  <c r="L8"/>
  <c r="M8"/>
  <c r="N8"/>
  <c r="O8"/>
  <c r="R8"/>
  <c r="U8"/>
  <c r="X8"/>
  <c r="F9"/>
  <c r="I9"/>
  <c r="L9"/>
  <c r="M9"/>
  <c r="N9"/>
  <c r="O9"/>
  <c r="R9"/>
  <c r="U9"/>
  <c r="X9"/>
  <c r="F10"/>
  <c r="I10"/>
  <c r="L10"/>
  <c r="M10"/>
  <c r="N10"/>
  <c r="O10"/>
  <c r="R10"/>
  <c r="U10"/>
  <c r="X10"/>
  <c r="F11"/>
  <c r="I11"/>
  <c r="L11"/>
  <c r="M11"/>
  <c r="N11"/>
  <c r="O11"/>
  <c r="R11"/>
  <c r="U11"/>
  <c r="X11"/>
  <c r="F12"/>
  <c r="I12"/>
  <c r="L12"/>
  <c r="M12"/>
  <c r="N12"/>
  <c r="O12"/>
  <c r="R12"/>
  <c r="U12"/>
  <c r="X12"/>
  <c r="F13"/>
  <c r="I13"/>
  <c r="L13"/>
  <c r="M13"/>
  <c r="N13"/>
  <c r="O13"/>
  <c r="R13"/>
  <c r="U13"/>
  <c r="X13"/>
  <c r="F14"/>
  <c r="I14"/>
  <c r="L14"/>
  <c r="M14"/>
  <c r="N14"/>
  <c r="O14"/>
  <c r="R14"/>
  <c r="U14"/>
  <c r="X14"/>
  <c r="F15"/>
  <c r="I15"/>
  <c r="L15"/>
  <c r="M15"/>
  <c r="N15"/>
  <c r="O15"/>
  <c r="R15"/>
  <c r="U15"/>
  <c r="X15"/>
  <c r="C8"/>
  <c r="C9"/>
  <c r="C10"/>
  <c r="C11"/>
  <c r="C12"/>
  <c r="C13"/>
  <c r="C14"/>
  <c r="C15"/>
  <c r="C19" i="1"/>
  <c r="M767"/>
  <c r="M768"/>
  <c r="C816"/>
  <c r="C752"/>
  <c r="C736"/>
  <c r="C672"/>
  <c r="C624"/>
  <c r="C608"/>
  <c r="C592"/>
  <c r="C496"/>
  <c r="C480"/>
  <c r="C448"/>
  <c r="C336"/>
  <c r="C307"/>
  <c r="C291"/>
  <c r="C35"/>
  <c r="C18"/>
  <c r="M653" i="18"/>
  <c r="AA719" l="1"/>
  <c r="AA767"/>
  <c r="R812"/>
  <c r="L812"/>
  <c r="X380"/>
  <c r="N380"/>
  <c r="F380"/>
  <c r="AA783"/>
  <c r="U812"/>
  <c r="M812"/>
  <c r="AA799"/>
  <c r="AA277"/>
  <c r="AA154"/>
  <c r="AA173"/>
  <c r="AA207"/>
  <c r="AA197"/>
  <c r="AA252"/>
  <c r="AA250"/>
  <c r="AA155"/>
  <c r="AA253"/>
  <c r="AA249"/>
  <c r="AA807"/>
  <c r="AA617"/>
  <c r="AA287"/>
  <c r="AA803"/>
  <c r="C636"/>
  <c r="C684"/>
  <c r="C700"/>
  <c r="C732"/>
  <c r="AA735"/>
  <c r="C796"/>
  <c r="AA809"/>
  <c r="AA801"/>
  <c r="AA663"/>
  <c r="AA655"/>
  <c r="C748"/>
  <c r="AA791"/>
  <c r="AA805"/>
  <c r="C812"/>
  <c r="AA806"/>
  <c r="AA802"/>
  <c r="AA776"/>
  <c r="AA787"/>
  <c r="AA808"/>
  <c r="AA804"/>
  <c r="AA800"/>
  <c r="AA793"/>
  <c r="AA785"/>
  <c r="AA773"/>
  <c r="AA789"/>
  <c r="AA751"/>
  <c r="AA771"/>
  <c r="AA792"/>
  <c r="AA788"/>
  <c r="AA784"/>
  <c r="AA775"/>
  <c r="AA790"/>
  <c r="AA786"/>
  <c r="AA774"/>
  <c r="AA769"/>
  <c r="AA759"/>
  <c r="AA772"/>
  <c r="AA755"/>
  <c r="AA768"/>
  <c r="AA777"/>
  <c r="AA770"/>
  <c r="AA761"/>
  <c r="AA753"/>
  <c r="AA757"/>
  <c r="AA639"/>
  <c r="AA745"/>
  <c r="AA760"/>
  <c r="AA756"/>
  <c r="AA752"/>
  <c r="AA503"/>
  <c r="AA710"/>
  <c r="AA758"/>
  <c r="AA754"/>
  <c r="AA741"/>
  <c r="AA680"/>
  <c r="AA712"/>
  <c r="AA711"/>
  <c r="AA739"/>
  <c r="AA728"/>
  <c r="AA743"/>
  <c r="AA101"/>
  <c r="AA742"/>
  <c r="AA737"/>
  <c r="AA725"/>
  <c r="AA744"/>
  <c r="AA740"/>
  <c r="AA727"/>
  <c r="AA726"/>
  <c r="AA736"/>
  <c r="AA703"/>
  <c r="AA722"/>
  <c r="AA738"/>
  <c r="AA729"/>
  <c r="AA721"/>
  <c r="AA723"/>
  <c r="AA687"/>
  <c r="AA720"/>
  <c r="AA707"/>
  <c r="AA724"/>
  <c r="AA713"/>
  <c r="AA705"/>
  <c r="AA695"/>
  <c r="AA709"/>
  <c r="AA691"/>
  <c r="AA708"/>
  <c r="AA704"/>
  <c r="AA671"/>
  <c r="AA706"/>
  <c r="AA697"/>
  <c r="AA689"/>
  <c r="AA676"/>
  <c r="AA693"/>
  <c r="AA674"/>
  <c r="AA696"/>
  <c r="AA692"/>
  <c r="AA688"/>
  <c r="AA678"/>
  <c r="AA694"/>
  <c r="AA690"/>
  <c r="AA677"/>
  <c r="AA673"/>
  <c r="AA681"/>
  <c r="AA679"/>
  <c r="AA675"/>
  <c r="AA659"/>
  <c r="AA672"/>
  <c r="AA665"/>
  <c r="AA657"/>
  <c r="AA645"/>
  <c r="AA661"/>
  <c r="AA643"/>
  <c r="AA664"/>
  <c r="AA660"/>
  <c r="AA656"/>
  <c r="AA647"/>
  <c r="AA646"/>
  <c r="AA662"/>
  <c r="AA658"/>
  <c r="AA641"/>
  <c r="AA648"/>
  <c r="AA644"/>
  <c r="AA640"/>
  <c r="AA630"/>
  <c r="AA649"/>
  <c r="AA642"/>
  <c r="AA351"/>
  <c r="AA607"/>
  <c r="AA559"/>
  <c r="AA623"/>
  <c r="AA568"/>
  <c r="AA564"/>
  <c r="AA627"/>
  <c r="AA632"/>
  <c r="AA613"/>
  <c r="AA631"/>
  <c r="AA625"/>
  <c r="AA55"/>
  <c r="AA633"/>
  <c r="AA629"/>
  <c r="AA628"/>
  <c r="AA56"/>
  <c r="AA591"/>
  <c r="AA610"/>
  <c r="AA624"/>
  <c r="AA615"/>
  <c r="AA626"/>
  <c r="AA614"/>
  <c r="AA609"/>
  <c r="AA599"/>
  <c r="AA611"/>
  <c r="AA595"/>
  <c r="AA608"/>
  <c r="AA543"/>
  <c r="AA575"/>
  <c r="AA612"/>
  <c r="AA601"/>
  <c r="AA593"/>
  <c r="AA582"/>
  <c r="AA597"/>
  <c r="AA579"/>
  <c r="AA600"/>
  <c r="AA596"/>
  <c r="AA592"/>
  <c r="AA585"/>
  <c r="AA598"/>
  <c r="AA594"/>
  <c r="AA584"/>
  <c r="AA577"/>
  <c r="AA581"/>
  <c r="AA580"/>
  <c r="AA567"/>
  <c r="AA583"/>
  <c r="AA576"/>
  <c r="AA569"/>
  <c r="AA562"/>
  <c r="AA578"/>
  <c r="AA551"/>
  <c r="AA565"/>
  <c r="AA561"/>
  <c r="AA527"/>
  <c r="AA560"/>
  <c r="AA547"/>
  <c r="AA566"/>
  <c r="AA553"/>
  <c r="AA545"/>
  <c r="AA549"/>
  <c r="AA552"/>
  <c r="AA548"/>
  <c r="AA544"/>
  <c r="AA550"/>
  <c r="AA546"/>
  <c r="AA535"/>
  <c r="AA531"/>
  <c r="AA511"/>
  <c r="AA479"/>
  <c r="AA537"/>
  <c r="AA529"/>
  <c r="AA495"/>
  <c r="AA521"/>
  <c r="AA533"/>
  <c r="AA515"/>
  <c r="AA536"/>
  <c r="AA532"/>
  <c r="AA528"/>
  <c r="AA534"/>
  <c r="AA530"/>
  <c r="AA513"/>
  <c r="AA519"/>
  <c r="AA517"/>
  <c r="AA499"/>
  <c r="AA520"/>
  <c r="AA516"/>
  <c r="AA512"/>
  <c r="AA518"/>
  <c r="AA514"/>
  <c r="AA505"/>
  <c r="AA497"/>
  <c r="AA501"/>
  <c r="AA463"/>
  <c r="AA504"/>
  <c r="AA500"/>
  <c r="AA496"/>
  <c r="AA502"/>
  <c r="AA498"/>
  <c r="AA486"/>
  <c r="AA483"/>
  <c r="AA488"/>
  <c r="AA471"/>
  <c r="AA487"/>
  <c r="AA481"/>
  <c r="AA489"/>
  <c r="AA485"/>
  <c r="AA484"/>
  <c r="AA467"/>
  <c r="AA480"/>
  <c r="AA447"/>
  <c r="AA482"/>
  <c r="AA473"/>
  <c r="AA465"/>
  <c r="AA469"/>
  <c r="AA472"/>
  <c r="AA468"/>
  <c r="AA464"/>
  <c r="AA470"/>
  <c r="AA466"/>
  <c r="AA455"/>
  <c r="AA451"/>
  <c r="AA431"/>
  <c r="AA457"/>
  <c r="AA449"/>
  <c r="AA439"/>
  <c r="AA453"/>
  <c r="AA435"/>
  <c r="AA456"/>
  <c r="AA452"/>
  <c r="AA448"/>
  <c r="AA415"/>
  <c r="AA454"/>
  <c r="AA450"/>
  <c r="AA441"/>
  <c r="AA433"/>
  <c r="AA423"/>
  <c r="AA437"/>
  <c r="AA419"/>
  <c r="AA440"/>
  <c r="AA436"/>
  <c r="AA432"/>
  <c r="AA399"/>
  <c r="AA438"/>
  <c r="AA434"/>
  <c r="AA425"/>
  <c r="AA417"/>
  <c r="AA407"/>
  <c r="AA421"/>
  <c r="AA403"/>
  <c r="AA424"/>
  <c r="AA420"/>
  <c r="AA416"/>
  <c r="AA383"/>
  <c r="AA422"/>
  <c r="AA418"/>
  <c r="AA409"/>
  <c r="AA401"/>
  <c r="AA391"/>
  <c r="AA405"/>
  <c r="AA387"/>
  <c r="AA408"/>
  <c r="AA404"/>
  <c r="AA400"/>
  <c r="AA367"/>
  <c r="AA406"/>
  <c r="AA402"/>
  <c r="AA393"/>
  <c r="AA385"/>
  <c r="AA375"/>
  <c r="AA389"/>
  <c r="AA371"/>
  <c r="AA392"/>
  <c r="AA388"/>
  <c r="AA384"/>
  <c r="AA390"/>
  <c r="AA386"/>
  <c r="AA377"/>
  <c r="AA369"/>
  <c r="AA373"/>
  <c r="AA376"/>
  <c r="AA372"/>
  <c r="AA368"/>
  <c r="AA374"/>
  <c r="AA370"/>
  <c r="AA359"/>
  <c r="AA355"/>
  <c r="AA335"/>
  <c r="AA361"/>
  <c r="AA353"/>
  <c r="AA357"/>
  <c r="AA300"/>
  <c r="AA360"/>
  <c r="AA356"/>
  <c r="AA352"/>
  <c r="AA358"/>
  <c r="AA354"/>
  <c r="AA298"/>
  <c r="AA343"/>
  <c r="AA339"/>
  <c r="AA293"/>
  <c r="AA315"/>
  <c r="AA314"/>
  <c r="AA309"/>
  <c r="AA302"/>
  <c r="AA345"/>
  <c r="AA337"/>
  <c r="AA245"/>
  <c r="AA311"/>
  <c r="AA341"/>
  <c r="AA261"/>
  <c r="AA301"/>
  <c r="AA297"/>
  <c r="AA310"/>
  <c r="AA344"/>
  <c r="AA340"/>
  <c r="AA336"/>
  <c r="AA303"/>
  <c r="AA299"/>
  <c r="AA317"/>
  <c r="AA312"/>
  <c r="AA342"/>
  <c r="AA338"/>
  <c r="AA282"/>
  <c r="AA295"/>
  <c r="AA316"/>
  <c r="AA319"/>
  <c r="AA318"/>
  <c r="AA313"/>
  <c r="AA284"/>
  <c r="AA294"/>
  <c r="AA281"/>
  <c r="AA296"/>
  <c r="AA285"/>
  <c r="AA269"/>
  <c r="AA283"/>
  <c r="AA279"/>
  <c r="AA265"/>
  <c r="AA286"/>
  <c r="AA278"/>
  <c r="AA280"/>
  <c r="AA267"/>
  <c r="AA271"/>
  <c r="AA263"/>
  <c r="AA229"/>
  <c r="AA270"/>
  <c r="AA266"/>
  <c r="AA262"/>
  <c r="AA268"/>
  <c r="AA264"/>
  <c r="AA255"/>
  <c r="AA251"/>
  <c r="AA213"/>
  <c r="AA238"/>
  <c r="AA236"/>
  <c r="AA247"/>
  <c r="AA234"/>
  <c r="AA232"/>
  <c r="AA254"/>
  <c r="AA246"/>
  <c r="AA223"/>
  <c r="AA248"/>
  <c r="AA181"/>
  <c r="AA239"/>
  <c r="AA233"/>
  <c r="AA219"/>
  <c r="AA237"/>
  <c r="AA231"/>
  <c r="AA216"/>
  <c r="AA235"/>
  <c r="AA230"/>
  <c r="AA221"/>
  <c r="AA222"/>
  <c r="AA218"/>
  <c r="AA220"/>
  <c r="AA215"/>
  <c r="AA217"/>
  <c r="AA214"/>
  <c r="AA206"/>
  <c r="AA165"/>
  <c r="AA203"/>
  <c r="AA201"/>
  <c r="AA204"/>
  <c r="AA199"/>
  <c r="AA189"/>
  <c r="AA205"/>
  <c r="AA202"/>
  <c r="AA191"/>
  <c r="AA190"/>
  <c r="AA198"/>
  <c r="AA186"/>
  <c r="AA200"/>
  <c r="AA188"/>
  <c r="AA187"/>
  <c r="AA149"/>
  <c r="AA171"/>
  <c r="AA185"/>
  <c r="AA183"/>
  <c r="AA133"/>
  <c r="AA169"/>
  <c r="AA182"/>
  <c r="AA174"/>
  <c r="AA172"/>
  <c r="AA184"/>
  <c r="AA157"/>
  <c r="AA175"/>
  <c r="AA167"/>
  <c r="AA156"/>
  <c r="AA153"/>
  <c r="AA170"/>
  <c r="AA166"/>
  <c r="AA158"/>
  <c r="AA168"/>
  <c r="AA159"/>
  <c r="AA151"/>
  <c r="AA150"/>
  <c r="AA152"/>
  <c r="AA127"/>
  <c r="AA141"/>
  <c r="AA137"/>
  <c r="AA117"/>
  <c r="AA143"/>
  <c r="AA135"/>
  <c r="AA123"/>
  <c r="AA139"/>
  <c r="AA122"/>
  <c r="AA142"/>
  <c r="AA138"/>
  <c r="AA134"/>
  <c r="AA85"/>
  <c r="AA124"/>
  <c r="AA140"/>
  <c r="AA136"/>
  <c r="AA111"/>
  <c r="AA126"/>
  <c r="AA121"/>
  <c r="AA119"/>
  <c r="AA108"/>
  <c r="AA118"/>
  <c r="AA125"/>
  <c r="AA120"/>
  <c r="AA110"/>
  <c r="AA109"/>
  <c r="AA107"/>
  <c r="AA105"/>
  <c r="AA103"/>
  <c r="AA106"/>
  <c r="AA102"/>
  <c r="AA104"/>
  <c r="AA93"/>
  <c r="AA89"/>
  <c r="AA74"/>
  <c r="AA95"/>
  <c r="AA87"/>
  <c r="AA91"/>
  <c r="AA78"/>
  <c r="AA94"/>
  <c r="AA90"/>
  <c r="AA86"/>
  <c r="AA62"/>
  <c r="AA71"/>
  <c r="AA92"/>
  <c r="AA88"/>
  <c r="AA59"/>
  <c r="AA76"/>
  <c r="AA69"/>
  <c r="AA63"/>
  <c r="AA73"/>
  <c r="AA57"/>
  <c r="AA77"/>
  <c r="AA70"/>
  <c r="AA60"/>
  <c r="AA79"/>
  <c r="AA75"/>
  <c r="AA72"/>
  <c r="AA61"/>
  <c r="AA58"/>
  <c r="AA53"/>
  <c r="AA54"/>
  <c r="AA47"/>
  <c r="AA45"/>
  <c r="AA43"/>
  <c r="AA41"/>
  <c r="AA39"/>
  <c r="AA37"/>
  <c r="AA46"/>
  <c r="AA44"/>
  <c r="AA42"/>
  <c r="AA40"/>
  <c r="AA38"/>
  <c r="AA30"/>
  <c r="AA26"/>
  <c r="AA22"/>
  <c r="AA29"/>
  <c r="AA25"/>
  <c r="AA21"/>
  <c r="AA28"/>
  <c r="AA24"/>
  <c r="AA31"/>
  <c r="AA27"/>
  <c r="AA23"/>
  <c r="AA14"/>
  <c r="AA10"/>
  <c r="AA9"/>
  <c r="AA15"/>
  <c r="AA11"/>
  <c r="AA13"/>
  <c r="AA12"/>
  <c r="AA8"/>
  <c r="U652"/>
  <c r="X652"/>
  <c r="C5"/>
  <c r="AA5" s="1"/>
  <c r="C6"/>
  <c r="AA6" s="1"/>
  <c r="C7"/>
  <c r="AA7" s="1"/>
  <c r="M23" i="16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O652" i="18" l="1"/>
  <c r="C652"/>
  <c r="X446"/>
  <c r="U446"/>
  <c r="R446"/>
  <c r="O446"/>
  <c r="Q460" s="1"/>
  <c r="N446"/>
  <c r="M446"/>
  <c r="L446"/>
  <c r="I446"/>
  <c r="F446"/>
  <c r="C446"/>
  <c r="D226" i="1"/>
  <c r="M329" i="18"/>
  <c r="M328"/>
  <c r="M323"/>
  <c r="M324"/>
  <c r="M325"/>
  <c r="M326"/>
  <c r="M327"/>
  <c r="X329"/>
  <c r="X328"/>
  <c r="X323"/>
  <c r="X324"/>
  <c r="X325"/>
  <c r="X326"/>
  <c r="X327"/>
  <c r="U329"/>
  <c r="U328"/>
  <c r="U323"/>
  <c r="U324"/>
  <c r="U325"/>
  <c r="U326"/>
  <c r="U327"/>
  <c r="R329"/>
  <c r="R328"/>
  <c r="R323"/>
  <c r="R324"/>
  <c r="R325"/>
  <c r="R326"/>
  <c r="R327"/>
  <c r="O329"/>
  <c r="O328"/>
  <c r="O323"/>
  <c r="O324"/>
  <c r="O325"/>
  <c r="O326"/>
  <c r="O327"/>
  <c r="N329"/>
  <c r="N328"/>
  <c r="N323"/>
  <c r="N324"/>
  <c r="N325"/>
  <c r="N326"/>
  <c r="N327"/>
  <c r="L329"/>
  <c r="L328"/>
  <c r="L323"/>
  <c r="L324"/>
  <c r="L325"/>
  <c r="L326"/>
  <c r="L327"/>
  <c r="I329"/>
  <c r="I328"/>
  <c r="I323"/>
  <c r="I324"/>
  <c r="I325"/>
  <c r="I326"/>
  <c r="I327"/>
  <c r="F323"/>
  <c r="F324"/>
  <c r="F325"/>
  <c r="F326"/>
  <c r="F327"/>
  <c r="F328"/>
  <c r="F329"/>
  <c r="C329"/>
  <c r="C328"/>
  <c r="C323"/>
  <c r="C324"/>
  <c r="C325"/>
  <c r="C326"/>
  <c r="C327"/>
  <c r="B323"/>
  <c r="AA19"/>
  <c r="AF815" i="1"/>
  <c r="AF816"/>
  <c r="G800"/>
  <c r="F799"/>
  <c r="H799"/>
  <c r="AE720"/>
  <c r="W47" i="16" s="1"/>
  <c r="R20" i="18"/>
  <c r="N5" i="20"/>
  <c r="B20" i="18"/>
  <c r="B36" s="1"/>
  <c r="B52" s="1"/>
  <c r="B68" s="1"/>
  <c r="B84" s="1"/>
  <c r="B100" s="1"/>
  <c r="B116" s="1"/>
  <c r="B132" s="1"/>
  <c r="B148" s="1"/>
  <c r="B164" s="1"/>
  <c r="B180" s="1"/>
  <c r="B196" s="1"/>
  <c r="B212" s="1"/>
  <c r="B228" s="1"/>
  <c r="B244" s="1"/>
  <c r="B260" s="1"/>
  <c r="B276" s="1"/>
  <c r="B292" s="1"/>
  <c r="B308" s="1"/>
  <c r="B324" s="1"/>
  <c r="B5"/>
  <c r="F63" i="20"/>
  <c r="D60"/>
  <c r="E60"/>
  <c r="F60"/>
  <c r="D61"/>
  <c r="F61"/>
  <c r="D62"/>
  <c r="F62"/>
  <c r="D63"/>
  <c r="E63"/>
  <c r="D64"/>
  <c r="E64"/>
  <c r="F64"/>
  <c r="D65"/>
  <c r="E65"/>
  <c r="F65"/>
  <c r="D66"/>
  <c r="E66"/>
  <c r="F66"/>
  <c r="G60"/>
  <c r="H60"/>
  <c r="I60"/>
  <c r="J60"/>
  <c r="K60"/>
  <c r="L60"/>
  <c r="M60"/>
  <c r="G61"/>
  <c r="H61"/>
  <c r="I61"/>
  <c r="J61"/>
  <c r="K61"/>
  <c r="L61"/>
  <c r="M61"/>
  <c r="B21" i="18" l="1"/>
  <c r="M322"/>
  <c r="C540"/>
  <c r="AA327"/>
  <c r="AA325"/>
  <c r="AA323"/>
  <c r="AA329"/>
  <c r="C322"/>
  <c r="AA326"/>
  <c r="AA324"/>
  <c r="AA328"/>
  <c r="C348"/>
  <c r="C306"/>
  <c r="C274"/>
  <c r="C258"/>
  <c r="C226"/>
  <c r="C210"/>
  <c r="C194"/>
  <c r="C178"/>
  <c r="C162"/>
  <c r="C98"/>
  <c r="C82"/>
  <c r="C66"/>
  <c r="F50"/>
  <c r="C50"/>
  <c r="C18"/>
  <c r="F18"/>
  <c r="R18"/>
  <c r="N18"/>
  <c r="L18"/>
  <c r="X18"/>
  <c r="F34"/>
  <c r="I34"/>
  <c r="R33"/>
  <c r="U34"/>
  <c r="I18"/>
  <c r="O18"/>
  <c r="M18"/>
  <c r="U18"/>
  <c r="C34"/>
  <c r="L34"/>
  <c r="R34"/>
  <c r="T34"/>
  <c r="B6"/>
  <c r="B15" i="2"/>
  <c r="F69" i="20"/>
  <c r="I652" i="18"/>
  <c r="C478"/>
  <c r="F478"/>
  <c r="I478"/>
  <c r="L478"/>
  <c r="M478"/>
  <c r="N478"/>
  <c r="O478"/>
  <c r="Q492" s="1"/>
  <c r="R478"/>
  <c r="U478"/>
  <c r="X478"/>
  <c r="AA426"/>
  <c r="AA224"/>
  <c r="C180"/>
  <c r="E194" s="1"/>
  <c r="F180"/>
  <c r="I180"/>
  <c r="L180"/>
  <c r="M180"/>
  <c r="N180"/>
  <c r="O180"/>
  <c r="Q194" s="1"/>
  <c r="R180"/>
  <c r="U180"/>
  <c r="X180"/>
  <c r="C132"/>
  <c r="F132"/>
  <c r="I132"/>
  <c r="L132"/>
  <c r="M132"/>
  <c r="N132"/>
  <c r="O132"/>
  <c r="Q146" s="1"/>
  <c r="R132"/>
  <c r="U132"/>
  <c r="X132"/>
  <c r="Y431" i="1"/>
  <c r="Y432"/>
  <c r="U29" i="16" s="1"/>
  <c r="J29" s="1"/>
  <c r="AI712" i="1"/>
  <c r="AH712"/>
  <c r="AG712"/>
  <c r="C290"/>
  <c r="B25" i="2"/>
  <c r="C274" i="1"/>
  <c r="D66"/>
  <c r="X798" i="18"/>
  <c r="U798"/>
  <c r="R798"/>
  <c r="O798"/>
  <c r="N798"/>
  <c r="N811" s="1"/>
  <c r="M798"/>
  <c r="M811" s="1"/>
  <c r="L798"/>
  <c r="L811" s="1"/>
  <c r="I798"/>
  <c r="F798"/>
  <c r="C798"/>
  <c r="X782"/>
  <c r="U782"/>
  <c r="R782"/>
  <c r="O782"/>
  <c r="Q796" s="1"/>
  <c r="N782"/>
  <c r="M782"/>
  <c r="L782"/>
  <c r="I782"/>
  <c r="F782"/>
  <c r="C782"/>
  <c r="X766"/>
  <c r="U766"/>
  <c r="R766"/>
  <c r="O766"/>
  <c r="Q780" s="1"/>
  <c r="N766"/>
  <c r="M766"/>
  <c r="L766"/>
  <c r="I766"/>
  <c r="F766"/>
  <c r="C766"/>
  <c r="X750"/>
  <c r="U750"/>
  <c r="R750"/>
  <c r="O750"/>
  <c r="Q764" s="1"/>
  <c r="N750"/>
  <c r="M750"/>
  <c r="L750"/>
  <c r="I750"/>
  <c r="F750"/>
  <c r="C750"/>
  <c r="X734"/>
  <c r="U734"/>
  <c r="R734"/>
  <c r="O734"/>
  <c r="Q748" s="1"/>
  <c r="N734"/>
  <c r="M734"/>
  <c r="L734"/>
  <c r="I734"/>
  <c r="F734"/>
  <c r="C734"/>
  <c r="X718"/>
  <c r="U718"/>
  <c r="R718"/>
  <c r="O718"/>
  <c r="Q732" s="1"/>
  <c r="N718"/>
  <c r="M718"/>
  <c r="L718"/>
  <c r="I718"/>
  <c r="F718"/>
  <c r="C718"/>
  <c r="X702"/>
  <c r="U702"/>
  <c r="R702"/>
  <c r="O702"/>
  <c r="Q716" s="1"/>
  <c r="N702"/>
  <c r="M702"/>
  <c r="L702"/>
  <c r="I702"/>
  <c r="F702"/>
  <c r="C702"/>
  <c r="X686"/>
  <c r="U686"/>
  <c r="R686"/>
  <c r="O686"/>
  <c r="Q700" s="1"/>
  <c r="N686"/>
  <c r="M686"/>
  <c r="L686"/>
  <c r="I686"/>
  <c r="F686"/>
  <c r="C686"/>
  <c r="X670"/>
  <c r="U670"/>
  <c r="R670"/>
  <c r="O670"/>
  <c r="Q684" s="1"/>
  <c r="N670"/>
  <c r="M670"/>
  <c r="L670"/>
  <c r="I670"/>
  <c r="F670"/>
  <c r="C670"/>
  <c r="X654"/>
  <c r="U654"/>
  <c r="R654"/>
  <c r="O654"/>
  <c r="Q668" s="1"/>
  <c r="N654"/>
  <c r="M654"/>
  <c r="L654"/>
  <c r="I654"/>
  <c r="F654"/>
  <c r="C654"/>
  <c r="X638"/>
  <c r="Y652" s="1"/>
  <c r="U638"/>
  <c r="R638"/>
  <c r="O638"/>
  <c r="Q652" s="1"/>
  <c r="N638"/>
  <c r="M638"/>
  <c r="L638"/>
  <c r="I638"/>
  <c r="F638"/>
  <c r="C638"/>
  <c r="E652" s="1"/>
  <c r="X622"/>
  <c r="U622"/>
  <c r="R622"/>
  <c r="O622"/>
  <c r="Q636" s="1"/>
  <c r="N622"/>
  <c r="M622"/>
  <c r="L622"/>
  <c r="I622"/>
  <c r="F622"/>
  <c r="C622"/>
  <c r="X606"/>
  <c r="U606"/>
  <c r="R606"/>
  <c r="O606"/>
  <c r="Q620" s="1"/>
  <c r="N606"/>
  <c r="M606"/>
  <c r="L606"/>
  <c r="I606"/>
  <c r="F606"/>
  <c r="C606"/>
  <c r="X590"/>
  <c r="U590"/>
  <c r="R590"/>
  <c r="O590"/>
  <c r="Q604" s="1"/>
  <c r="N590"/>
  <c r="M590"/>
  <c r="L590"/>
  <c r="I590"/>
  <c r="F590"/>
  <c r="C590"/>
  <c r="X574"/>
  <c r="U574"/>
  <c r="R574"/>
  <c r="O574"/>
  <c r="Q588" s="1"/>
  <c r="N574"/>
  <c r="M574"/>
  <c r="L574"/>
  <c r="I574"/>
  <c r="F574"/>
  <c r="C574"/>
  <c r="X558"/>
  <c r="U558"/>
  <c r="R558"/>
  <c r="O558"/>
  <c r="N558"/>
  <c r="M558"/>
  <c r="L558"/>
  <c r="I558"/>
  <c r="F558"/>
  <c r="C558"/>
  <c r="X542"/>
  <c r="U542"/>
  <c r="R542"/>
  <c r="O542"/>
  <c r="Q556" s="1"/>
  <c r="N542"/>
  <c r="M542"/>
  <c r="L542"/>
  <c r="I542"/>
  <c r="F542"/>
  <c r="C542"/>
  <c r="X526"/>
  <c r="U526"/>
  <c r="R526"/>
  <c r="O526"/>
  <c r="Q540" s="1"/>
  <c r="N526"/>
  <c r="M526"/>
  <c r="L526"/>
  <c r="I526"/>
  <c r="F526"/>
  <c r="C526"/>
  <c r="X510"/>
  <c r="U510"/>
  <c r="R510"/>
  <c r="O510"/>
  <c r="Q524" s="1"/>
  <c r="N510"/>
  <c r="M510"/>
  <c r="L510"/>
  <c r="I510"/>
  <c r="F510"/>
  <c r="C510"/>
  <c r="X494"/>
  <c r="U494"/>
  <c r="R494"/>
  <c r="O494"/>
  <c r="Q508" s="1"/>
  <c r="N494"/>
  <c r="M494"/>
  <c r="L494"/>
  <c r="I494"/>
  <c r="F494"/>
  <c r="C494"/>
  <c r="L462"/>
  <c r="M462"/>
  <c r="N462"/>
  <c r="I462"/>
  <c r="X462"/>
  <c r="U462"/>
  <c r="R462"/>
  <c r="O462"/>
  <c r="Q476" s="1"/>
  <c r="F462"/>
  <c r="AA794"/>
  <c r="AA746"/>
  <c r="AA730"/>
  <c r="AA714"/>
  <c r="AA698"/>
  <c r="AA682"/>
  <c r="AA666"/>
  <c r="AA618"/>
  <c r="AA602"/>
  <c r="AA570"/>
  <c r="AA522"/>
  <c r="AA506"/>
  <c r="C462"/>
  <c r="X430"/>
  <c r="U430"/>
  <c r="R430"/>
  <c r="O430"/>
  <c r="Q444" s="1"/>
  <c r="N430"/>
  <c r="M430"/>
  <c r="L430"/>
  <c r="I430"/>
  <c r="F430"/>
  <c r="C430"/>
  <c r="X414"/>
  <c r="U414"/>
  <c r="R414"/>
  <c r="O414"/>
  <c r="Q428" s="1"/>
  <c r="N414"/>
  <c r="M414"/>
  <c r="L414"/>
  <c r="I414"/>
  <c r="F414"/>
  <c r="C414"/>
  <c r="X398"/>
  <c r="U398"/>
  <c r="R398"/>
  <c r="O398"/>
  <c r="Q412" s="1"/>
  <c r="N398"/>
  <c r="M398"/>
  <c r="L398"/>
  <c r="I398"/>
  <c r="F398"/>
  <c r="C398"/>
  <c r="X382"/>
  <c r="U382"/>
  <c r="R382"/>
  <c r="O382"/>
  <c r="Q396" s="1"/>
  <c r="N382"/>
  <c r="M382"/>
  <c r="L382"/>
  <c r="I382"/>
  <c r="F382"/>
  <c r="C382"/>
  <c r="E396" s="1"/>
  <c r="X366"/>
  <c r="U366"/>
  <c r="R366"/>
  <c r="O366"/>
  <c r="N366"/>
  <c r="N379" s="1"/>
  <c r="M366"/>
  <c r="M379" s="1"/>
  <c r="L366"/>
  <c r="L379" s="1"/>
  <c r="I366"/>
  <c r="F366"/>
  <c r="C366"/>
  <c r="X350"/>
  <c r="U350"/>
  <c r="R350"/>
  <c r="O350"/>
  <c r="Q364" s="1"/>
  <c r="N350"/>
  <c r="M350"/>
  <c r="L350"/>
  <c r="I350"/>
  <c r="F350"/>
  <c r="C350"/>
  <c r="E364" s="1"/>
  <c r="X334"/>
  <c r="U334"/>
  <c r="R334"/>
  <c r="O334"/>
  <c r="Q348" s="1"/>
  <c r="N334"/>
  <c r="M334"/>
  <c r="L334"/>
  <c r="I334"/>
  <c r="F334"/>
  <c r="C334"/>
  <c r="X308"/>
  <c r="U308"/>
  <c r="R308"/>
  <c r="R321" s="1"/>
  <c r="O308"/>
  <c r="N308"/>
  <c r="M308"/>
  <c r="L308"/>
  <c r="I308"/>
  <c r="F308"/>
  <c r="C308"/>
  <c r="X292"/>
  <c r="U292"/>
  <c r="R292"/>
  <c r="O292"/>
  <c r="Q306" s="1"/>
  <c r="N292"/>
  <c r="M292"/>
  <c r="L292"/>
  <c r="I292"/>
  <c r="F292"/>
  <c r="C292"/>
  <c r="X276"/>
  <c r="U276"/>
  <c r="R276"/>
  <c r="O276"/>
  <c r="Q290" s="1"/>
  <c r="N276"/>
  <c r="M276"/>
  <c r="L276"/>
  <c r="I276"/>
  <c r="F276"/>
  <c r="C276"/>
  <c r="E290" s="1"/>
  <c r="X260"/>
  <c r="U260"/>
  <c r="R260"/>
  <c r="O260"/>
  <c r="Q274" s="1"/>
  <c r="N260"/>
  <c r="M260"/>
  <c r="L260"/>
  <c r="I260"/>
  <c r="F260"/>
  <c r="C260"/>
  <c r="E274" s="1"/>
  <c r="X244"/>
  <c r="U244"/>
  <c r="R244"/>
  <c r="O244"/>
  <c r="Q258" s="1"/>
  <c r="N244"/>
  <c r="M244"/>
  <c r="L244"/>
  <c r="I244"/>
  <c r="F244"/>
  <c r="C244"/>
  <c r="E258" s="1"/>
  <c r="X228"/>
  <c r="U228"/>
  <c r="R228"/>
  <c r="O228"/>
  <c r="Q242" s="1"/>
  <c r="N228"/>
  <c r="M228"/>
  <c r="L228"/>
  <c r="I228"/>
  <c r="F228"/>
  <c r="C228"/>
  <c r="X212"/>
  <c r="U212"/>
  <c r="R212"/>
  <c r="O212"/>
  <c r="Q226" s="1"/>
  <c r="N212"/>
  <c r="M212"/>
  <c r="L212"/>
  <c r="I212"/>
  <c r="F212"/>
  <c r="C212"/>
  <c r="X196"/>
  <c r="U196"/>
  <c r="R196"/>
  <c r="O196"/>
  <c r="Q210" s="1"/>
  <c r="N196"/>
  <c r="M196"/>
  <c r="L196"/>
  <c r="I196"/>
  <c r="F196"/>
  <c r="C196"/>
  <c r="E210" s="1"/>
  <c r="X164"/>
  <c r="U164"/>
  <c r="R164"/>
  <c r="O164"/>
  <c r="Q178" s="1"/>
  <c r="N164"/>
  <c r="M164"/>
  <c r="L164"/>
  <c r="I164"/>
  <c r="F164"/>
  <c r="C164"/>
  <c r="E178" s="1"/>
  <c r="X148"/>
  <c r="U148"/>
  <c r="R148"/>
  <c r="O148"/>
  <c r="Q162" s="1"/>
  <c r="N148"/>
  <c r="M148"/>
  <c r="L148"/>
  <c r="I148"/>
  <c r="F148"/>
  <c r="C148"/>
  <c r="E162" s="1"/>
  <c r="X116"/>
  <c r="U116"/>
  <c r="R116"/>
  <c r="O116"/>
  <c r="Q130" s="1"/>
  <c r="N116"/>
  <c r="M116"/>
  <c r="L116"/>
  <c r="I116"/>
  <c r="F116"/>
  <c r="C116"/>
  <c r="X100"/>
  <c r="U100"/>
  <c r="R100"/>
  <c r="O100"/>
  <c r="Q114" s="1"/>
  <c r="N100"/>
  <c r="M100"/>
  <c r="L100"/>
  <c r="I100"/>
  <c r="F100"/>
  <c r="C100"/>
  <c r="X84"/>
  <c r="U84"/>
  <c r="R84"/>
  <c r="O84"/>
  <c r="Q98" s="1"/>
  <c r="N84"/>
  <c r="M84"/>
  <c r="L84"/>
  <c r="I84"/>
  <c r="F84"/>
  <c r="C84"/>
  <c r="E98" s="1"/>
  <c r="X68"/>
  <c r="U68"/>
  <c r="R68"/>
  <c r="O68"/>
  <c r="Q82" s="1"/>
  <c r="N68"/>
  <c r="M68"/>
  <c r="L68"/>
  <c r="I68"/>
  <c r="F68"/>
  <c r="C68"/>
  <c r="E82" s="1"/>
  <c r="X52"/>
  <c r="U52"/>
  <c r="R52"/>
  <c r="O52"/>
  <c r="Q66" s="1"/>
  <c r="N52"/>
  <c r="M52"/>
  <c r="L52"/>
  <c r="I52"/>
  <c r="F52"/>
  <c r="C52"/>
  <c r="X36"/>
  <c r="U36"/>
  <c r="R36"/>
  <c r="O36"/>
  <c r="Q50" s="1"/>
  <c r="N36"/>
  <c r="M36"/>
  <c r="L36"/>
  <c r="I36"/>
  <c r="K50" s="1"/>
  <c r="F36"/>
  <c r="H50" s="1"/>
  <c r="C36"/>
  <c r="E50" s="1"/>
  <c r="X20"/>
  <c r="U20"/>
  <c r="O20"/>
  <c r="Q34" s="1"/>
  <c r="N20"/>
  <c r="M20"/>
  <c r="L20"/>
  <c r="L33" s="1"/>
  <c r="I20"/>
  <c r="F20"/>
  <c r="C20"/>
  <c r="E34" s="1"/>
  <c r="I4"/>
  <c r="L4"/>
  <c r="M4"/>
  <c r="N4"/>
  <c r="F4"/>
  <c r="C4"/>
  <c r="E18" s="1"/>
  <c r="AA474"/>
  <c r="AA442"/>
  <c r="AA410"/>
  <c r="AA394"/>
  <c r="AA362"/>
  <c r="AA304"/>
  <c r="AA288"/>
  <c r="AA272"/>
  <c r="AA256"/>
  <c r="AA240"/>
  <c r="AA192"/>
  <c r="AA176"/>
  <c r="AA160"/>
  <c r="AA128"/>
  <c r="AA112"/>
  <c r="AA96"/>
  <c r="AA80"/>
  <c r="AA64"/>
  <c r="AA32"/>
  <c r="O447" i="1"/>
  <c r="O448"/>
  <c r="B14" i="12" s="1"/>
  <c r="AA567" i="1"/>
  <c r="AA576" s="1"/>
  <c r="B12" i="13" s="1"/>
  <c r="X567" i="1"/>
  <c r="X575" s="1"/>
  <c r="W567"/>
  <c r="W576" s="1"/>
  <c r="D45" i="10" s="1"/>
  <c r="E45" s="1"/>
  <c r="V567" i="1"/>
  <c r="O563" i="18" s="1"/>
  <c r="U567" i="1"/>
  <c r="U576" s="1"/>
  <c r="B45" i="10" s="1"/>
  <c r="Q567" i="1"/>
  <c r="Q576" s="1"/>
  <c r="D48" i="12" s="1"/>
  <c r="E48" s="1"/>
  <c r="P567" i="1"/>
  <c r="M563" i="18" s="1"/>
  <c r="O567" i="1"/>
  <c r="N567"/>
  <c r="N575" s="1"/>
  <c r="M567"/>
  <c r="L563" i="18" s="1"/>
  <c r="L567" i="1"/>
  <c r="K567"/>
  <c r="K575" s="1"/>
  <c r="J567"/>
  <c r="I563" i="18" s="1"/>
  <c r="I567" i="1"/>
  <c r="I576" s="1"/>
  <c r="B48" i="8" s="1"/>
  <c r="H567" i="1"/>
  <c r="H575" s="1"/>
  <c r="G567"/>
  <c r="F563" i="18" s="1"/>
  <c r="F567" i="1"/>
  <c r="F575" s="1"/>
  <c r="E567"/>
  <c r="E575" s="1"/>
  <c r="D567"/>
  <c r="C563" i="18" s="1"/>
  <c r="C567" i="1"/>
  <c r="C576" s="1"/>
  <c r="B8" i="2" s="1"/>
  <c r="D69" i="20"/>
  <c r="D68"/>
  <c r="D67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11"/>
  <c r="N7"/>
  <c r="N8"/>
  <c r="N9"/>
  <c r="N10"/>
  <c r="N6"/>
  <c r="N4"/>
  <c r="E69"/>
  <c r="G69"/>
  <c r="H69"/>
  <c r="I69"/>
  <c r="J69"/>
  <c r="K69"/>
  <c r="L69"/>
  <c r="M69"/>
  <c r="E68"/>
  <c r="F68"/>
  <c r="G68"/>
  <c r="H68"/>
  <c r="I68"/>
  <c r="J68"/>
  <c r="K68"/>
  <c r="L68"/>
  <c r="M68"/>
  <c r="E67"/>
  <c r="F67"/>
  <c r="G67"/>
  <c r="H67"/>
  <c r="I67"/>
  <c r="J67"/>
  <c r="K67"/>
  <c r="M67"/>
  <c r="L67"/>
  <c r="G66"/>
  <c r="H66"/>
  <c r="I66"/>
  <c r="J66"/>
  <c r="L66"/>
  <c r="M66"/>
  <c r="K66"/>
  <c r="G65"/>
  <c r="H65"/>
  <c r="I65"/>
  <c r="K65"/>
  <c r="L65"/>
  <c r="M65"/>
  <c r="J65"/>
  <c r="G64"/>
  <c r="H64"/>
  <c r="J64"/>
  <c r="K64"/>
  <c r="L64"/>
  <c r="M64"/>
  <c r="I64"/>
  <c r="G63"/>
  <c r="I63"/>
  <c r="J63"/>
  <c r="K63"/>
  <c r="L63"/>
  <c r="M63"/>
  <c r="H63"/>
  <c r="H62"/>
  <c r="I62"/>
  <c r="J62"/>
  <c r="K62"/>
  <c r="L62"/>
  <c r="M62"/>
  <c r="G62"/>
  <c r="O4" i="18"/>
  <c r="Q18" s="1"/>
  <c r="R4"/>
  <c r="U4"/>
  <c r="X4"/>
  <c r="Y18" s="1"/>
  <c r="C653"/>
  <c r="F653"/>
  <c r="I653"/>
  <c r="L653"/>
  <c r="N653"/>
  <c r="O653"/>
  <c r="R653"/>
  <c r="U653"/>
  <c r="X653"/>
  <c r="C669"/>
  <c r="F669"/>
  <c r="I669"/>
  <c r="L669"/>
  <c r="M669"/>
  <c r="N669"/>
  <c r="O669"/>
  <c r="R669"/>
  <c r="U669"/>
  <c r="X669"/>
  <c r="C685"/>
  <c r="F685"/>
  <c r="I685"/>
  <c r="L685"/>
  <c r="M685"/>
  <c r="N685"/>
  <c r="O685"/>
  <c r="R685"/>
  <c r="U685"/>
  <c r="X685"/>
  <c r="C701"/>
  <c r="F701"/>
  <c r="I701"/>
  <c r="L701"/>
  <c r="M701"/>
  <c r="N701"/>
  <c r="O701"/>
  <c r="R701"/>
  <c r="U701"/>
  <c r="X701"/>
  <c r="C717"/>
  <c r="F717"/>
  <c r="I717"/>
  <c r="L717"/>
  <c r="M717"/>
  <c r="N717"/>
  <c r="O717"/>
  <c r="R717"/>
  <c r="U717"/>
  <c r="X717"/>
  <c r="C749"/>
  <c r="F749"/>
  <c r="I749"/>
  <c r="L749"/>
  <c r="M749"/>
  <c r="N749"/>
  <c r="O749"/>
  <c r="R749"/>
  <c r="U749"/>
  <c r="X749"/>
  <c r="C765"/>
  <c r="F765"/>
  <c r="I765"/>
  <c r="L765"/>
  <c r="M765"/>
  <c r="N765"/>
  <c r="O765"/>
  <c r="R765"/>
  <c r="U765"/>
  <c r="X765"/>
  <c r="C781"/>
  <c r="F781"/>
  <c r="I781"/>
  <c r="L781"/>
  <c r="M781"/>
  <c r="N781"/>
  <c r="O781"/>
  <c r="R781"/>
  <c r="U781"/>
  <c r="X781"/>
  <c r="C797"/>
  <c r="F797"/>
  <c r="I797"/>
  <c r="L797"/>
  <c r="M797"/>
  <c r="N797"/>
  <c r="O797"/>
  <c r="R797"/>
  <c r="U797"/>
  <c r="X797"/>
  <c r="AE816" i="1"/>
  <c r="O54" i="15" s="1"/>
  <c r="AD816" i="1"/>
  <c r="B53" i="14" s="1"/>
  <c r="AC816" i="1"/>
  <c r="D53" i="13" s="1"/>
  <c r="E53" s="1"/>
  <c r="AB816" i="1"/>
  <c r="V53" i="16" s="1"/>
  <c r="K53" s="1"/>
  <c r="AA816" i="1"/>
  <c r="B53" i="13" s="1"/>
  <c r="Z816" i="1"/>
  <c r="D20" i="9" s="1"/>
  <c r="E20" s="1"/>
  <c r="Y816" i="1"/>
  <c r="U53" i="16" s="1"/>
  <c r="J53" s="1"/>
  <c r="X816" i="1"/>
  <c r="B20" i="9" s="1"/>
  <c r="W816" i="1"/>
  <c r="D53" i="10" s="1"/>
  <c r="E53" s="1"/>
  <c r="V816" i="1"/>
  <c r="U816"/>
  <c r="B53" i="10" s="1"/>
  <c r="T816" i="1"/>
  <c r="S816"/>
  <c r="C27" i="11" s="1"/>
  <c r="R816" i="1"/>
  <c r="B27" i="11" s="1"/>
  <c r="Q816" i="1"/>
  <c r="D53" i="12" s="1"/>
  <c r="E53" s="1"/>
  <c r="P816" i="1"/>
  <c r="R53" i="16" s="1"/>
  <c r="G53" s="1"/>
  <c r="O816" i="1"/>
  <c r="B53" i="12" s="1"/>
  <c r="N816" i="1"/>
  <c r="D53" i="7" s="1"/>
  <c r="E53" s="1"/>
  <c r="M816" i="1"/>
  <c r="Q53" i="16" s="1"/>
  <c r="F53" s="1"/>
  <c r="L816" i="1"/>
  <c r="B53" i="7" s="1"/>
  <c r="K816" i="1"/>
  <c r="D53" i="8" s="1"/>
  <c r="E53" s="1"/>
  <c r="J816" i="1"/>
  <c r="I816"/>
  <c r="H816"/>
  <c r="G816"/>
  <c r="O53" i="16" s="1"/>
  <c r="D53" s="1"/>
  <c r="F816" i="1"/>
  <c r="B53" i="5" s="1"/>
  <c r="E816" i="1"/>
  <c r="D7" i="2" s="1"/>
  <c r="E7" s="1"/>
  <c r="D816" i="1"/>
  <c r="N53" i="16" s="1"/>
  <c r="C53" s="1"/>
  <c r="B7" i="2"/>
  <c r="AE815" i="1"/>
  <c r="AD815"/>
  <c r="AC815"/>
  <c r="AB815"/>
  <c r="AA815"/>
  <c r="Z815"/>
  <c r="Y815"/>
  <c r="X815"/>
  <c r="W815"/>
  <c r="V815"/>
  <c r="U815"/>
  <c r="T815"/>
  <c r="S815"/>
  <c r="R815"/>
  <c r="Q815"/>
  <c r="P815"/>
  <c r="O815"/>
  <c r="N815"/>
  <c r="M815"/>
  <c r="L815"/>
  <c r="K815"/>
  <c r="J815"/>
  <c r="I815"/>
  <c r="H815"/>
  <c r="G815"/>
  <c r="F815"/>
  <c r="E815"/>
  <c r="D815"/>
  <c r="C815"/>
  <c r="AF800"/>
  <c r="D23" i="14" s="1"/>
  <c r="E23" s="1"/>
  <c r="AE800" i="1"/>
  <c r="C23" i="14" s="1"/>
  <c r="AD800" i="1"/>
  <c r="B23" i="14" s="1"/>
  <c r="AC800" i="1"/>
  <c r="D37" i="13" s="1"/>
  <c r="E37" s="1"/>
  <c r="AB800" i="1"/>
  <c r="V52" i="16" s="1"/>
  <c r="K52" s="1"/>
  <c r="AA800" i="1"/>
  <c r="B37" i="13" s="1"/>
  <c r="Z800" i="1"/>
  <c r="D30" i="9" s="1"/>
  <c r="E30" s="1"/>
  <c r="Y800" i="1"/>
  <c r="U52" i="16" s="1"/>
  <c r="J52" s="1"/>
  <c r="X800" i="1"/>
  <c r="B30" i="9" s="1"/>
  <c r="W800" i="1"/>
  <c r="D52" i="10" s="1"/>
  <c r="E52" s="1"/>
  <c r="V800" i="1"/>
  <c r="T52" i="16" s="1"/>
  <c r="I52" s="1"/>
  <c r="U800" i="1"/>
  <c r="T800"/>
  <c r="D28" i="11" s="1"/>
  <c r="E28" s="1"/>
  <c r="S800" i="1"/>
  <c r="S52" i="16" s="1"/>
  <c r="H52" s="1"/>
  <c r="R800" i="1"/>
  <c r="B28" i="11" s="1"/>
  <c r="Q800" i="1"/>
  <c r="P800"/>
  <c r="J53" i="15" s="1"/>
  <c r="O800" i="1"/>
  <c r="N800"/>
  <c r="D52" i="7" s="1"/>
  <c r="E52" s="1"/>
  <c r="M800" i="1"/>
  <c r="Q52" i="16" s="1"/>
  <c r="F52" s="1"/>
  <c r="L800" i="1"/>
  <c r="B52" i="7" s="1"/>
  <c r="K800" i="1"/>
  <c r="D21" i="8" s="1"/>
  <c r="E21" s="1"/>
  <c r="J800" i="1"/>
  <c r="I800"/>
  <c r="B21" i="8" s="1"/>
  <c r="H800" i="1"/>
  <c r="D25" i="5" s="1"/>
  <c r="E25" s="1"/>
  <c r="F800" i="1"/>
  <c r="B25" i="5" s="1"/>
  <c r="E800" i="1"/>
  <c r="D32" i="2" s="1"/>
  <c r="E32" s="1"/>
  <c r="D800" i="1"/>
  <c r="N52" i="16" s="1"/>
  <c r="C52" s="1"/>
  <c r="C800" i="1"/>
  <c r="B32" i="2" s="1"/>
  <c r="AF799" i="1"/>
  <c r="AE799"/>
  <c r="AD799"/>
  <c r="AC799"/>
  <c r="AB799"/>
  <c r="AA799"/>
  <c r="Z799"/>
  <c r="Y799"/>
  <c r="X799"/>
  <c r="W799"/>
  <c r="V799"/>
  <c r="U799"/>
  <c r="T799"/>
  <c r="S799"/>
  <c r="R799"/>
  <c r="Q799"/>
  <c r="P799"/>
  <c r="O799"/>
  <c r="N799"/>
  <c r="M799"/>
  <c r="L799"/>
  <c r="K799"/>
  <c r="J799"/>
  <c r="I799"/>
  <c r="G799"/>
  <c r="E799"/>
  <c r="D799"/>
  <c r="C799"/>
  <c r="AF784"/>
  <c r="AE784"/>
  <c r="AD784"/>
  <c r="AC784"/>
  <c r="D52" i="13" s="1"/>
  <c r="E52" s="1"/>
  <c r="AB784" i="1"/>
  <c r="AA784"/>
  <c r="B52" i="13" s="1"/>
  <c r="Z784" i="1"/>
  <c r="D53" i="9" s="1"/>
  <c r="E53" s="1"/>
  <c r="Y784" i="1"/>
  <c r="U51" i="16" s="1"/>
  <c r="J51" s="1"/>
  <c r="X784" i="1"/>
  <c r="B53" i="9" s="1"/>
  <c r="W784" i="1"/>
  <c r="D51" i="10" s="1"/>
  <c r="E51" s="1"/>
  <c r="V784" i="1"/>
  <c r="U784"/>
  <c r="B51" i="10" s="1"/>
  <c r="T784" i="1"/>
  <c r="S784"/>
  <c r="S51" i="16" s="1"/>
  <c r="H51" s="1"/>
  <c r="R784" i="1"/>
  <c r="B14" i="11" s="1"/>
  <c r="Q784" i="1"/>
  <c r="D52" i="12" s="1"/>
  <c r="E52" s="1"/>
  <c r="P784" i="1"/>
  <c r="R51" i="16" s="1"/>
  <c r="G51" s="1"/>
  <c r="O784" i="1"/>
  <c r="B52" i="12" s="1"/>
  <c r="N784" i="1"/>
  <c r="D51" i="7" s="1"/>
  <c r="E51" s="1"/>
  <c r="M784" i="1"/>
  <c r="Q51" i="16" s="1"/>
  <c r="F51" s="1"/>
  <c r="L784" i="1"/>
  <c r="B51" i="7" s="1"/>
  <c r="K784" i="1"/>
  <c r="D52" i="8" s="1"/>
  <c r="E52" s="1"/>
  <c r="J784" i="1"/>
  <c r="C52" i="8" s="1"/>
  <c r="I784" i="1"/>
  <c r="B52" i="8" s="1"/>
  <c r="H784" i="1"/>
  <c r="G784"/>
  <c r="O51" i="16" s="1"/>
  <c r="D51" s="1"/>
  <c r="F784" i="1"/>
  <c r="B35" i="5" s="1"/>
  <c r="E784" i="1"/>
  <c r="D46" i="2" s="1"/>
  <c r="E46" s="1"/>
  <c r="D784" i="1"/>
  <c r="C784"/>
  <c r="B46" i="2" s="1"/>
  <c r="AF783" i="1"/>
  <c r="AE783"/>
  <c r="AD783"/>
  <c r="AC783"/>
  <c r="AB783"/>
  <c r="AA783"/>
  <c r="Z783"/>
  <c r="Y783"/>
  <c r="X783"/>
  <c r="W783"/>
  <c r="V783"/>
  <c r="U783"/>
  <c r="T783"/>
  <c r="S783"/>
  <c r="R783"/>
  <c r="Q783"/>
  <c r="P783"/>
  <c r="O783"/>
  <c r="N783"/>
  <c r="M783"/>
  <c r="L783"/>
  <c r="K783"/>
  <c r="J783"/>
  <c r="I783"/>
  <c r="H783"/>
  <c r="G783"/>
  <c r="F783"/>
  <c r="E783"/>
  <c r="D783"/>
  <c r="C783"/>
  <c r="AF768"/>
  <c r="AE768"/>
  <c r="W50" i="16" s="1"/>
  <c r="L50" s="1"/>
  <c r="AD768" i="1"/>
  <c r="B21" i="14" s="1"/>
  <c r="AC768" i="1"/>
  <c r="D31" i="13" s="1"/>
  <c r="E31" s="1"/>
  <c r="AB768" i="1"/>
  <c r="AA768"/>
  <c r="B31" i="13" s="1"/>
  <c r="Z768" i="1"/>
  <c r="D24" i="9" s="1"/>
  <c r="E24" s="1"/>
  <c r="Y768" i="1"/>
  <c r="U50" i="16" s="1"/>
  <c r="J50" s="1"/>
  <c r="X768" i="1"/>
  <c r="W768"/>
  <c r="D16" i="10" s="1"/>
  <c r="E16" s="1"/>
  <c r="V768" i="1"/>
  <c r="U768"/>
  <c r="B16" i="10" s="1"/>
  <c r="T768" i="1"/>
  <c r="D20" i="11" s="1"/>
  <c r="E20" s="1"/>
  <c r="S768" i="1"/>
  <c r="R768"/>
  <c r="B20" i="11" s="1"/>
  <c r="Q768" i="1"/>
  <c r="D13" i="12" s="1"/>
  <c r="E13" s="1"/>
  <c r="P768" i="1"/>
  <c r="O768"/>
  <c r="B13" i="12" s="1"/>
  <c r="N768" i="1"/>
  <c r="D27" i="7" s="1"/>
  <c r="E27" s="1"/>
  <c r="Q50" i="16"/>
  <c r="F50" s="1"/>
  <c r="L768" i="1"/>
  <c r="B27" i="7" s="1"/>
  <c r="K768" i="1"/>
  <c r="J768"/>
  <c r="I768"/>
  <c r="B18" i="8" s="1"/>
  <c r="H768" i="1"/>
  <c r="G768"/>
  <c r="F768"/>
  <c r="B37" i="5" s="1"/>
  <c r="E768" i="1"/>
  <c r="D13" i="2" s="1"/>
  <c r="E13" s="1"/>
  <c r="D768" i="1"/>
  <c r="C768"/>
  <c r="B13" i="2" s="1"/>
  <c r="AF767" i="1"/>
  <c r="AE767"/>
  <c r="AD767"/>
  <c r="AC767"/>
  <c r="AB767"/>
  <c r="AA767"/>
  <c r="Z767"/>
  <c r="Y767"/>
  <c r="X767"/>
  <c r="W767"/>
  <c r="V767"/>
  <c r="U767"/>
  <c r="T767"/>
  <c r="S767"/>
  <c r="R767"/>
  <c r="Q767"/>
  <c r="P767"/>
  <c r="O767"/>
  <c r="N767"/>
  <c r="L767"/>
  <c r="K767"/>
  <c r="J767"/>
  <c r="I767"/>
  <c r="H767"/>
  <c r="G767"/>
  <c r="F767"/>
  <c r="E767"/>
  <c r="D767"/>
  <c r="C767"/>
  <c r="AF752"/>
  <c r="D29" i="14" s="1"/>
  <c r="E29" s="1"/>
  <c r="AE752" i="1"/>
  <c r="O50" i="15" s="1"/>
  <c r="AD752" i="1"/>
  <c r="B29" i="14" s="1"/>
  <c r="AC752" i="1"/>
  <c r="AB752"/>
  <c r="N50" i="15" s="1"/>
  <c r="AA752" i="1"/>
  <c r="B9" i="13" s="1"/>
  <c r="Z752" i="1"/>
  <c r="D29" i="9" s="1"/>
  <c r="E29" s="1"/>
  <c r="Y752" i="1"/>
  <c r="U49" i="16" s="1"/>
  <c r="J49" s="1"/>
  <c r="X752" i="1"/>
  <c r="B29" i="9" s="1"/>
  <c r="W752" i="1"/>
  <c r="D50" i="10" s="1"/>
  <c r="E50" s="1"/>
  <c r="V752" i="1"/>
  <c r="U752"/>
  <c r="T752"/>
  <c r="D26" i="11" s="1"/>
  <c r="E26" s="1"/>
  <c r="S752" i="1"/>
  <c r="K50" i="15" s="1"/>
  <c r="R752" i="1"/>
  <c r="B26" i="11" s="1"/>
  <c r="Q752" i="1"/>
  <c r="P752"/>
  <c r="J50" i="15" s="1"/>
  <c r="O752" i="1"/>
  <c r="B51" i="12" s="1"/>
  <c r="N752" i="1"/>
  <c r="D28" i="7" s="1"/>
  <c r="E28" s="1"/>
  <c r="M752" i="1"/>
  <c r="Q49" i="16" s="1"/>
  <c r="F49" s="1"/>
  <c r="L752" i="1"/>
  <c r="B28" i="7" s="1"/>
  <c r="K752" i="1"/>
  <c r="D22" i="8" s="1"/>
  <c r="E22" s="1"/>
  <c r="J752" i="1"/>
  <c r="P49" i="16" s="1"/>
  <c r="E49" s="1"/>
  <c r="I752" i="1"/>
  <c r="H752"/>
  <c r="D31" i="5" s="1"/>
  <c r="E31" s="1"/>
  <c r="G752" i="1"/>
  <c r="F752"/>
  <c r="B31" i="5" s="1"/>
  <c r="E752" i="1"/>
  <c r="D48" i="2" s="1"/>
  <c r="E48" s="1"/>
  <c r="D752" i="1"/>
  <c r="N49" i="16" s="1"/>
  <c r="C49" s="1"/>
  <c r="B48" i="2"/>
  <c r="AF751" i="1"/>
  <c r="AE751"/>
  <c r="AD751"/>
  <c r="AC751"/>
  <c r="AB751"/>
  <c r="AA751"/>
  <c r="Z751"/>
  <c r="Y751"/>
  <c r="X751"/>
  <c r="W751"/>
  <c r="V751"/>
  <c r="U751"/>
  <c r="T751"/>
  <c r="S751"/>
  <c r="R751"/>
  <c r="Q751"/>
  <c r="P751"/>
  <c r="O751"/>
  <c r="N751"/>
  <c r="M751"/>
  <c r="L751"/>
  <c r="K751"/>
  <c r="J751"/>
  <c r="I751"/>
  <c r="H751"/>
  <c r="G751"/>
  <c r="F751"/>
  <c r="E751"/>
  <c r="D751"/>
  <c r="C751"/>
  <c r="AF736"/>
  <c r="D51" i="14" s="1"/>
  <c r="E51" s="1"/>
  <c r="AE736" i="1"/>
  <c r="AD736"/>
  <c r="B51" i="14" s="1"/>
  <c r="AC736" i="1"/>
  <c r="AB736"/>
  <c r="N49" i="15" s="1"/>
  <c r="AA736" i="1"/>
  <c r="B51" i="13" s="1"/>
  <c r="Z736" i="1"/>
  <c r="D52" i="9" s="1"/>
  <c r="E52" s="1"/>
  <c r="Y736" i="1"/>
  <c r="U48" i="16" s="1"/>
  <c r="J48" s="1"/>
  <c r="X736" i="1"/>
  <c r="B52" i="9" s="1"/>
  <c r="W736" i="1"/>
  <c r="D49" i="10" s="1"/>
  <c r="E49" s="1"/>
  <c r="V736" i="1"/>
  <c r="U736"/>
  <c r="T736"/>
  <c r="D18" i="11" s="1"/>
  <c r="E18" s="1"/>
  <c r="S736" i="1"/>
  <c r="K49" i="15" s="1"/>
  <c r="R736" i="1"/>
  <c r="B18" i="11" s="1"/>
  <c r="Q736" i="1"/>
  <c r="P736"/>
  <c r="R48" i="16" s="1"/>
  <c r="G48" s="1"/>
  <c r="O736" i="1"/>
  <c r="B35" i="12" s="1"/>
  <c r="N736" i="1"/>
  <c r="D22" i="7" s="1"/>
  <c r="E22" s="1"/>
  <c r="M736" i="1"/>
  <c r="Q48" i="16" s="1"/>
  <c r="F48" s="1"/>
  <c r="L736" i="1"/>
  <c r="B22" i="7" s="1"/>
  <c r="K736" i="1"/>
  <c r="D25" i="8" s="1"/>
  <c r="E25" s="1"/>
  <c r="J736" i="1"/>
  <c r="I736"/>
  <c r="B25" i="8" s="1"/>
  <c r="H736" i="1"/>
  <c r="D22" i="5" s="1"/>
  <c r="E22" s="1"/>
  <c r="G736" i="1"/>
  <c r="C22" i="5" s="1"/>
  <c r="F736" i="1"/>
  <c r="B22" i="5" s="1"/>
  <c r="E736" i="1"/>
  <c r="D736"/>
  <c r="F49" i="15" s="1"/>
  <c r="B11" i="2"/>
  <c r="AF735" i="1"/>
  <c r="AE735"/>
  <c r="AD735"/>
  <c r="AC735"/>
  <c r="AB735"/>
  <c r="AA735"/>
  <c r="Z735"/>
  <c r="Y735"/>
  <c r="X735"/>
  <c r="W735"/>
  <c r="V735"/>
  <c r="U735"/>
  <c r="T735"/>
  <c r="S735"/>
  <c r="R735"/>
  <c r="Q735"/>
  <c r="P735"/>
  <c r="O735"/>
  <c r="N735"/>
  <c r="M735"/>
  <c r="L735"/>
  <c r="K735"/>
  <c r="J735"/>
  <c r="I735"/>
  <c r="H735"/>
  <c r="G735"/>
  <c r="F735"/>
  <c r="E735"/>
  <c r="D735"/>
  <c r="C735"/>
  <c r="AF720"/>
  <c r="D9" i="14" s="1"/>
  <c r="E9" s="1"/>
  <c r="AD720" i="1"/>
  <c r="B9" i="14" s="1"/>
  <c r="AC720" i="1"/>
  <c r="AB720"/>
  <c r="V47" i="16" s="1"/>
  <c r="K47" s="1"/>
  <c r="AA720" i="1"/>
  <c r="B11" i="13" s="1"/>
  <c r="W720" i="1"/>
  <c r="D7" i="10" s="1"/>
  <c r="E7" s="1"/>
  <c r="V720" i="1"/>
  <c r="U720"/>
  <c r="T720"/>
  <c r="D11" i="11" s="1"/>
  <c r="E11" s="1"/>
  <c r="S720" i="1"/>
  <c r="K48" i="15" s="1"/>
  <c r="R720" i="1"/>
  <c r="B11" i="11" s="1"/>
  <c r="Q720" i="1"/>
  <c r="D34" i="12" s="1"/>
  <c r="E34" s="1"/>
  <c r="P720" i="1"/>
  <c r="C34" i="12" s="1"/>
  <c r="O720" i="1"/>
  <c r="B34" i="12" s="1"/>
  <c r="N720" i="1"/>
  <c r="D20" i="7" s="1"/>
  <c r="E20" s="1"/>
  <c r="M720" i="1"/>
  <c r="Q47" i="16" s="1"/>
  <c r="L720" i="1"/>
  <c r="B20" i="7" s="1"/>
  <c r="K720" i="1"/>
  <c r="D15" i="8" s="1"/>
  <c r="E15" s="1"/>
  <c r="J720" i="1"/>
  <c r="P47" i="16" s="1"/>
  <c r="E47" s="1"/>
  <c r="I720" i="1"/>
  <c r="B15" i="8" s="1"/>
  <c r="H720" i="1"/>
  <c r="D16" i="5" s="1"/>
  <c r="E16" s="1"/>
  <c r="G720" i="1"/>
  <c r="F720"/>
  <c r="B16" i="5" s="1"/>
  <c r="E720" i="1"/>
  <c r="D720"/>
  <c r="C14" i="2" s="1"/>
  <c r="C720" i="1"/>
  <c r="B14" i="2" s="1"/>
  <c r="AF719" i="1"/>
  <c r="AE719"/>
  <c r="AD719"/>
  <c r="AC719"/>
  <c r="AB719"/>
  <c r="AA719"/>
  <c r="W719"/>
  <c r="V719"/>
  <c r="U719"/>
  <c r="T719"/>
  <c r="S719"/>
  <c r="R719"/>
  <c r="Q719"/>
  <c r="P719"/>
  <c r="O719"/>
  <c r="N719"/>
  <c r="M719"/>
  <c r="L719"/>
  <c r="K719"/>
  <c r="J719"/>
  <c r="I719"/>
  <c r="H719"/>
  <c r="G719"/>
  <c r="F719"/>
  <c r="E719"/>
  <c r="D719"/>
  <c r="C719"/>
  <c r="AF704"/>
  <c r="AE704"/>
  <c r="AD704"/>
  <c r="AC704"/>
  <c r="D36" i="13" s="1"/>
  <c r="E36" s="1"/>
  <c r="AB704" i="1"/>
  <c r="N47" i="15" s="1"/>
  <c r="AA704" i="1"/>
  <c r="B36" i="13" s="1"/>
  <c r="Z704" i="1"/>
  <c r="Y704"/>
  <c r="U46" i="16" s="1"/>
  <c r="J46" s="1"/>
  <c r="X704" i="1"/>
  <c r="B31" i="9" s="1"/>
  <c r="W704" i="1"/>
  <c r="D21" i="10" s="1"/>
  <c r="E21" s="1"/>
  <c r="V704" i="1"/>
  <c r="U704"/>
  <c r="T704"/>
  <c r="D25" i="11" s="1"/>
  <c r="E25" s="1"/>
  <c r="S704" i="1"/>
  <c r="R704"/>
  <c r="B25" i="11" s="1"/>
  <c r="Q704" i="1"/>
  <c r="D24" i="12" s="1"/>
  <c r="E24" s="1"/>
  <c r="P704" i="1"/>
  <c r="O704"/>
  <c r="B24" i="12" s="1"/>
  <c r="N704" i="1"/>
  <c r="D29" i="7" s="1"/>
  <c r="E29" s="1"/>
  <c r="M704" i="1"/>
  <c r="Q46" i="16" s="1"/>
  <c r="F46" s="1"/>
  <c r="L704" i="1"/>
  <c r="B29" i="7" s="1"/>
  <c r="K704" i="1"/>
  <c r="D23" i="8" s="1"/>
  <c r="E23" s="1"/>
  <c r="J704" i="1"/>
  <c r="I704"/>
  <c r="B23" i="8" s="1"/>
  <c r="H704" i="1"/>
  <c r="D21" i="5" s="1"/>
  <c r="E21" s="1"/>
  <c r="G704" i="1"/>
  <c r="O46" i="16" s="1"/>
  <c r="D46" s="1"/>
  <c r="F704" i="1"/>
  <c r="B21" i="5" s="1"/>
  <c r="E704" i="1"/>
  <c r="D45" i="2" s="1"/>
  <c r="E45" s="1"/>
  <c r="D704" i="1"/>
  <c r="C704"/>
  <c r="B45" i="2" s="1"/>
  <c r="AF703" i="1"/>
  <c r="AE703"/>
  <c r="AD703"/>
  <c r="AC703"/>
  <c r="AB703"/>
  <c r="AA703"/>
  <c r="Z703"/>
  <c r="Y703"/>
  <c r="X703"/>
  <c r="W703"/>
  <c r="V703"/>
  <c r="U703"/>
  <c r="T703"/>
  <c r="S703"/>
  <c r="R703"/>
  <c r="Q703"/>
  <c r="P703"/>
  <c r="O703"/>
  <c r="N703"/>
  <c r="M703"/>
  <c r="L703"/>
  <c r="K703"/>
  <c r="J703"/>
  <c r="I703"/>
  <c r="H703"/>
  <c r="G703"/>
  <c r="F703"/>
  <c r="E703"/>
  <c r="D703"/>
  <c r="C703"/>
  <c r="AF688"/>
  <c r="D13" i="14" s="1"/>
  <c r="E13" s="1"/>
  <c r="AE688" i="1"/>
  <c r="AD688"/>
  <c r="B13" i="14" s="1"/>
  <c r="AC688" i="1"/>
  <c r="D14" i="13" s="1"/>
  <c r="E14" s="1"/>
  <c r="AB688" i="1"/>
  <c r="N46" i="15" s="1"/>
  <c r="AA688" i="1"/>
  <c r="B14" i="13" s="1"/>
  <c r="Z688" i="1"/>
  <c r="Y688"/>
  <c r="C13" i="9" s="1"/>
  <c r="X688" i="1"/>
  <c r="B13" i="9" s="1"/>
  <c r="W688" i="1"/>
  <c r="D14" i="10" s="1"/>
  <c r="E14" s="1"/>
  <c r="V688" i="1"/>
  <c r="U688"/>
  <c r="B14" i="10" s="1"/>
  <c r="T688" i="1"/>
  <c r="D7" i="11" s="1"/>
  <c r="E7" s="1"/>
  <c r="S688" i="1"/>
  <c r="R688"/>
  <c r="Q688"/>
  <c r="D16" i="12" s="1"/>
  <c r="E16" s="1"/>
  <c r="P688" i="1"/>
  <c r="O688"/>
  <c r="B16" i="12" s="1"/>
  <c r="N688" i="1"/>
  <c r="M688"/>
  <c r="L688"/>
  <c r="B6" i="7" s="1"/>
  <c r="K688" i="1"/>
  <c r="D12" i="8" s="1"/>
  <c r="E12" s="1"/>
  <c r="J688" i="1"/>
  <c r="I688"/>
  <c r="B12" i="8" s="1"/>
  <c r="H688" i="1"/>
  <c r="D7" i="5" s="1"/>
  <c r="E7" s="1"/>
  <c r="G688" i="1"/>
  <c r="F688"/>
  <c r="B7" i="5" s="1"/>
  <c r="E688" i="1"/>
  <c r="D42" i="2" s="1"/>
  <c r="E42" s="1"/>
  <c r="D688" i="1"/>
  <c r="F46" i="15" s="1"/>
  <c r="C688" i="1"/>
  <c r="B42" i="2" s="1"/>
  <c r="AF687" i="1"/>
  <c r="AE687"/>
  <c r="AD687"/>
  <c r="AC687"/>
  <c r="AB687"/>
  <c r="AA687"/>
  <c r="Z687"/>
  <c r="Y687"/>
  <c r="X687"/>
  <c r="W687"/>
  <c r="V687"/>
  <c r="U687"/>
  <c r="T687"/>
  <c r="S687"/>
  <c r="R687"/>
  <c r="Q687"/>
  <c r="P687"/>
  <c r="O687"/>
  <c r="N687"/>
  <c r="M687"/>
  <c r="L687"/>
  <c r="K687"/>
  <c r="J687"/>
  <c r="I687"/>
  <c r="H687"/>
  <c r="G687"/>
  <c r="F687"/>
  <c r="E687"/>
  <c r="D687"/>
  <c r="C687"/>
  <c r="AF672"/>
  <c r="D20" i="14" s="1"/>
  <c r="E20" s="1"/>
  <c r="AE672" i="1"/>
  <c r="O45" i="15" s="1"/>
  <c r="AD672" i="1"/>
  <c r="B20" i="14" s="1"/>
  <c r="AC672" i="1"/>
  <c r="D30" i="13" s="1"/>
  <c r="E30" s="1"/>
  <c r="AB672" i="1"/>
  <c r="V44" i="16" s="1"/>
  <c r="K44" s="1"/>
  <c r="AA672" i="1"/>
  <c r="B30" i="13" s="1"/>
  <c r="Z672" i="1"/>
  <c r="Y672"/>
  <c r="C21" i="9" s="1"/>
  <c r="X672" i="1"/>
  <c r="B21" i="9" s="1"/>
  <c r="W672" i="1"/>
  <c r="D10" i="10" s="1"/>
  <c r="E10" s="1"/>
  <c r="V672" i="1"/>
  <c r="U672"/>
  <c r="B10" i="10" s="1"/>
  <c r="T672" i="1"/>
  <c r="D13" i="11" s="1"/>
  <c r="E13" s="1"/>
  <c r="S672" i="1"/>
  <c r="R672"/>
  <c r="Q672"/>
  <c r="D11" i="12" s="1"/>
  <c r="E11" s="1"/>
  <c r="P672" i="1"/>
  <c r="C11" i="12" s="1"/>
  <c r="O672" i="1"/>
  <c r="B11" i="12" s="1"/>
  <c r="N672" i="1"/>
  <c r="M672"/>
  <c r="I45" i="15" s="1"/>
  <c r="L672" i="1"/>
  <c r="B14" i="7" s="1"/>
  <c r="K672" i="1"/>
  <c r="D16" i="8" s="1"/>
  <c r="E16" s="1"/>
  <c r="J672" i="1"/>
  <c r="I672"/>
  <c r="B16" i="8" s="1"/>
  <c r="H672" i="1"/>
  <c r="D11" i="5" s="1"/>
  <c r="E11" s="1"/>
  <c r="G672" i="1"/>
  <c r="F672"/>
  <c r="B11" i="5" s="1"/>
  <c r="E672" i="1"/>
  <c r="D27" i="2" s="1"/>
  <c r="E27" s="1"/>
  <c r="D672" i="1"/>
  <c r="C27" i="2" s="1"/>
  <c r="B27"/>
  <c r="AF671" i="1"/>
  <c r="AE671"/>
  <c r="AD671"/>
  <c r="AC671"/>
  <c r="AB671"/>
  <c r="AA671"/>
  <c r="Z671"/>
  <c r="Y671"/>
  <c r="X671"/>
  <c r="W671"/>
  <c r="V671"/>
  <c r="U671"/>
  <c r="T671"/>
  <c r="S671"/>
  <c r="R671"/>
  <c r="Q671"/>
  <c r="P671"/>
  <c r="O671"/>
  <c r="N671"/>
  <c r="M671"/>
  <c r="L671"/>
  <c r="K671"/>
  <c r="J671"/>
  <c r="I671"/>
  <c r="H671"/>
  <c r="G671"/>
  <c r="F671"/>
  <c r="E671"/>
  <c r="D671"/>
  <c r="C671"/>
  <c r="AF656"/>
  <c r="D8" i="14" s="1"/>
  <c r="E8" s="1"/>
  <c r="AE656" i="1"/>
  <c r="AD656"/>
  <c r="B8" i="14" s="1"/>
  <c r="AC656" i="1"/>
  <c r="D26" i="13" s="1"/>
  <c r="E26" s="1"/>
  <c r="AB656" i="1"/>
  <c r="C26" i="13" s="1"/>
  <c r="AA656" i="1"/>
  <c r="B26" i="13" s="1"/>
  <c r="Z656" i="1"/>
  <c r="D10" i="9" s="1"/>
  <c r="E10" s="1"/>
  <c r="Y656" i="1"/>
  <c r="C10" i="9" s="1"/>
  <c r="X656" i="1"/>
  <c r="B10" i="9" s="1"/>
  <c r="W656" i="1"/>
  <c r="D19" i="10" s="1"/>
  <c r="E19" s="1"/>
  <c r="V656" i="1"/>
  <c r="U656"/>
  <c r="B19" i="10" s="1"/>
  <c r="T656" i="1"/>
  <c r="D29" i="11" s="1"/>
  <c r="E29" s="1"/>
  <c r="S656" i="1"/>
  <c r="R656"/>
  <c r="Q656"/>
  <c r="D19" i="12" s="1"/>
  <c r="E19" s="1"/>
  <c r="P656" i="1"/>
  <c r="R43" i="16" s="1"/>
  <c r="G43" s="1"/>
  <c r="O656" i="1"/>
  <c r="B19" i="12" s="1"/>
  <c r="N656" i="1"/>
  <c r="M656"/>
  <c r="Q43" i="16" s="1"/>
  <c r="F43" s="1"/>
  <c r="L656" i="1"/>
  <c r="B13" i="7" s="1"/>
  <c r="K656" i="1"/>
  <c r="D8" i="8" s="1"/>
  <c r="E8" s="1"/>
  <c r="J656" i="1"/>
  <c r="I656"/>
  <c r="H656"/>
  <c r="D8" i="5" s="1"/>
  <c r="E8" s="1"/>
  <c r="G656" i="1"/>
  <c r="F656"/>
  <c r="B8" i="5" s="1"/>
  <c r="E656" i="1"/>
  <c r="D34" i="2" s="1"/>
  <c r="E34" s="1"/>
  <c r="D656" i="1"/>
  <c r="F44" i="15" s="1"/>
  <c r="C656" i="1"/>
  <c r="B34" i="2" s="1"/>
  <c r="AF655" i="1"/>
  <c r="AE655"/>
  <c r="AD655"/>
  <c r="AC655"/>
  <c r="AB655"/>
  <c r="AA655"/>
  <c r="Z655"/>
  <c r="Y655"/>
  <c r="X655"/>
  <c r="W655"/>
  <c r="V655"/>
  <c r="U655"/>
  <c r="T655"/>
  <c r="S655"/>
  <c r="R655"/>
  <c r="Q655"/>
  <c r="P655"/>
  <c r="O655"/>
  <c r="N655"/>
  <c r="M655"/>
  <c r="L655"/>
  <c r="K655"/>
  <c r="J655"/>
  <c r="I655"/>
  <c r="H655"/>
  <c r="G655"/>
  <c r="F655"/>
  <c r="E655"/>
  <c r="D655"/>
  <c r="C655"/>
  <c r="AF640"/>
  <c r="D50" i="14" s="1"/>
  <c r="E50" s="1"/>
  <c r="AE640" i="1"/>
  <c r="AD640"/>
  <c r="AC640"/>
  <c r="D38" i="13" s="1"/>
  <c r="E38" s="1"/>
  <c r="AB640" i="1"/>
  <c r="V42" i="16" s="1"/>
  <c r="K42" s="1"/>
  <c r="AA640" i="1"/>
  <c r="B38" i="13" s="1"/>
  <c r="Z640" i="1"/>
  <c r="Y640"/>
  <c r="C22" i="9" s="1"/>
  <c r="X640" i="1"/>
  <c r="B22" i="9" s="1"/>
  <c r="W640" i="1"/>
  <c r="D48" i="10" s="1"/>
  <c r="E48" s="1"/>
  <c r="V640" i="1"/>
  <c r="U640"/>
  <c r="B48" i="10" s="1"/>
  <c r="T640" i="1"/>
  <c r="D30" i="11" s="1"/>
  <c r="E30" s="1"/>
  <c r="S640" i="1"/>
  <c r="R640"/>
  <c r="Q640"/>
  <c r="D50" i="12" s="1"/>
  <c r="E50" s="1"/>
  <c r="P640" i="1"/>
  <c r="R42" i="16" s="1"/>
  <c r="G42" s="1"/>
  <c r="O640" i="1"/>
  <c r="B50" i="12" s="1"/>
  <c r="N640" i="1"/>
  <c r="M640"/>
  <c r="I43" i="15" s="1"/>
  <c r="L640" i="1"/>
  <c r="B50" i="7" s="1"/>
  <c r="K640" i="1"/>
  <c r="D51" i="8" s="1"/>
  <c r="E51" s="1"/>
  <c r="J640" i="1"/>
  <c r="P42" i="16" s="1"/>
  <c r="E42" s="1"/>
  <c r="I640" i="1"/>
  <c r="B51" i="8" s="1"/>
  <c r="H640" i="1"/>
  <c r="D52" i="5" s="1"/>
  <c r="E52" s="1"/>
  <c r="G640" i="1"/>
  <c r="F640"/>
  <c r="B52" i="5" s="1"/>
  <c r="E640" i="1"/>
  <c r="D5" i="2" s="1"/>
  <c r="E5" s="1"/>
  <c r="D640" i="1"/>
  <c r="N42" i="16" s="1"/>
  <c r="C42" s="1"/>
  <c r="C640" i="1"/>
  <c r="B5" i="2" s="1"/>
  <c r="AF639" i="1"/>
  <c r="AE639"/>
  <c r="AD639"/>
  <c r="AC639"/>
  <c r="AB639"/>
  <c r="AA639"/>
  <c r="Z639"/>
  <c r="Y639"/>
  <c r="X639"/>
  <c r="W639"/>
  <c r="V639"/>
  <c r="U639"/>
  <c r="T639"/>
  <c r="S639"/>
  <c r="R639"/>
  <c r="Q639"/>
  <c r="P639"/>
  <c r="O639"/>
  <c r="N639"/>
  <c r="M639"/>
  <c r="L639"/>
  <c r="K639"/>
  <c r="J639"/>
  <c r="I639"/>
  <c r="H639"/>
  <c r="G639"/>
  <c r="F639"/>
  <c r="E639"/>
  <c r="D639"/>
  <c r="C639"/>
  <c r="AF624"/>
  <c r="D15" i="14" s="1"/>
  <c r="E15" s="1"/>
  <c r="AE624" i="1"/>
  <c r="AD624"/>
  <c r="B15" i="14" s="1"/>
  <c r="AC624" i="1"/>
  <c r="D23" i="13" s="1"/>
  <c r="E23" s="1"/>
  <c r="AB624" i="1"/>
  <c r="N42" i="15" s="1"/>
  <c r="AA624" i="1"/>
  <c r="B23" i="13" s="1"/>
  <c r="Z624" i="1"/>
  <c r="D14" i="9" s="1"/>
  <c r="E14" s="1"/>
  <c r="Y624" i="1"/>
  <c r="U41" i="16" s="1"/>
  <c r="J41" s="1"/>
  <c r="X624" i="1"/>
  <c r="B14" i="9" s="1"/>
  <c r="W624" i="1"/>
  <c r="D17" i="10" s="1"/>
  <c r="E17" s="1"/>
  <c r="V624" i="1"/>
  <c r="T41" i="16" s="1"/>
  <c r="I41" s="1"/>
  <c r="U624" i="1"/>
  <c r="B17" i="10" s="1"/>
  <c r="T624" i="1"/>
  <c r="D24" i="11" s="1"/>
  <c r="S624" i="1"/>
  <c r="R624"/>
  <c r="B24" i="11" s="1"/>
  <c r="Q624" i="1"/>
  <c r="D8" i="12" s="1"/>
  <c r="E8" s="1"/>
  <c r="P624" i="1"/>
  <c r="O624"/>
  <c r="B8" i="12" s="1"/>
  <c r="N624" i="1"/>
  <c r="D9" i="7" s="1"/>
  <c r="E9" s="1"/>
  <c r="M624" i="1"/>
  <c r="I42" i="15" s="1"/>
  <c r="L624" i="1"/>
  <c r="B9" i="7" s="1"/>
  <c r="K624" i="1"/>
  <c r="D10" i="8" s="1"/>
  <c r="E10" s="1"/>
  <c r="J624" i="1"/>
  <c r="P41" i="16" s="1"/>
  <c r="I624" i="1"/>
  <c r="B10" i="8" s="1"/>
  <c r="H624" i="1"/>
  <c r="D12" i="5" s="1"/>
  <c r="E12" s="1"/>
  <c r="G624" i="1"/>
  <c r="F624"/>
  <c r="B12" i="5" s="1"/>
  <c r="E624" i="1"/>
  <c r="D26" i="2" s="1"/>
  <c r="E26" s="1"/>
  <c r="D624" i="1"/>
  <c r="F42" i="15" s="1"/>
  <c r="B26" i="2"/>
  <c r="AF623" i="1"/>
  <c r="AE623"/>
  <c r="AD623"/>
  <c r="AC623"/>
  <c r="AB623"/>
  <c r="AA623"/>
  <c r="Z623"/>
  <c r="Y623"/>
  <c r="X623"/>
  <c r="W623"/>
  <c r="V623"/>
  <c r="U623"/>
  <c r="T623"/>
  <c r="S623"/>
  <c r="R623"/>
  <c r="Q623"/>
  <c r="P623"/>
  <c r="O623"/>
  <c r="N623"/>
  <c r="M623"/>
  <c r="L623"/>
  <c r="K623"/>
  <c r="J623"/>
  <c r="I623"/>
  <c r="H623"/>
  <c r="G623"/>
  <c r="F623"/>
  <c r="E623"/>
  <c r="D623"/>
  <c r="C623"/>
  <c r="AF608"/>
  <c r="D18" i="14" s="1"/>
  <c r="E18" s="1"/>
  <c r="AE608" i="1"/>
  <c r="AD608"/>
  <c r="AC608"/>
  <c r="D13" i="13" s="1"/>
  <c r="E13" s="1"/>
  <c r="AB608" i="1"/>
  <c r="AA608"/>
  <c r="B13" i="13" s="1"/>
  <c r="Z608" i="1"/>
  <c r="Y608"/>
  <c r="U40" i="16" s="1"/>
  <c r="J40" s="1"/>
  <c r="X608" i="1"/>
  <c r="B32" i="9" s="1"/>
  <c r="W608" i="1"/>
  <c r="D47" i="10" s="1"/>
  <c r="E47" s="1"/>
  <c r="V608" i="1"/>
  <c r="T40" i="16" s="1"/>
  <c r="I40" s="1"/>
  <c r="U608" i="1"/>
  <c r="B47" i="10" s="1"/>
  <c r="T608" i="1"/>
  <c r="D9" i="11" s="1"/>
  <c r="E9" s="1"/>
  <c r="S608" i="1"/>
  <c r="S40" i="16" s="1"/>
  <c r="H40" s="1"/>
  <c r="R608" i="1"/>
  <c r="Q608"/>
  <c r="D26" i="12" s="1"/>
  <c r="E26" s="1"/>
  <c r="P608" i="1"/>
  <c r="C26" i="12" s="1"/>
  <c r="O608" i="1"/>
  <c r="B26" i="12" s="1"/>
  <c r="N608" i="1"/>
  <c r="M608"/>
  <c r="Q40" i="16" s="1"/>
  <c r="F40" s="1"/>
  <c r="L608" i="1"/>
  <c r="B49" i="7" s="1"/>
  <c r="K608" i="1"/>
  <c r="D50" i="8" s="1"/>
  <c r="E50" s="1"/>
  <c r="J608" i="1"/>
  <c r="I608"/>
  <c r="B50" i="8" s="1"/>
  <c r="H608" i="1"/>
  <c r="D33" i="5" s="1"/>
  <c r="E33" s="1"/>
  <c r="G608" i="1"/>
  <c r="F608"/>
  <c r="B33" i="5" s="1"/>
  <c r="E608" i="1"/>
  <c r="D608"/>
  <c r="N40" i="16" s="1"/>
  <c r="C40" s="1"/>
  <c r="B23" i="2"/>
  <c r="AF607" i="1"/>
  <c r="AE607"/>
  <c r="AD607"/>
  <c r="AC607"/>
  <c r="AB607"/>
  <c r="AA607"/>
  <c r="Z607"/>
  <c r="Y607"/>
  <c r="X607"/>
  <c r="W607"/>
  <c r="V607"/>
  <c r="U607"/>
  <c r="T607"/>
  <c r="S607"/>
  <c r="R607"/>
  <c r="Q607"/>
  <c r="P607"/>
  <c r="O607"/>
  <c r="N607"/>
  <c r="M607"/>
  <c r="L607"/>
  <c r="K607"/>
  <c r="J607"/>
  <c r="I607"/>
  <c r="H607"/>
  <c r="G607"/>
  <c r="F607"/>
  <c r="E607"/>
  <c r="D607"/>
  <c r="C607"/>
  <c r="AF592"/>
  <c r="D28" i="14" s="1"/>
  <c r="E28" s="1"/>
  <c r="AE592" i="1"/>
  <c r="AD592"/>
  <c r="AC592"/>
  <c r="D20" i="13" s="1"/>
  <c r="E20" s="1"/>
  <c r="AB592" i="1"/>
  <c r="AA592"/>
  <c r="B20" i="13" s="1"/>
  <c r="Z592" i="1"/>
  <c r="Y592"/>
  <c r="U39" i="16" s="1"/>
  <c r="J39" s="1"/>
  <c r="X592" i="1"/>
  <c r="B17" i="9" s="1"/>
  <c r="W592" i="1"/>
  <c r="D46" i="10" s="1"/>
  <c r="E46" s="1"/>
  <c r="V592" i="1"/>
  <c r="U592"/>
  <c r="B46" i="10" s="1"/>
  <c r="T592" i="1"/>
  <c r="D31" i="11" s="1"/>
  <c r="E31" s="1"/>
  <c r="S592" i="1"/>
  <c r="C31" i="11" s="1"/>
  <c r="R592" i="1"/>
  <c r="Q592"/>
  <c r="D49" i="12" s="1"/>
  <c r="E49" s="1"/>
  <c r="P592" i="1"/>
  <c r="J40" i="15" s="1"/>
  <c r="O592" i="1"/>
  <c r="B49" i="12" s="1"/>
  <c r="N592" i="1"/>
  <c r="M592"/>
  <c r="C48" i="7" s="1"/>
  <c r="L592" i="1"/>
  <c r="B48" i="7" s="1"/>
  <c r="K592" i="1"/>
  <c r="D49" i="8" s="1"/>
  <c r="E49" s="1"/>
  <c r="J592" i="1"/>
  <c r="P39" i="16" s="1"/>
  <c r="E39" s="1"/>
  <c r="I592" i="1"/>
  <c r="B49" i="8" s="1"/>
  <c r="H592" i="1"/>
  <c r="D34" i="5" s="1"/>
  <c r="E34" s="1"/>
  <c r="G592" i="1"/>
  <c r="F592"/>
  <c r="B34" i="5" s="1"/>
  <c r="E592" i="1"/>
  <c r="D33" i="2" s="1"/>
  <c r="E33" s="1"/>
  <c r="D592" i="1"/>
  <c r="F40" i="15" s="1"/>
  <c r="B33" i="2"/>
  <c r="AF591" i="1"/>
  <c r="AE591"/>
  <c r="AD591"/>
  <c r="AC591"/>
  <c r="AB591"/>
  <c r="AA591"/>
  <c r="Z591"/>
  <c r="Y591"/>
  <c r="X591"/>
  <c r="W591"/>
  <c r="V591"/>
  <c r="O587" i="18" s="1"/>
  <c r="U591" i="1"/>
  <c r="T591"/>
  <c r="S591"/>
  <c r="N587" i="18" s="1"/>
  <c r="R591" i="1"/>
  <c r="Q591"/>
  <c r="P591"/>
  <c r="M587" i="18" s="1"/>
  <c r="O591" i="1"/>
  <c r="N591"/>
  <c r="M591"/>
  <c r="L587" i="18" s="1"/>
  <c r="L591" i="1"/>
  <c r="K591"/>
  <c r="J591"/>
  <c r="I587" i="18" s="1"/>
  <c r="I591" i="1"/>
  <c r="H591"/>
  <c r="G591"/>
  <c r="F591"/>
  <c r="E591"/>
  <c r="D591"/>
  <c r="C591"/>
  <c r="AF576"/>
  <c r="D27" i="14" s="1"/>
  <c r="E27" s="1"/>
  <c r="AE576" i="1"/>
  <c r="AD576"/>
  <c r="B27" i="14" s="1"/>
  <c r="AC576" i="1"/>
  <c r="D12" i="13" s="1"/>
  <c r="E12" s="1"/>
  <c r="AB576" i="1"/>
  <c r="Z576"/>
  <c r="D28" i="9" s="1"/>
  <c r="E28" s="1"/>
  <c r="Y576" i="1"/>
  <c r="U38" i="16" s="1"/>
  <c r="T576" i="1"/>
  <c r="D22" i="11" s="1"/>
  <c r="E22" s="1"/>
  <c r="S576" i="1"/>
  <c r="C22" i="11" s="1"/>
  <c r="R576" i="1"/>
  <c r="B22" i="11" s="1"/>
  <c r="AF575" i="1"/>
  <c r="AE575"/>
  <c r="AD575"/>
  <c r="AC575"/>
  <c r="AB575"/>
  <c r="Z575"/>
  <c r="Y575"/>
  <c r="T575"/>
  <c r="S575"/>
  <c r="R575"/>
  <c r="AF560"/>
  <c r="D12" i="14" s="1"/>
  <c r="E12" s="1"/>
  <c r="AE560" i="1"/>
  <c r="W37" i="16" s="1"/>
  <c r="L37" s="1"/>
  <c r="AD560" i="1"/>
  <c r="AC560"/>
  <c r="D19" i="13" s="1"/>
  <c r="E19" s="1"/>
  <c r="AB560" i="1"/>
  <c r="AA560"/>
  <c r="Z560"/>
  <c r="Y560"/>
  <c r="X560"/>
  <c r="B18" i="9" s="1"/>
  <c r="W560" i="1"/>
  <c r="D24" i="10" s="1"/>
  <c r="E24" s="1"/>
  <c r="V560" i="1"/>
  <c r="U560"/>
  <c r="B24" i="10" s="1"/>
  <c r="T560" i="1"/>
  <c r="D6" i="11" s="1"/>
  <c r="E6" s="1"/>
  <c r="S560" i="1"/>
  <c r="R560"/>
  <c r="B6" i="11" s="1"/>
  <c r="Q560" i="1"/>
  <c r="D15" i="12" s="1"/>
  <c r="E15" s="1"/>
  <c r="P560" i="1"/>
  <c r="R37" i="16" s="1"/>
  <c r="G37" s="1"/>
  <c r="O560" i="1"/>
  <c r="B15" i="12" s="1"/>
  <c r="N560" i="1"/>
  <c r="D10" i="7" s="1"/>
  <c r="E10" s="1"/>
  <c r="M560" i="1"/>
  <c r="I38" i="15" s="1"/>
  <c r="L560" i="1"/>
  <c r="K560"/>
  <c r="D13" i="8" s="1"/>
  <c r="E13" s="1"/>
  <c r="J560" i="1"/>
  <c r="I560"/>
  <c r="B13" i="8" s="1"/>
  <c r="H560" i="1"/>
  <c r="G560"/>
  <c r="C19" i="5" s="1"/>
  <c r="F560" i="1"/>
  <c r="B19" i="5" s="1"/>
  <c r="E560" i="1"/>
  <c r="D12" i="2" s="1"/>
  <c r="E12" s="1"/>
  <c r="D560" i="1"/>
  <c r="C560"/>
  <c r="B12" i="2" s="1"/>
  <c r="AF559" i="1"/>
  <c r="AE559"/>
  <c r="AD559"/>
  <c r="AC559"/>
  <c r="AB559"/>
  <c r="AA559"/>
  <c r="Z559"/>
  <c r="Y559"/>
  <c r="X559"/>
  <c r="W559"/>
  <c r="V559"/>
  <c r="U559"/>
  <c r="T559"/>
  <c r="S559"/>
  <c r="R559"/>
  <c r="Q559"/>
  <c r="P559"/>
  <c r="O559"/>
  <c r="N559"/>
  <c r="M559"/>
  <c r="L559"/>
  <c r="K559"/>
  <c r="J559"/>
  <c r="I559"/>
  <c r="H559"/>
  <c r="G559"/>
  <c r="F559"/>
  <c r="E559"/>
  <c r="D559"/>
  <c r="C559"/>
  <c r="AF544"/>
  <c r="D49" i="14" s="1"/>
  <c r="E49" s="1"/>
  <c r="AE544" i="1"/>
  <c r="O37" i="15" s="1"/>
  <c r="AD544" i="1"/>
  <c r="AC544"/>
  <c r="D50" i="13" s="1"/>
  <c r="E50" s="1"/>
  <c r="AB544" i="1"/>
  <c r="C50" i="13" s="1"/>
  <c r="AA544" i="1"/>
  <c r="B50" i="13" s="1"/>
  <c r="Z544" i="1"/>
  <c r="Y544"/>
  <c r="U36" i="16" s="1"/>
  <c r="J36" s="1"/>
  <c r="X544" i="1"/>
  <c r="B51" i="9" s="1"/>
  <c r="W544" i="1"/>
  <c r="D44" i="10" s="1"/>
  <c r="E44" s="1"/>
  <c r="V544" i="1"/>
  <c r="T36" i="16" s="1"/>
  <c r="I36" s="1"/>
  <c r="U544" i="1"/>
  <c r="B44" i="10" s="1"/>
  <c r="T544" i="1"/>
  <c r="S544"/>
  <c r="R544"/>
  <c r="Q544"/>
  <c r="D47" i="12" s="1"/>
  <c r="E47" s="1"/>
  <c r="P544" i="1"/>
  <c r="O544"/>
  <c r="B47" i="12" s="1"/>
  <c r="N544" i="1"/>
  <c r="D46" i="7" s="1"/>
  <c r="E46" s="1"/>
  <c r="M544" i="1"/>
  <c r="I37" i="15" s="1"/>
  <c r="L544" i="1"/>
  <c r="B46" i="7" s="1"/>
  <c r="K544" i="1"/>
  <c r="D47" i="8" s="1"/>
  <c r="E47" s="1"/>
  <c r="J544" i="1"/>
  <c r="I544"/>
  <c r="B47" i="8" s="1"/>
  <c r="H544" i="1"/>
  <c r="G544"/>
  <c r="F544"/>
  <c r="B51" i="5" s="1"/>
  <c r="E544" i="1"/>
  <c r="D37" i="2" s="1"/>
  <c r="E37" s="1"/>
  <c r="D544" i="1"/>
  <c r="N36" i="16" s="1"/>
  <c r="C36" s="1"/>
  <c r="C544" i="1"/>
  <c r="B37" i="2" s="1"/>
  <c r="AF543" i="1"/>
  <c r="AE543"/>
  <c r="AD543"/>
  <c r="AC543"/>
  <c r="AB543"/>
  <c r="AA543"/>
  <c r="Z543"/>
  <c r="Y543"/>
  <c r="X543"/>
  <c r="W543"/>
  <c r="V543"/>
  <c r="U543"/>
  <c r="T543"/>
  <c r="S543"/>
  <c r="R543"/>
  <c r="Q543"/>
  <c r="P543"/>
  <c r="O543"/>
  <c r="N543"/>
  <c r="M543"/>
  <c r="L543"/>
  <c r="K543"/>
  <c r="J543"/>
  <c r="I543"/>
  <c r="H543"/>
  <c r="G543"/>
  <c r="F543"/>
  <c r="E543"/>
  <c r="D543"/>
  <c r="C543"/>
  <c r="AF528"/>
  <c r="D34" i="14" s="1"/>
  <c r="E34" s="1"/>
  <c r="AE528" i="1"/>
  <c r="AD528"/>
  <c r="AC528"/>
  <c r="D10" i="13" s="1"/>
  <c r="E10" s="1"/>
  <c r="AB528" i="1"/>
  <c r="AA528"/>
  <c r="B10" i="13" s="1"/>
  <c r="Z528" i="1"/>
  <c r="Y528"/>
  <c r="C16" i="9" s="1"/>
  <c r="X528" i="1"/>
  <c r="W528"/>
  <c r="D23" i="10" s="1"/>
  <c r="E23" s="1"/>
  <c r="V528" i="1"/>
  <c r="T35" i="16" s="1"/>
  <c r="I35" s="1"/>
  <c r="U528" i="1"/>
  <c r="B23" i="10" s="1"/>
  <c r="T528" i="1"/>
  <c r="D16" i="11" s="1"/>
  <c r="E16" s="1"/>
  <c r="S528" i="1"/>
  <c r="R528"/>
  <c r="Q528"/>
  <c r="D9" i="12" s="1"/>
  <c r="E9" s="1"/>
  <c r="P528" i="1"/>
  <c r="O528"/>
  <c r="B9" i="12" s="1"/>
  <c r="N528" i="1"/>
  <c r="M528"/>
  <c r="I36" i="15" s="1"/>
  <c r="L528" i="1"/>
  <c r="B45" i="7" s="1"/>
  <c r="K528" i="1"/>
  <c r="D46" i="8" s="1"/>
  <c r="E46" s="1"/>
  <c r="J528" i="1"/>
  <c r="I528"/>
  <c r="B46" i="8" s="1"/>
  <c r="H528" i="1"/>
  <c r="D23" i="5" s="1"/>
  <c r="E23" s="1"/>
  <c r="G528" i="1"/>
  <c r="F528"/>
  <c r="B23" i="5" s="1"/>
  <c r="E528" i="1"/>
  <c r="D16" i="2" s="1"/>
  <c r="E16" s="1"/>
  <c r="D528" i="1"/>
  <c r="C16" i="2" s="1"/>
  <c r="C528" i="1"/>
  <c r="B16" i="2" s="1"/>
  <c r="AF527" i="1"/>
  <c r="AE527"/>
  <c r="AD527"/>
  <c r="AC527"/>
  <c r="AB527"/>
  <c r="AA527"/>
  <c r="Z527"/>
  <c r="Y527"/>
  <c r="X527"/>
  <c r="W527"/>
  <c r="V527"/>
  <c r="U527"/>
  <c r="T527"/>
  <c r="S527"/>
  <c r="R527"/>
  <c r="Q527"/>
  <c r="P527"/>
  <c r="O527"/>
  <c r="N527"/>
  <c r="M527"/>
  <c r="L527"/>
  <c r="K527"/>
  <c r="J527"/>
  <c r="I527"/>
  <c r="H527"/>
  <c r="G527"/>
  <c r="F527"/>
  <c r="E527"/>
  <c r="D527"/>
  <c r="C527"/>
  <c r="AF512"/>
  <c r="D32" i="14" s="1"/>
  <c r="E32" s="1"/>
  <c r="AE512" i="1"/>
  <c r="AD512"/>
  <c r="AC512"/>
  <c r="D5" i="13" s="1"/>
  <c r="E5" s="1"/>
  <c r="AB512" i="1"/>
  <c r="AA512"/>
  <c r="B5" i="13" s="1"/>
  <c r="Z512" i="1"/>
  <c r="Y512"/>
  <c r="M35" i="15" s="1"/>
  <c r="X512" i="1"/>
  <c r="B50" i="9" s="1"/>
  <c r="W512" i="1"/>
  <c r="D15" i="10" s="1"/>
  <c r="E15" s="1"/>
  <c r="V512" i="1"/>
  <c r="U512"/>
  <c r="B15" i="10" s="1"/>
  <c r="T512" i="1"/>
  <c r="D33" i="11" s="1"/>
  <c r="E33" s="1"/>
  <c r="S512" i="1"/>
  <c r="R512"/>
  <c r="Q512"/>
  <c r="P512"/>
  <c r="O512"/>
  <c r="B31" i="12" s="1"/>
  <c r="N512" i="1"/>
  <c r="M512"/>
  <c r="Q34" i="16" s="1"/>
  <c r="F34" s="1"/>
  <c r="L512" i="1"/>
  <c r="B24" i="7" s="1"/>
  <c r="K512" i="1"/>
  <c r="D19" i="8" s="1"/>
  <c r="E19" s="1"/>
  <c r="J512" i="1"/>
  <c r="P34" i="16" s="1"/>
  <c r="E34" s="1"/>
  <c r="I512" i="1"/>
  <c r="B19" i="8" s="1"/>
  <c r="H512" i="1"/>
  <c r="D40" i="5" s="1"/>
  <c r="E40" s="1"/>
  <c r="G512" i="1"/>
  <c r="F512"/>
  <c r="B40" i="5" s="1"/>
  <c r="E512" i="1"/>
  <c r="D47" i="2" s="1"/>
  <c r="E47" s="1"/>
  <c r="D512" i="1"/>
  <c r="C512"/>
  <c r="B47" i="2" s="1"/>
  <c r="AF511" i="1"/>
  <c r="AE511"/>
  <c r="AD511"/>
  <c r="AC511"/>
  <c r="AB511"/>
  <c r="AA511"/>
  <c r="Z511"/>
  <c r="Y511"/>
  <c r="X511"/>
  <c r="W511"/>
  <c r="V511"/>
  <c r="U511"/>
  <c r="T511"/>
  <c r="S511"/>
  <c r="R511"/>
  <c r="Q511"/>
  <c r="P511"/>
  <c r="O511"/>
  <c r="N511"/>
  <c r="M511"/>
  <c r="L511"/>
  <c r="K511"/>
  <c r="J511"/>
  <c r="I511"/>
  <c r="H511"/>
  <c r="G511"/>
  <c r="F511"/>
  <c r="E511"/>
  <c r="D511"/>
  <c r="C511"/>
  <c r="AF496"/>
  <c r="D48" i="14" s="1"/>
  <c r="E48" s="1"/>
  <c r="AE496" i="1"/>
  <c r="AD496"/>
  <c r="B48" i="14" s="1"/>
  <c r="AC496" i="1"/>
  <c r="D22" i="13" s="1"/>
  <c r="E22" s="1"/>
  <c r="AB496" i="1"/>
  <c r="N34" i="15" s="1"/>
  <c r="AA496" i="1"/>
  <c r="B22" i="13" s="1"/>
  <c r="Z496" i="1"/>
  <c r="Y496"/>
  <c r="C49" i="9" s="1"/>
  <c r="X496" i="1"/>
  <c r="B49" i="9" s="1"/>
  <c r="W496" i="1"/>
  <c r="D43" i="10" s="1"/>
  <c r="E43" s="1"/>
  <c r="V496" i="1"/>
  <c r="T33" i="16" s="1"/>
  <c r="I33" s="1"/>
  <c r="U496" i="1"/>
  <c r="B43" i="10" s="1"/>
  <c r="T496" i="1"/>
  <c r="D34" i="11" s="1"/>
  <c r="E34" s="1"/>
  <c r="S496" i="1"/>
  <c r="R496"/>
  <c r="Q496"/>
  <c r="D25" i="12" s="1"/>
  <c r="E25" s="1"/>
  <c r="P496" i="1"/>
  <c r="J34" i="15" s="1"/>
  <c r="O496" i="1"/>
  <c r="B25" i="12" s="1"/>
  <c r="N496" i="1"/>
  <c r="D11" i="7" s="1"/>
  <c r="E11" s="1"/>
  <c r="M496" i="1"/>
  <c r="L496"/>
  <c r="B11" i="7" s="1"/>
  <c r="K496" i="1"/>
  <c r="D45" i="8" s="1"/>
  <c r="E45" s="1"/>
  <c r="J496" i="1"/>
  <c r="P33" i="16" s="1"/>
  <c r="I496" i="1"/>
  <c r="B45" i="8" s="1"/>
  <c r="H496" i="1"/>
  <c r="D38" i="5" s="1"/>
  <c r="E38" s="1"/>
  <c r="G496" i="1"/>
  <c r="F496"/>
  <c r="B38" i="5" s="1"/>
  <c r="E496" i="1"/>
  <c r="D44" i="2" s="1"/>
  <c r="E44" s="1"/>
  <c r="D496" i="1"/>
  <c r="N33" i="16" s="1"/>
  <c r="C33" s="1"/>
  <c r="B44" i="2"/>
  <c r="AF495" i="1"/>
  <c r="AE495"/>
  <c r="AD495"/>
  <c r="AC495"/>
  <c r="AB495"/>
  <c r="AA495"/>
  <c r="Z495"/>
  <c r="Y495"/>
  <c r="X495"/>
  <c r="W495"/>
  <c r="V495"/>
  <c r="U495"/>
  <c r="T495"/>
  <c r="S495"/>
  <c r="R495"/>
  <c r="Q495"/>
  <c r="P495"/>
  <c r="O495"/>
  <c r="N495"/>
  <c r="M495"/>
  <c r="L495"/>
  <c r="K495"/>
  <c r="J495"/>
  <c r="I495"/>
  <c r="H495"/>
  <c r="G495"/>
  <c r="F495"/>
  <c r="E495"/>
  <c r="D495"/>
  <c r="C495"/>
  <c r="AF480"/>
  <c r="D6" i="14" s="1"/>
  <c r="E6" s="1"/>
  <c r="AE480" i="1"/>
  <c r="AD480"/>
  <c r="AC480"/>
  <c r="D8" i="13" s="1"/>
  <c r="E8" s="1"/>
  <c r="AB480" i="1"/>
  <c r="C8" i="13" s="1"/>
  <c r="AA480" i="1"/>
  <c r="B8" i="13" s="1"/>
  <c r="Z480" i="1"/>
  <c r="D6" i="9" s="1"/>
  <c r="E6" s="1"/>
  <c r="Y480" i="1"/>
  <c r="U32" i="16" s="1"/>
  <c r="J32" s="1"/>
  <c r="X480" i="1"/>
  <c r="B6" i="9" s="1"/>
  <c r="W480" i="1"/>
  <c r="D4" i="10" s="1"/>
  <c r="E4" s="1"/>
  <c r="V480" i="1"/>
  <c r="U480"/>
  <c r="B4" i="10" s="1"/>
  <c r="T480" i="1"/>
  <c r="D10" i="11" s="1"/>
  <c r="E10" s="1"/>
  <c r="S480" i="1"/>
  <c r="S32" i="16" s="1"/>
  <c r="H32" s="1"/>
  <c r="R480" i="1"/>
  <c r="Q480"/>
  <c r="D6" i="12" s="1"/>
  <c r="E6" s="1"/>
  <c r="P480" i="1"/>
  <c r="R32" i="16" s="1"/>
  <c r="G32" s="1"/>
  <c r="O480" i="1"/>
  <c r="B6" i="12" s="1"/>
  <c r="N480" i="1"/>
  <c r="M480"/>
  <c r="Q32" i="16" s="1"/>
  <c r="F32" s="1"/>
  <c r="L480" i="1"/>
  <c r="B7" i="7" s="1"/>
  <c r="K480" i="1"/>
  <c r="D7" i="8" s="1"/>
  <c r="E7" s="1"/>
  <c r="J480" i="1"/>
  <c r="P32" i="16" s="1"/>
  <c r="I480" i="1"/>
  <c r="B7" i="8" s="1"/>
  <c r="H480" i="1"/>
  <c r="D9" i="5" s="1"/>
  <c r="E9" s="1"/>
  <c r="G480" i="1"/>
  <c r="F480"/>
  <c r="B9" i="5" s="1"/>
  <c r="E480" i="1"/>
  <c r="D29" i="2" s="1"/>
  <c r="E29" s="1"/>
  <c r="D480" i="1"/>
  <c r="F33" i="15" s="1"/>
  <c r="B29" i="2"/>
  <c r="AF479" i="1"/>
  <c r="AE479"/>
  <c r="AD479"/>
  <c r="AC479"/>
  <c r="AB479"/>
  <c r="AA479"/>
  <c r="Z479"/>
  <c r="Y479"/>
  <c r="X479"/>
  <c r="W479"/>
  <c r="V479"/>
  <c r="U479"/>
  <c r="T479"/>
  <c r="S479"/>
  <c r="R479"/>
  <c r="Q479"/>
  <c r="P479"/>
  <c r="O479"/>
  <c r="N479"/>
  <c r="M479"/>
  <c r="L479"/>
  <c r="K479"/>
  <c r="J479"/>
  <c r="I479"/>
  <c r="H479"/>
  <c r="G479"/>
  <c r="F479"/>
  <c r="E479"/>
  <c r="D479"/>
  <c r="C479"/>
  <c r="AF464"/>
  <c r="D47" i="14" s="1"/>
  <c r="E47" s="1"/>
  <c r="AE464" i="1"/>
  <c r="AD464"/>
  <c r="AC464"/>
  <c r="D41" i="13" s="1"/>
  <c r="E41" s="1"/>
  <c r="AB464" i="1"/>
  <c r="V31" i="16" s="1"/>
  <c r="K31" s="1"/>
  <c r="AA464" i="1"/>
  <c r="B41" i="13" s="1"/>
  <c r="Z464" i="1"/>
  <c r="Y464"/>
  <c r="C48" i="9" s="1"/>
  <c r="X464" i="1"/>
  <c r="B48" i="9" s="1"/>
  <c r="W464" i="1"/>
  <c r="D42" i="10" s="1"/>
  <c r="E42" s="1"/>
  <c r="V464" i="1"/>
  <c r="U464"/>
  <c r="B42" i="10" s="1"/>
  <c r="T464" i="1"/>
  <c r="D35" i="11" s="1"/>
  <c r="E35" s="1"/>
  <c r="S464" i="1"/>
  <c r="R464"/>
  <c r="Q464"/>
  <c r="D46" i="12" s="1"/>
  <c r="E46" s="1"/>
  <c r="P464" i="1"/>
  <c r="R31" i="16" s="1"/>
  <c r="G31" s="1"/>
  <c r="O464" i="1"/>
  <c r="B46" i="12" s="1"/>
  <c r="N464" i="1"/>
  <c r="M464"/>
  <c r="L464"/>
  <c r="B17" i="7" s="1"/>
  <c r="K464" i="1"/>
  <c r="D44" i="8" s="1"/>
  <c r="E44" s="1"/>
  <c r="J464" i="1"/>
  <c r="P31" i="16" s="1"/>
  <c r="E31" s="1"/>
  <c r="I464" i="1"/>
  <c r="B44" i="8" s="1"/>
  <c r="H464" i="1"/>
  <c r="D50" i="5" s="1"/>
  <c r="E50" s="1"/>
  <c r="G464" i="1"/>
  <c r="F464"/>
  <c r="B50" i="5" s="1"/>
  <c r="E464" i="1"/>
  <c r="D53" i="2" s="1"/>
  <c r="E53" s="1"/>
  <c r="D464" i="1"/>
  <c r="C53" i="2" s="1"/>
  <c r="C464" i="1"/>
  <c r="B53" i="2" s="1"/>
  <c r="AF463" i="1"/>
  <c r="AE463"/>
  <c r="AD463"/>
  <c r="AC463"/>
  <c r="AB463"/>
  <c r="AA463"/>
  <c r="Z463"/>
  <c r="Y463"/>
  <c r="X463"/>
  <c r="W463"/>
  <c r="V463"/>
  <c r="U463"/>
  <c r="T463"/>
  <c r="S463"/>
  <c r="R463"/>
  <c r="Q463"/>
  <c r="P463"/>
  <c r="O463"/>
  <c r="N463"/>
  <c r="M463"/>
  <c r="L463"/>
  <c r="K463"/>
  <c r="J463"/>
  <c r="I463"/>
  <c r="H463"/>
  <c r="G463"/>
  <c r="F463"/>
  <c r="E463"/>
  <c r="D463"/>
  <c r="C463"/>
  <c r="AF448"/>
  <c r="D46" i="14" s="1"/>
  <c r="E46" s="1"/>
  <c r="AE448" i="1"/>
  <c r="O31" i="15" s="1"/>
  <c r="AD448" i="1"/>
  <c r="AC448"/>
  <c r="D16" i="13" s="1"/>
  <c r="E16" s="1"/>
  <c r="AB448" i="1"/>
  <c r="N31" i="15" s="1"/>
  <c r="AA448" i="1"/>
  <c r="B16" i="13" s="1"/>
  <c r="Z448" i="1"/>
  <c r="D47" i="9" s="1"/>
  <c r="E47" s="1"/>
  <c r="Y448" i="1"/>
  <c r="X448"/>
  <c r="B47" i="9" s="1"/>
  <c r="W448" i="1"/>
  <c r="D41" i="10" s="1"/>
  <c r="E41" s="1"/>
  <c r="V448" i="1"/>
  <c r="U448"/>
  <c r="B41" i="10" s="1"/>
  <c r="T448" i="1"/>
  <c r="D19" i="11" s="1"/>
  <c r="E19" s="1"/>
  <c r="S448" i="1"/>
  <c r="R448"/>
  <c r="Q448"/>
  <c r="D14" i="12" s="1"/>
  <c r="E14" s="1"/>
  <c r="P448" i="1"/>
  <c r="N448"/>
  <c r="D31" i="7" s="1"/>
  <c r="E31" s="1"/>
  <c r="M448" i="1"/>
  <c r="Q30" i="16" s="1"/>
  <c r="F30" s="1"/>
  <c r="L448" i="1"/>
  <c r="B31" i="7" s="1"/>
  <c r="K448" i="1"/>
  <c r="D9" i="8" s="1"/>
  <c r="E9" s="1"/>
  <c r="J448" i="1"/>
  <c r="I448"/>
  <c r="B9" i="8" s="1"/>
  <c r="H448" i="1"/>
  <c r="D17" i="5" s="1"/>
  <c r="E17" s="1"/>
  <c r="G448" i="1"/>
  <c r="G31" i="15" s="1"/>
  <c r="F448" i="1"/>
  <c r="B17" i="5" s="1"/>
  <c r="E448" i="1"/>
  <c r="D18" i="2" s="1"/>
  <c r="E18" s="1"/>
  <c r="D448" i="1"/>
  <c r="N30" i="16" s="1"/>
  <c r="C30" s="1"/>
  <c r="B18" i="2"/>
  <c r="AF447" i="1"/>
  <c r="AE447"/>
  <c r="AD447"/>
  <c r="AC447"/>
  <c r="AB447"/>
  <c r="AA447"/>
  <c r="Z447"/>
  <c r="Y447"/>
  <c r="X447"/>
  <c r="W447"/>
  <c r="V447"/>
  <c r="U447"/>
  <c r="T447"/>
  <c r="S447"/>
  <c r="R447"/>
  <c r="Q447"/>
  <c r="P447"/>
  <c r="N447"/>
  <c r="M447"/>
  <c r="L447"/>
  <c r="K447"/>
  <c r="J447"/>
  <c r="I447"/>
  <c r="H447"/>
  <c r="G447"/>
  <c r="F447"/>
  <c r="E447"/>
  <c r="D447"/>
  <c r="C447"/>
  <c r="AF432"/>
  <c r="D31" i="14" s="1"/>
  <c r="E31" s="1"/>
  <c r="AE432" i="1"/>
  <c r="O30" i="15" s="1"/>
  <c r="AD432" i="1"/>
  <c r="B31" i="14" s="1"/>
  <c r="AC432" i="1"/>
  <c r="D27" i="13" s="1"/>
  <c r="E27" s="1"/>
  <c r="AB432" i="1"/>
  <c r="V29" i="16" s="1"/>
  <c r="K29" s="1"/>
  <c r="AA432" i="1"/>
  <c r="B27" i="13" s="1"/>
  <c r="Z432" i="1"/>
  <c r="D46" i="9" s="1"/>
  <c r="E46" s="1"/>
  <c r="X432" i="1"/>
  <c r="B46" i="9" s="1"/>
  <c r="W432" i="1"/>
  <c r="D40" i="10" s="1"/>
  <c r="E40" s="1"/>
  <c r="V432" i="1"/>
  <c r="C40" i="10" s="1"/>
  <c r="U432" i="1"/>
  <c r="B40" i="10" s="1"/>
  <c r="T432" i="1"/>
  <c r="D36" i="11" s="1"/>
  <c r="E36" s="1"/>
  <c r="S432" i="1"/>
  <c r="S29" i="16" s="1"/>
  <c r="R432" i="1"/>
  <c r="B36" i="11" s="1"/>
  <c r="Q432" i="1"/>
  <c r="D32" i="12" s="1"/>
  <c r="E32" s="1"/>
  <c r="P432" i="1"/>
  <c r="O432"/>
  <c r="B32" i="12" s="1"/>
  <c r="N432" i="1"/>
  <c r="D16" i="7" s="1"/>
  <c r="E16" s="1"/>
  <c r="M432" i="1"/>
  <c r="C16" i="7" s="1"/>
  <c r="L432" i="1"/>
  <c r="B16" i="7" s="1"/>
  <c r="K432" i="1"/>
  <c r="D43" i="8" s="1"/>
  <c r="E43" s="1"/>
  <c r="J432" i="1"/>
  <c r="H30" i="15" s="1"/>
  <c r="I432" i="1"/>
  <c r="B43" i="8" s="1"/>
  <c r="H432" i="1"/>
  <c r="D32" i="5" s="1"/>
  <c r="E32" s="1"/>
  <c r="G432" i="1"/>
  <c r="F432"/>
  <c r="B32" i="5" s="1"/>
  <c r="E432" i="1"/>
  <c r="D43" i="2" s="1"/>
  <c r="E43" s="1"/>
  <c r="D432" i="1"/>
  <c r="N29" i="16" s="1"/>
  <c r="C29" s="1"/>
  <c r="C432" i="1"/>
  <c r="AF431"/>
  <c r="AE431"/>
  <c r="AD431"/>
  <c r="AC431"/>
  <c r="AB431"/>
  <c r="AA431"/>
  <c r="Z431"/>
  <c r="X431"/>
  <c r="W431"/>
  <c r="V431"/>
  <c r="U431"/>
  <c r="T431"/>
  <c r="S431"/>
  <c r="R431"/>
  <c r="Q431"/>
  <c r="P431"/>
  <c r="O431"/>
  <c r="N431"/>
  <c r="M431"/>
  <c r="L431"/>
  <c r="K431"/>
  <c r="J431"/>
  <c r="I431"/>
  <c r="H431"/>
  <c r="G431"/>
  <c r="F431"/>
  <c r="E431"/>
  <c r="D431"/>
  <c r="C431"/>
  <c r="AF416"/>
  <c r="D7" i="14" s="1"/>
  <c r="E7" s="1"/>
  <c r="AE416" i="1"/>
  <c r="AD416"/>
  <c r="AC416"/>
  <c r="D4" i="13" s="1"/>
  <c r="E4" s="1"/>
  <c r="AB416" i="1"/>
  <c r="AA416"/>
  <c r="B4" i="13" s="1"/>
  <c r="Z416" i="1"/>
  <c r="Y416"/>
  <c r="M29" i="15" s="1"/>
  <c r="X416" i="1"/>
  <c r="B4" i="9" s="1"/>
  <c r="W416" i="1"/>
  <c r="D8" i="10" s="1"/>
  <c r="E8" s="1"/>
  <c r="V416" i="1"/>
  <c r="T28" i="16" s="1"/>
  <c r="I28" s="1"/>
  <c r="U416" i="1"/>
  <c r="T416"/>
  <c r="D4" i="11" s="1"/>
  <c r="E4" s="1"/>
  <c r="S416" i="1"/>
  <c r="C4" i="11" s="1"/>
  <c r="R416" i="1"/>
  <c r="B4" i="11" s="1"/>
  <c r="Q416" i="1"/>
  <c r="D5" i="12" s="1"/>
  <c r="E5" s="1"/>
  <c r="P416" i="1"/>
  <c r="O416"/>
  <c r="B5" i="12" s="1"/>
  <c r="N416" i="1"/>
  <c r="M416"/>
  <c r="L416"/>
  <c r="B8" i="7" s="1"/>
  <c r="K416" i="1"/>
  <c r="D6" i="8" s="1"/>
  <c r="E6" s="1"/>
  <c r="J416" i="1"/>
  <c r="P28" i="16" s="1"/>
  <c r="E28" s="1"/>
  <c r="I416" i="1"/>
  <c r="B6" i="8" s="1"/>
  <c r="H416" i="1"/>
  <c r="D10" i="5" s="1"/>
  <c r="E10" s="1"/>
  <c r="G416" i="1"/>
  <c r="G29" i="15" s="1"/>
  <c r="F416" i="1"/>
  <c r="B10" i="5" s="1"/>
  <c r="E416" i="1"/>
  <c r="D4" i="2" s="1"/>
  <c r="E4" s="1"/>
  <c r="D416" i="1"/>
  <c r="N28" i="16" s="1"/>
  <c r="C28" s="1"/>
  <c r="C416" i="1"/>
  <c r="B4" i="2" s="1"/>
  <c r="AF415" i="1"/>
  <c r="AE415"/>
  <c r="AD415"/>
  <c r="AC415"/>
  <c r="AB415"/>
  <c r="AA415"/>
  <c r="Z415"/>
  <c r="Y415"/>
  <c r="X415"/>
  <c r="W415"/>
  <c r="V415"/>
  <c r="U415"/>
  <c r="T415"/>
  <c r="S415"/>
  <c r="R415"/>
  <c r="Q415"/>
  <c r="P415"/>
  <c r="O415"/>
  <c r="N415"/>
  <c r="M415"/>
  <c r="L415"/>
  <c r="K415"/>
  <c r="J415"/>
  <c r="I415"/>
  <c r="H415"/>
  <c r="G415"/>
  <c r="F415"/>
  <c r="E415"/>
  <c r="D415"/>
  <c r="C415"/>
  <c r="AF400"/>
  <c r="D19" i="14" s="1"/>
  <c r="E19" s="1"/>
  <c r="AE400" i="1"/>
  <c r="AD400"/>
  <c r="AC400"/>
  <c r="D49" i="13" s="1"/>
  <c r="E49" s="1"/>
  <c r="AB400" i="1"/>
  <c r="AA400"/>
  <c r="B49" i="13" s="1"/>
  <c r="Z400" i="1"/>
  <c r="D15" i="9" s="1"/>
  <c r="E15" s="1"/>
  <c r="Y400" i="1"/>
  <c r="X400"/>
  <c r="B15" i="9" s="1"/>
  <c r="W400" i="1"/>
  <c r="D39" i="10" s="1"/>
  <c r="E39" s="1"/>
  <c r="V400" i="1"/>
  <c r="U400"/>
  <c r="B39" i="10" s="1"/>
  <c r="T400" i="1"/>
  <c r="D37" i="11" s="1"/>
  <c r="E37" s="1"/>
  <c r="S400" i="1"/>
  <c r="R400"/>
  <c r="Q400"/>
  <c r="D45" i="12" s="1"/>
  <c r="E45" s="1"/>
  <c r="P400" i="1"/>
  <c r="O400"/>
  <c r="B45" i="12" s="1"/>
  <c r="N400" i="1"/>
  <c r="M400"/>
  <c r="Q27" i="16" s="1"/>
  <c r="L400" i="1"/>
  <c r="B44" i="7" s="1"/>
  <c r="K400" i="1"/>
  <c r="D42" i="8" s="1"/>
  <c r="E42" s="1"/>
  <c r="J400" i="1"/>
  <c r="I400"/>
  <c r="B42" i="8" s="1"/>
  <c r="H400" i="1"/>
  <c r="D49" i="5" s="1"/>
  <c r="E49" s="1"/>
  <c r="G400" i="1"/>
  <c r="F400"/>
  <c r="B49" i="5" s="1"/>
  <c r="E400" i="1"/>
  <c r="D49" i="2" s="1"/>
  <c r="E49" s="1"/>
  <c r="D400" i="1"/>
  <c r="F28" i="15" s="1"/>
  <c r="C400" i="1"/>
  <c r="B49" i="2" s="1"/>
  <c r="AF399" i="1"/>
  <c r="AE399"/>
  <c r="AD399"/>
  <c r="AC399"/>
  <c r="AB399"/>
  <c r="AA399"/>
  <c r="Z399"/>
  <c r="Y399"/>
  <c r="X399"/>
  <c r="W399"/>
  <c r="V399"/>
  <c r="U399"/>
  <c r="T399"/>
  <c r="S399"/>
  <c r="R399"/>
  <c r="Q399"/>
  <c r="P399"/>
  <c r="O399"/>
  <c r="N399"/>
  <c r="M399"/>
  <c r="L399"/>
  <c r="K399"/>
  <c r="J399"/>
  <c r="I399"/>
  <c r="H399"/>
  <c r="G399"/>
  <c r="F399"/>
  <c r="E399"/>
  <c r="D399"/>
  <c r="C399"/>
  <c r="AF384"/>
  <c r="AE384"/>
  <c r="AD384"/>
  <c r="AC384"/>
  <c r="D35" i="13" s="1"/>
  <c r="E35" s="1"/>
  <c r="AB384" i="1"/>
  <c r="AA384"/>
  <c r="Z384"/>
  <c r="D45" i="9" s="1"/>
  <c r="E45" s="1"/>
  <c r="Y384" i="1"/>
  <c r="C45" i="9" s="1"/>
  <c r="X384" i="1"/>
  <c r="B45" i="9" s="1"/>
  <c r="W384" i="1"/>
  <c r="D12" i="10" s="1"/>
  <c r="E12" s="1"/>
  <c r="V384" i="1"/>
  <c r="U384"/>
  <c r="B12" i="10" s="1"/>
  <c r="T384" i="1"/>
  <c r="S384"/>
  <c r="R384"/>
  <c r="B23" i="11" s="1"/>
  <c r="Q384" i="1"/>
  <c r="D33" i="12" s="1"/>
  <c r="E33" s="1"/>
  <c r="P384" i="1"/>
  <c r="O384"/>
  <c r="B33" i="12" s="1"/>
  <c r="N384" i="1"/>
  <c r="M384"/>
  <c r="I27" i="15" s="1"/>
  <c r="L384" i="1"/>
  <c r="B43" i="7" s="1"/>
  <c r="K384" i="1"/>
  <c r="D41" i="8" s="1"/>
  <c r="E41" s="1"/>
  <c r="J384" i="1"/>
  <c r="P26" i="16" s="1"/>
  <c r="E26" s="1"/>
  <c r="I384" i="1"/>
  <c r="B41" i="8" s="1"/>
  <c r="H384" i="1"/>
  <c r="D15" i="5" s="1"/>
  <c r="E15" s="1"/>
  <c r="G384" i="1"/>
  <c r="F384"/>
  <c r="B15" i="5" s="1"/>
  <c r="E384" i="1"/>
  <c r="D24" i="2" s="1"/>
  <c r="E24" s="1"/>
  <c r="D384" i="1"/>
  <c r="C24" i="2" s="1"/>
  <c r="C384" i="1"/>
  <c r="B24" i="2" s="1"/>
  <c r="AF383" i="1"/>
  <c r="AE383"/>
  <c r="AD383"/>
  <c r="AC383"/>
  <c r="AB383"/>
  <c r="AA383"/>
  <c r="Z383"/>
  <c r="Y383"/>
  <c r="X383"/>
  <c r="W383"/>
  <c r="V383"/>
  <c r="U383"/>
  <c r="T383"/>
  <c r="S383"/>
  <c r="R383"/>
  <c r="Q383"/>
  <c r="P383"/>
  <c r="O383"/>
  <c r="N383"/>
  <c r="M383"/>
  <c r="L383"/>
  <c r="K383"/>
  <c r="J383"/>
  <c r="I383"/>
  <c r="H383"/>
  <c r="G383"/>
  <c r="F383"/>
  <c r="E383"/>
  <c r="D383"/>
  <c r="C383"/>
  <c r="AF368"/>
  <c r="D45" i="14" s="1"/>
  <c r="E45" s="1"/>
  <c r="AE368" i="1"/>
  <c r="AD368"/>
  <c r="B45" i="14" s="1"/>
  <c r="AC368" i="1"/>
  <c r="D48" i="13" s="1"/>
  <c r="E48" s="1"/>
  <c r="AB368" i="1"/>
  <c r="C48" i="13" s="1"/>
  <c r="AA368" i="1"/>
  <c r="B48" i="13" s="1"/>
  <c r="Z368" i="1"/>
  <c r="Y368"/>
  <c r="C44" i="9" s="1"/>
  <c r="X368" i="1"/>
  <c r="B44" i="9" s="1"/>
  <c r="W368" i="1"/>
  <c r="D38" i="10" s="1"/>
  <c r="E38" s="1"/>
  <c r="V368" i="1"/>
  <c r="U368"/>
  <c r="B38" i="10" s="1"/>
  <c r="T368" i="1"/>
  <c r="D38" i="11" s="1"/>
  <c r="E38" s="1"/>
  <c r="S368" i="1"/>
  <c r="R368"/>
  <c r="B38" i="11" s="1"/>
  <c r="Q368" i="1"/>
  <c r="D44" i="12" s="1"/>
  <c r="E44" s="1"/>
  <c r="P368" i="1"/>
  <c r="O368"/>
  <c r="B44" i="12" s="1"/>
  <c r="N368" i="1"/>
  <c r="D19" i="7" s="1"/>
  <c r="E19" s="1"/>
  <c r="M368" i="1"/>
  <c r="C19" i="7" s="1"/>
  <c r="L368" i="1"/>
  <c r="B19" i="7" s="1"/>
  <c r="K368" i="1"/>
  <c r="D40" i="8" s="1"/>
  <c r="E40" s="1"/>
  <c r="J368" i="1"/>
  <c r="P25" i="16" s="1"/>
  <c r="I368" i="1"/>
  <c r="B40" i="8" s="1"/>
  <c r="H368" i="1"/>
  <c r="D29" i="5" s="1"/>
  <c r="E29" s="1"/>
  <c r="G368" i="1"/>
  <c r="F368"/>
  <c r="B29" i="5" s="1"/>
  <c r="E368" i="1"/>
  <c r="D41" i="2" s="1"/>
  <c r="E41" s="1"/>
  <c r="D368" i="1"/>
  <c r="N25" i="16" s="1"/>
  <c r="C25" s="1"/>
  <c r="C368" i="1"/>
  <c r="B41" i="2" s="1"/>
  <c r="AF367" i="1"/>
  <c r="AE367"/>
  <c r="AD367"/>
  <c r="AC367"/>
  <c r="AB367"/>
  <c r="AA367"/>
  <c r="Z367"/>
  <c r="Y367"/>
  <c r="X367"/>
  <c r="W367"/>
  <c r="V367"/>
  <c r="U367"/>
  <c r="T367"/>
  <c r="S367"/>
  <c r="R367"/>
  <c r="Q367"/>
  <c r="P367"/>
  <c r="O367"/>
  <c r="N367"/>
  <c r="M367"/>
  <c r="L367"/>
  <c r="K367"/>
  <c r="J367"/>
  <c r="I367"/>
  <c r="H367"/>
  <c r="G367"/>
  <c r="F367"/>
  <c r="E367"/>
  <c r="D367"/>
  <c r="C367"/>
  <c r="AF352"/>
  <c r="D36" i="14" s="1"/>
  <c r="E36" s="1"/>
  <c r="AE352" i="1"/>
  <c r="AD352"/>
  <c r="AC352"/>
  <c r="D39" i="13" s="1"/>
  <c r="E39" s="1"/>
  <c r="AB352" i="1"/>
  <c r="AA352"/>
  <c r="B39" i="13" s="1"/>
  <c r="Z352" i="1"/>
  <c r="D43" i="9" s="1"/>
  <c r="E43" s="1"/>
  <c r="Y352" i="1"/>
  <c r="M25" i="15" s="1"/>
  <c r="X352" i="1"/>
  <c r="B43" i="9" s="1"/>
  <c r="W352" i="1"/>
  <c r="D37" i="10" s="1"/>
  <c r="E37" s="1"/>
  <c r="V352" i="1"/>
  <c r="T24" i="16" s="1"/>
  <c r="I24" s="1"/>
  <c r="U352" i="1"/>
  <c r="B37" i="10" s="1"/>
  <c r="T352" i="1"/>
  <c r="D39" i="11" s="1"/>
  <c r="E39" s="1"/>
  <c r="S352" i="1"/>
  <c r="R352"/>
  <c r="Q352"/>
  <c r="D43" i="12" s="1"/>
  <c r="E43" s="1"/>
  <c r="P352" i="1"/>
  <c r="O352"/>
  <c r="B43" i="12" s="1"/>
  <c r="N352" i="1"/>
  <c r="D42" i="7" s="1"/>
  <c r="E42" s="1"/>
  <c r="M352" i="1"/>
  <c r="I25" i="15" s="1"/>
  <c r="L352" i="1"/>
  <c r="B42" i="7" s="1"/>
  <c r="K352" i="1"/>
  <c r="D39" i="8" s="1"/>
  <c r="E39" s="1"/>
  <c r="J352" i="1"/>
  <c r="H25" i="15" s="1"/>
  <c r="I352" i="1"/>
  <c r="B39" i="8" s="1"/>
  <c r="H352" i="1"/>
  <c r="D39" i="5" s="1"/>
  <c r="E39" s="1"/>
  <c r="G352" i="1"/>
  <c r="C39" i="5" s="1"/>
  <c r="F352" i="1"/>
  <c r="B39" i="5" s="1"/>
  <c r="E352" i="1"/>
  <c r="D36" i="2" s="1"/>
  <c r="E36" s="1"/>
  <c r="D352" i="1"/>
  <c r="F25" i="15" s="1"/>
  <c r="C352" i="1"/>
  <c r="B36" i="2" s="1"/>
  <c r="AF351" i="1"/>
  <c r="AE351"/>
  <c r="AD351"/>
  <c r="AC351"/>
  <c r="AB351"/>
  <c r="AA351"/>
  <c r="Z351"/>
  <c r="Y351"/>
  <c r="X351"/>
  <c r="W351"/>
  <c r="V351"/>
  <c r="U351"/>
  <c r="T351"/>
  <c r="S351"/>
  <c r="R351"/>
  <c r="Q351"/>
  <c r="P351"/>
  <c r="O351"/>
  <c r="N351"/>
  <c r="M351"/>
  <c r="L351"/>
  <c r="K351"/>
  <c r="J351"/>
  <c r="I351"/>
  <c r="H351"/>
  <c r="G351"/>
  <c r="F351"/>
  <c r="E351"/>
  <c r="D351"/>
  <c r="C351"/>
  <c r="AF323"/>
  <c r="D25" i="14" s="1"/>
  <c r="E25" s="1"/>
  <c r="AE323" i="1"/>
  <c r="AD323"/>
  <c r="AC323"/>
  <c r="D46" i="13" s="1"/>
  <c r="E46" s="1"/>
  <c r="AB323" i="1"/>
  <c r="AA323"/>
  <c r="B46" i="13" s="1"/>
  <c r="Z323" i="1"/>
  <c r="D41" i="9" s="1"/>
  <c r="E41" s="1"/>
  <c r="Y323" i="1"/>
  <c r="M23" i="15" s="1"/>
  <c r="X323" i="1"/>
  <c r="W323"/>
  <c r="D35" i="10" s="1"/>
  <c r="E35" s="1"/>
  <c r="V323" i="1"/>
  <c r="U323"/>
  <c r="B35" i="10" s="1"/>
  <c r="T323" i="1"/>
  <c r="D41" i="11" s="1"/>
  <c r="E41" s="1"/>
  <c r="S323" i="1"/>
  <c r="R323"/>
  <c r="Q323"/>
  <c r="D17" i="12" s="1"/>
  <c r="E17" s="1"/>
  <c r="P323" i="1"/>
  <c r="O323"/>
  <c r="B17" i="12" s="1"/>
  <c r="N323" i="1"/>
  <c r="D12" i="7" s="1"/>
  <c r="E12" s="1"/>
  <c r="M323" i="1"/>
  <c r="C12" i="7" s="1"/>
  <c r="L323" i="1"/>
  <c r="B12" i="7" s="1"/>
  <c r="K323" i="1"/>
  <c r="D11" i="8" s="1"/>
  <c r="E11" s="1"/>
  <c r="J323" i="1"/>
  <c r="I323"/>
  <c r="B11" i="8" s="1"/>
  <c r="H323" i="1"/>
  <c r="D18" i="5" s="1"/>
  <c r="E18" s="1"/>
  <c r="G323" i="1"/>
  <c r="F323"/>
  <c r="B18" i="5" s="1"/>
  <c r="E323" i="1"/>
  <c r="D31" i="2" s="1"/>
  <c r="E31" s="1"/>
  <c r="D323" i="1"/>
  <c r="C323"/>
  <c r="B31" i="2" s="1"/>
  <c r="AF322" i="1"/>
  <c r="AE322"/>
  <c r="AD322"/>
  <c r="AC322"/>
  <c r="AB322"/>
  <c r="AA322"/>
  <c r="Z322"/>
  <c r="Y322"/>
  <c r="X322"/>
  <c r="W322"/>
  <c r="V322"/>
  <c r="U322"/>
  <c r="T322"/>
  <c r="S322"/>
  <c r="R322"/>
  <c r="Q322"/>
  <c r="P322"/>
  <c r="O322"/>
  <c r="N322"/>
  <c r="M322"/>
  <c r="L322"/>
  <c r="K322"/>
  <c r="J322"/>
  <c r="I322"/>
  <c r="H322"/>
  <c r="G322"/>
  <c r="F322"/>
  <c r="E322"/>
  <c r="D322"/>
  <c r="C322"/>
  <c r="AF307"/>
  <c r="D10" i="14" s="1"/>
  <c r="E10" s="1"/>
  <c r="AE307" i="1"/>
  <c r="AD307"/>
  <c r="AC307"/>
  <c r="D7" i="13" s="1"/>
  <c r="E7" s="1"/>
  <c r="AB307" i="1"/>
  <c r="N21" i="15" s="1"/>
  <c r="AA307" i="1"/>
  <c r="B7" i="13" s="1"/>
  <c r="Z307" i="1"/>
  <c r="Y307"/>
  <c r="U20" i="16" s="1"/>
  <c r="J20" s="1"/>
  <c r="X307" i="1"/>
  <c r="B5" i="9" s="1"/>
  <c r="W307" i="1"/>
  <c r="D9" i="10" s="1"/>
  <c r="E9" s="1"/>
  <c r="V307" i="1"/>
  <c r="U307"/>
  <c r="B9" i="10" s="1"/>
  <c r="T307" i="1"/>
  <c r="D15" i="11" s="1"/>
  <c r="E15" s="1"/>
  <c r="S307" i="1"/>
  <c r="K21" i="15" s="1"/>
  <c r="R307" i="1"/>
  <c r="Q307"/>
  <c r="D4" i="12" s="1"/>
  <c r="E4" s="1"/>
  <c r="P307" i="1"/>
  <c r="O307"/>
  <c r="B4" i="12" s="1"/>
  <c r="N307" i="1"/>
  <c r="D5" i="7" s="1"/>
  <c r="E5" s="1"/>
  <c r="M307" i="1"/>
  <c r="Q20" i="16" s="1"/>
  <c r="F20" s="1"/>
  <c r="L307" i="1"/>
  <c r="B5" i="7" s="1"/>
  <c r="K307" i="1"/>
  <c r="D4" i="8" s="1"/>
  <c r="E4" s="1"/>
  <c r="J307" i="1"/>
  <c r="C4" i="8" s="1"/>
  <c r="I307" i="1"/>
  <c r="B4" i="8" s="1"/>
  <c r="H307" i="1"/>
  <c r="D4" i="5" s="1"/>
  <c r="E4" s="1"/>
  <c r="G307" i="1"/>
  <c r="F307"/>
  <c r="B4" i="5" s="1"/>
  <c r="E307" i="1"/>
  <c r="D28" i="2" s="1"/>
  <c r="E28" s="1"/>
  <c r="D307" i="1"/>
  <c r="F21" i="15" s="1"/>
  <c r="B28" i="2"/>
  <c r="AF306" i="1"/>
  <c r="AE306"/>
  <c r="AD306"/>
  <c r="AC306"/>
  <c r="AB306"/>
  <c r="AA306"/>
  <c r="Z306"/>
  <c r="Y306"/>
  <c r="X306"/>
  <c r="W306"/>
  <c r="V306"/>
  <c r="U306"/>
  <c r="T306"/>
  <c r="S306"/>
  <c r="R306"/>
  <c r="Q306"/>
  <c r="P306"/>
  <c r="O306"/>
  <c r="N306"/>
  <c r="M306"/>
  <c r="L306"/>
  <c r="K306"/>
  <c r="J306"/>
  <c r="I306"/>
  <c r="H306"/>
  <c r="G306"/>
  <c r="F306"/>
  <c r="E306"/>
  <c r="D306"/>
  <c r="C306"/>
  <c r="AF291"/>
  <c r="D33" i="14" s="1"/>
  <c r="E33" s="1"/>
  <c r="AE291" i="1"/>
  <c r="AD291"/>
  <c r="AC291"/>
  <c r="D18" i="13" s="1"/>
  <c r="E18" s="1"/>
  <c r="AB291" i="1"/>
  <c r="C18" i="13" s="1"/>
  <c r="AA291" i="1"/>
  <c r="B18" i="13" s="1"/>
  <c r="Z291" i="1"/>
  <c r="D40" i="9" s="1"/>
  <c r="E40" s="1"/>
  <c r="Y291" i="1"/>
  <c r="U21" i="16" s="1"/>
  <c r="J21" s="1"/>
  <c r="X291" i="1"/>
  <c r="B40" i="9" s="1"/>
  <c r="W291" i="1"/>
  <c r="D34" i="10" s="1"/>
  <c r="E34" s="1"/>
  <c r="V291" i="1"/>
  <c r="T21" i="16" s="1"/>
  <c r="I21" s="1"/>
  <c r="U291" i="1"/>
  <c r="B34" i="10" s="1"/>
  <c r="T291" i="1"/>
  <c r="D17" i="11" s="1"/>
  <c r="E17" s="1"/>
  <c r="S291" i="1"/>
  <c r="R291"/>
  <c r="Q291"/>
  <c r="D12" i="12" s="1"/>
  <c r="E12" s="1"/>
  <c r="P291" i="1"/>
  <c r="J22" i="15" s="1"/>
  <c r="O291" i="1"/>
  <c r="B12" i="12" s="1"/>
  <c r="N291" i="1"/>
  <c r="D30" i="7" s="1"/>
  <c r="E30" s="1"/>
  <c r="M291" i="1"/>
  <c r="Q21" i="16" s="1"/>
  <c r="L291" i="1"/>
  <c r="B30" i="7" s="1"/>
  <c r="K291" i="1"/>
  <c r="D37" i="8" s="1"/>
  <c r="E37" s="1"/>
  <c r="J291" i="1"/>
  <c r="P21" i="16" s="1"/>
  <c r="E21" s="1"/>
  <c r="I291" i="1"/>
  <c r="B37" i="8" s="1"/>
  <c r="H291" i="1"/>
  <c r="D6" i="5" s="1"/>
  <c r="E6" s="1"/>
  <c r="G291" i="1"/>
  <c r="O21" i="16" s="1"/>
  <c r="F291" i="1"/>
  <c r="B6" i="5" s="1"/>
  <c r="E291" i="1"/>
  <c r="D25" i="2" s="1"/>
  <c r="E25" s="1"/>
  <c r="D291" i="1"/>
  <c r="N21" i="16" s="1"/>
  <c r="C21" s="1"/>
  <c r="AF290" i="1"/>
  <c r="AE290"/>
  <c r="AD290"/>
  <c r="AC290"/>
  <c r="AB290"/>
  <c r="AA290"/>
  <c r="Z290"/>
  <c r="Y290"/>
  <c r="X290"/>
  <c r="W290"/>
  <c r="V290"/>
  <c r="U290"/>
  <c r="T290"/>
  <c r="S290"/>
  <c r="R290"/>
  <c r="Q290"/>
  <c r="P290"/>
  <c r="O290"/>
  <c r="N290"/>
  <c r="M290"/>
  <c r="L290"/>
  <c r="K290"/>
  <c r="J290"/>
  <c r="I290"/>
  <c r="H290"/>
  <c r="G290"/>
  <c r="F290"/>
  <c r="E290"/>
  <c r="D290"/>
  <c r="AF275"/>
  <c r="D38" i="14" s="1"/>
  <c r="E38" s="1"/>
  <c r="AE275" i="1"/>
  <c r="W19" i="16" s="1"/>
  <c r="L19" s="1"/>
  <c r="AD275" i="1"/>
  <c r="B38" i="14" s="1"/>
  <c r="AC275" i="1"/>
  <c r="D28" i="13" s="1"/>
  <c r="E28" s="1"/>
  <c r="AB275" i="1"/>
  <c r="V19" i="16" s="1"/>
  <c r="K19" s="1"/>
  <c r="AA275" i="1"/>
  <c r="B28" i="13" s="1"/>
  <c r="Z275" i="1"/>
  <c r="D9" i="9" s="1"/>
  <c r="E9" s="1"/>
  <c r="Y275" i="1"/>
  <c r="M20" i="15" s="1"/>
  <c r="X275" i="1"/>
  <c r="B9" i="9" s="1"/>
  <c r="W275" i="1"/>
  <c r="D20" i="10" s="1"/>
  <c r="E20" s="1"/>
  <c r="V275" i="1"/>
  <c r="L20" i="15" s="1"/>
  <c r="U275" i="1"/>
  <c r="B20" i="10" s="1"/>
  <c r="T275" i="1"/>
  <c r="D42" i="11" s="1"/>
  <c r="E42" s="1"/>
  <c r="S275" i="1"/>
  <c r="C42" i="11" s="1"/>
  <c r="R275" i="1"/>
  <c r="B42" i="11" s="1"/>
  <c r="Q275" i="1"/>
  <c r="D41" i="12" s="1"/>
  <c r="E41" s="1"/>
  <c r="P275" i="1"/>
  <c r="R19" i="16" s="1"/>
  <c r="G19" s="1"/>
  <c r="O275" i="1"/>
  <c r="B41" i="12" s="1"/>
  <c r="N275" i="1"/>
  <c r="D40" i="7" s="1"/>
  <c r="E40" s="1"/>
  <c r="M275" i="1"/>
  <c r="L275"/>
  <c r="K275"/>
  <c r="D36" i="8" s="1"/>
  <c r="E36" s="1"/>
  <c r="J275" i="1"/>
  <c r="H20" i="15" s="1"/>
  <c r="I275" i="1"/>
  <c r="B36" i="8" s="1"/>
  <c r="H275" i="1"/>
  <c r="G275"/>
  <c r="O19" i="16" s="1"/>
  <c r="F275" i="1"/>
  <c r="B30" i="5" s="1"/>
  <c r="E275" i="1"/>
  <c r="D10" i="2" s="1"/>
  <c r="E10" s="1"/>
  <c r="D275" i="1"/>
  <c r="C10" i="2" s="1"/>
  <c r="C275" i="1"/>
  <c r="B10" i="2" s="1"/>
  <c r="AF274" i="1"/>
  <c r="AE274"/>
  <c r="AD274"/>
  <c r="AC274"/>
  <c r="AB274"/>
  <c r="AA274"/>
  <c r="Z274"/>
  <c r="Y274"/>
  <c r="X274"/>
  <c r="W274"/>
  <c r="V274"/>
  <c r="U274"/>
  <c r="T274"/>
  <c r="S274"/>
  <c r="R274"/>
  <c r="Q274"/>
  <c r="P274"/>
  <c r="O274"/>
  <c r="N274"/>
  <c r="M274"/>
  <c r="L274"/>
  <c r="K274"/>
  <c r="J274"/>
  <c r="I274"/>
  <c r="H274"/>
  <c r="G274"/>
  <c r="F274"/>
  <c r="E274"/>
  <c r="D274"/>
  <c r="AF259"/>
  <c r="D43" i="14" s="1"/>
  <c r="E43" s="1"/>
  <c r="AE259" i="1"/>
  <c r="W18" i="16" s="1"/>
  <c r="L18" s="1"/>
  <c r="AD259" i="1"/>
  <c r="B43" i="14" s="1"/>
  <c r="AC259" i="1"/>
  <c r="D40" i="13" s="1"/>
  <c r="E40" s="1"/>
  <c r="AB259" i="1"/>
  <c r="AA259"/>
  <c r="B40" i="13" s="1"/>
  <c r="Z259" i="1"/>
  <c r="D39" i="9" s="1"/>
  <c r="E39" s="1"/>
  <c r="Y259" i="1"/>
  <c r="M19" i="15" s="1"/>
  <c r="X259" i="1"/>
  <c r="B39" i="9" s="1"/>
  <c r="W259" i="1"/>
  <c r="D11" i="10" s="1"/>
  <c r="E11" s="1"/>
  <c r="V259" i="1"/>
  <c r="T18" i="16" s="1"/>
  <c r="I18" s="1"/>
  <c r="U259" i="1"/>
  <c r="B11" i="10" s="1"/>
  <c r="T259" i="1"/>
  <c r="D43" i="11" s="1"/>
  <c r="E43" s="1"/>
  <c r="S259" i="1"/>
  <c r="S18" i="16" s="1"/>
  <c r="R259" i="1"/>
  <c r="B43" i="11" s="1"/>
  <c r="Q259" i="1"/>
  <c r="D20" i="12" s="1"/>
  <c r="E20" s="1"/>
  <c r="P259" i="1"/>
  <c r="O259"/>
  <c r="N259"/>
  <c r="D39" i="7" s="1"/>
  <c r="E39" s="1"/>
  <c r="M259" i="1"/>
  <c r="L259"/>
  <c r="B39" i="7" s="1"/>
  <c r="K259" i="1"/>
  <c r="D35" i="8" s="1"/>
  <c r="E35" s="1"/>
  <c r="J259" i="1"/>
  <c r="P18" i="16" s="1"/>
  <c r="E18" s="1"/>
  <c r="I259" i="1"/>
  <c r="B35" i="8" s="1"/>
  <c r="H259" i="1"/>
  <c r="D42" i="5" s="1"/>
  <c r="E42" s="1"/>
  <c r="G259" i="1"/>
  <c r="F259"/>
  <c r="B42" i="5" s="1"/>
  <c r="E259" i="1"/>
  <c r="D21" i="2" s="1"/>
  <c r="E21" s="1"/>
  <c r="D259" i="1"/>
  <c r="F19" i="15" s="1"/>
  <c r="C259" i="1"/>
  <c r="AF258"/>
  <c r="AE258"/>
  <c r="AD258"/>
  <c r="AC258"/>
  <c r="AB258"/>
  <c r="AA258"/>
  <c r="Z258"/>
  <c r="Y258"/>
  <c r="X258"/>
  <c r="W258"/>
  <c r="V258"/>
  <c r="U258"/>
  <c r="T258"/>
  <c r="S258"/>
  <c r="R258"/>
  <c r="Q258"/>
  <c r="P258"/>
  <c r="O258"/>
  <c r="N258"/>
  <c r="M258"/>
  <c r="L258"/>
  <c r="K258"/>
  <c r="J258"/>
  <c r="I258"/>
  <c r="H258"/>
  <c r="G258"/>
  <c r="F258"/>
  <c r="E258"/>
  <c r="D258"/>
  <c r="C258"/>
  <c r="AF243"/>
  <c r="AE243"/>
  <c r="W17" i="16" s="1"/>
  <c r="AD243" i="1"/>
  <c r="B39" i="14" s="1"/>
  <c r="AC243" i="1"/>
  <c r="D45" i="13" s="1"/>
  <c r="E45" s="1"/>
  <c r="AB243" i="1"/>
  <c r="AA243"/>
  <c r="B45" i="13" s="1"/>
  <c r="Z243" i="1"/>
  <c r="D19" i="9" s="1"/>
  <c r="E19" s="1"/>
  <c r="Y243" i="1"/>
  <c r="M18" i="15" s="1"/>
  <c r="X243" i="1"/>
  <c r="B19" i="9" s="1"/>
  <c r="W243" i="1"/>
  <c r="D33" i="10" s="1"/>
  <c r="E33" s="1"/>
  <c r="V243" i="1"/>
  <c r="C33" i="10" s="1"/>
  <c r="U243" i="1"/>
  <c r="B33" i="10" s="1"/>
  <c r="T243" i="1"/>
  <c r="D44" i="11" s="1"/>
  <c r="E44" s="1"/>
  <c r="S243" i="1"/>
  <c r="S17" i="16" s="1"/>
  <c r="R243" i="1"/>
  <c r="B44" i="11" s="1"/>
  <c r="Q243" i="1"/>
  <c r="D36" i="12" s="1"/>
  <c r="E36" s="1"/>
  <c r="P243" i="1"/>
  <c r="O243"/>
  <c r="B36" i="12" s="1"/>
  <c r="N243" i="1"/>
  <c r="D38" i="7" s="1"/>
  <c r="E38" s="1"/>
  <c r="M243" i="1"/>
  <c r="I18" i="15" s="1"/>
  <c r="L243" i="1"/>
  <c r="B38" i="7" s="1"/>
  <c r="K243" i="1"/>
  <c r="D34" i="8" s="1"/>
  <c r="E34" s="1"/>
  <c r="J243" i="1"/>
  <c r="P17" i="16" s="1"/>
  <c r="E17" s="1"/>
  <c r="I243" i="1"/>
  <c r="B34" i="8" s="1"/>
  <c r="H243" i="1"/>
  <c r="D47" i="5" s="1"/>
  <c r="E47" s="1"/>
  <c r="G243" i="1"/>
  <c r="F243"/>
  <c r="B47" i="5" s="1"/>
  <c r="E243" i="1"/>
  <c r="D35" i="2" s="1"/>
  <c r="E35" s="1"/>
  <c r="D243" i="1"/>
  <c r="C243"/>
  <c r="AF242"/>
  <c r="AE242"/>
  <c r="AD242"/>
  <c r="AC242"/>
  <c r="AB242"/>
  <c r="AA242"/>
  <c r="Z242"/>
  <c r="Y242"/>
  <c r="X242"/>
  <c r="W242"/>
  <c r="V242"/>
  <c r="U242"/>
  <c r="T242"/>
  <c r="S242"/>
  <c r="R242"/>
  <c r="Q242"/>
  <c r="P242"/>
  <c r="O242"/>
  <c r="N242"/>
  <c r="M242"/>
  <c r="L242"/>
  <c r="K242"/>
  <c r="J242"/>
  <c r="I242"/>
  <c r="H242"/>
  <c r="G242"/>
  <c r="F242"/>
  <c r="E242"/>
  <c r="D242"/>
  <c r="C242"/>
  <c r="AF227"/>
  <c r="D42" i="14" s="1"/>
  <c r="E42" s="1"/>
  <c r="AE227" i="1"/>
  <c r="W16" i="16" s="1"/>
  <c r="L16" s="1"/>
  <c r="AD227" i="1"/>
  <c r="B42" i="14" s="1"/>
  <c r="AC227" i="1"/>
  <c r="D44" i="13" s="1"/>
  <c r="E44" s="1"/>
  <c r="AB227" i="1"/>
  <c r="AA227"/>
  <c r="Z227"/>
  <c r="D38" i="9" s="1"/>
  <c r="E38" s="1"/>
  <c r="Y227" i="1"/>
  <c r="U16" i="16" s="1"/>
  <c r="J16" s="1"/>
  <c r="X227" i="1"/>
  <c r="B38" i="9" s="1"/>
  <c r="W227" i="1"/>
  <c r="D32" i="10" s="1"/>
  <c r="E32" s="1"/>
  <c r="V227" i="1"/>
  <c r="T16" i="16" s="1"/>
  <c r="I16" s="1"/>
  <c r="U227" i="1"/>
  <c r="T227"/>
  <c r="D45" i="11" s="1"/>
  <c r="E45" s="1"/>
  <c r="S227" i="1"/>
  <c r="S16" i="16" s="1"/>
  <c r="H16" s="1"/>
  <c r="R227" i="1"/>
  <c r="B45" i="11" s="1"/>
  <c r="Q227" i="1"/>
  <c r="D21" i="12" s="1"/>
  <c r="E21" s="1"/>
  <c r="P227" i="1"/>
  <c r="R16" i="16" s="1"/>
  <c r="G16" s="1"/>
  <c r="O227" i="1"/>
  <c r="B21" i="12" s="1"/>
  <c r="N227" i="1"/>
  <c r="D37" i="7" s="1"/>
  <c r="E37" s="1"/>
  <c r="M227" i="1"/>
  <c r="I17" i="15" s="1"/>
  <c r="L227" i="1"/>
  <c r="B37" i="7" s="1"/>
  <c r="K227" i="1"/>
  <c r="D33" i="8" s="1"/>
  <c r="E33" s="1"/>
  <c r="J227" i="1"/>
  <c r="P16" i="16" s="1"/>
  <c r="I227" i="1"/>
  <c r="B33" i="8" s="1"/>
  <c r="H227" i="1"/>
  <c r="D46" i="5" s="1"/>
  <c r="E46" s="1"/>
  <c r="G227" i="1"/>
  <c r="O16" i="16" s="1"/>
  <c r="F227" i="1"/>
  <c r="B46" i="5" s="1"/>
  <c r="E227" i="1"/>
  <c r="D51" i="2" s="1"/>
  <c r="E51" s="1"/>
  <c r="D227" i="1"/>
  <c r="C227"/>
  <c r="B51" i="2" s="1"/>
  <c r="AF226" i="1"/>
  <c r="AE226"/>
  <c r="AD226"/>
  <c r="AC226"/>
  <c r="AB226"/>
  <c r="AA226"/>
  <c r="Z226"/>
  <c r="Y226"/>
  <c r="X226"/>
  <c r="W226"/>
  <c r="V226"/>
  <c r="U226"/>
  <c r="T226"/>
  <c r="S226"/>
  <c r="R226"/>
  <c r="Q226"/>
  <c r="P226"/>
  <c r="O226"/>
  <c r="N226"/>
  <c r="M226"/>
  <c r="L226"/>
  <c r="K226"/>
  <c r="J226"/>
  <c r="I226"/>
  <c r="H226"/>
  <c r="G226"/>
  <c r="F226"/>
  <c r="E226"/>
  <c r="C226"/>
  <c r="AF211"/>
  <c r="D41" i="14" s="1"/>
  <c r="E41" s="1"/>
  <c r="AE211" i="1"/>
  <c r="O16" i="15" s="1"/>
  <c r="AD211" i="1"/>
  <c r="AC211"/>
  <c r="D29" i="13" s="1"/>
  <c r="E29" s="1"/>
  <c r="AB211" i="1"/>
  <c r="AA211"/>
  <c r="B29" i="13" s="1"/>
  <c r="Z211" i="1"/>
  <c r="Y211"/>
  <c r="M16" i="15" s="1"/>
  <c r="X211" i="1"/>
  <c r="B37" i="9" s="1"/>
  <c r="W211" i="1"/>
  <c r="D31" i="10" s="1"/>
  <c r="E31" s="1"/>
  <c r="V211" i="1"/>
  <c r="T15" i="16" s="1"/>
  <c r="I15" s="1"/>
  <c r="U211" i="1"/>
  <c r="B31" i="10" s="1"/>
  <c r="T211" i="1"/>
  <c r="D46" i="11" s="1"/>
  <c r="E46" s="1"/>
  <c r="S211" i="1"/>
  <c r="C46" i="11" s="1"/>
  <c r="R211" i="1"/>
  <c r="B46" i="11" s="1"/>
  <c r="Q211" i="1"/>
  <c r="D40" i="12" s="1"/>
  <c r="E40" s="1"/>
  <c r="P211" i="1"/>
  <c r="O211"/>
  <c r="B40" i="12" s="1"/>
  <c r="N211" i="1"/>
  <c r="D36" i="7" s="1"/>
  <c r="E36" s="1"/>
  <c r="M211" i="1"/>
  <c r="C36" i="7" s="1"/>
  <c r="L211" i="1"/>
  <c r="B36" i="7" s="1"/>
  <c r="K211" i="1"/>
  <c r="D32" i="8" s="1"/>
  <c r="E32" s="1"/>
  <c r="J211" i="1"/>
  <c r="P15" i="16" s="1"/>
  <c r="I211" i="1"/>
  <c r="B32" i="8" s="1"/>
  <c r="H211" i="1"/>
  <c r="D45" i="5" s="1"/>
  <c r="E45" s="1"/>
  <c r="G211" i="1"/>
  <c r="O15" i="16" s="1"/>
  <c r="D15" s="1"/>
  <c r="F211" i="1"/>
  <c r="B45" i="5" s="1"/>
  <c r="E211" i="1"/>
  <c r="D50" i="2" s="1"/>
  <c r="E50" s="1"/>
  <c r="D211" i="1"/>
  <c r="C211"/>
  <c r="B50" i="2" s="1"/>
  <c r="AF210" i="1"/>
  <c r="AE210"/>
  <c r="AD210"/>
  <c r="AC210"/>
  <c r="AB210"/>
  <c r="AA210"/>
  <c r="Z210"/>
  <c r="Y210"/>
  <c r="X210"/>
  <c r="W210"/>
  <c r="V210"/>
  <c r="U210"/>
  <c r="T210"/>
  <c r="S210"/>
  <c r="R210"/>
  <c r="Q210"/>
  <c r="P210"/>
  <c r="O210"/>
  <c r="N210"/>
  <c r="M210"/>
  <c r="L210"/>
  <c r="K210"/>
  <c r="J210"/>
  <c r="I210"/>
  <c r="H210"/>
  <c r="G210"/>
  <c r="F210"/>
  <c r="E210"/>
  <c r="D210"/>
  <c r="C210"/>
  <c r="AF195"/>
  <c r="D37" i="14" s="1"/>
  <c r="E37" s="1"/>
  <c r="AE195" i="1"/>
  <c r="W14" i="16" s="1"/>
  <c r="L14" s="1"/>
  <c r="AD195" i="1"/>
  <c r="B37" i="14" s="1"/>
  <c r="AC195" i="1"/>
  <c r="D24" i="13" s="1"/>
  <c r="E24" s="1"/>
  <c r="AB195" i="1"/>
  <c r="AA195"/>
  <c r="B24" i="13" s="1"/>
  <c r="Z195" i="1"/>
  <c r="Y195"/>
  <c r="U14" i="16" s="1"/>
  <c r="J14" s="1"/>
  <c r="X195" i="1"/>
  <c r="B11" i="9" s="1"/>
  <c r="W195" i="1"/>
  <c r="D30" i="10" s="1"/>
  <c r="E30" s="1"/>
  <c r="V195" i="1"/>
  <c r="U195"/>
  <c r="B30" i="10" s="1"/>
  <c r="T195" i="1"/>
  <c r="D47" i="11" s="1"/>
  <c r="E47" s="1"/>
  <c r="S195" i="1"/>
  <c r="S14" i="16" s="1"/>
  <c r="H14" s="1"/>
  <c r="R195" i="1"/>
  <c r="B47" i="11" s="1"/>
  <c r="Q195" i="1"/>
  <c r="D39" i="12" s="1"/>
  <c r="E39" s="1"/>
  <c r="P195" i="1"/>
  <c r="O195"/>
  <c r="N195"/>
  <c r="D35" i="7" s="1"/>
  <c r="E35" s="1"/>
  <c r="M195" i="1"/>
  <c r="L195"/>
  <c r="B35" i="7" s="1"/>
  <c r="K195" i="1"/>
  <c r="D31" i="8" s="1"/>
  <c r="E31" s="1"/>
  <c r="J195" i="1"/>
  <c r="P14" i="16" s="1"/>
  <c r="I195" i="1"/>
  <c r="B31" i="8" s="1"/>
  <c r="H195" i="1"/>
  <c r="D44" i="5" s="1"/>
  <c r="E44" s="1"/>
  <c r="G195" i="1"/>
  <c r="G15" i="15" s="1"/>
  <c r="F195" i="1"/>
  <c r="B44" i="5" s="1"/>
  <c r="E195" i="1"/>
  <c r="D20" i="2" s="1"/>
  <c r="E20" s="1"/>
  <c r="D195" i="1"/>
  <c r="C195"/>
  <c r="B20" i="2" s="1"/>
  <c r="AF194" i="1"/>
  <c r="AE194"/>
  <c r="AD194"/>
  <c r="AC194"/>
  <c r="AB194"/>
  <c r="AA194"/>
  <c r="Z194"/>
  <c r="Y194"/>
  <c r="X194"/>
  <c r="W194"/>
  <c r="V194"/>
  <c r="U194"/>
  <c r="T194"/>
  <c r="S194"/>
  <c r="R194"/>
  <c r="Q194"/>
  <c r="P194"/>
  <c r="O194"/>
  <c r="N194"/>
  <c r="M194"/>
  <c r="L194"/>
  <c r="K194"/>
  <c r="J194"/>
  <c r="I194"/>
  <c r="H194"/>
  <c r="G194"/>
  <c r="F194"/>
  <c r="E194"/>
  <c r="D194"/>
  <c r="C194"/>
  <c r="AF179"/>
  <c r="D14" i="14" s="1"/>
  <c r="E14" s="1"/>
  <c r="AE179" i="1"/>
  <c r="W13" i="16" s="1"/>
  <c r="L13" s="1"/>
  <c r="AD179" i="1"/>
  <c r="B14" i="14" s="1"/>
  <c r="AC179" i="1"/>
  <c r="D6" i="13" s="1"/>
  <c r="E6" s="1"/>
  <c r="AB179" i="1"/>
  <c r="AA179"/>
  <c r="B6" i="13" s="1"/>
  <c r="Z179" i="1"/>
  <c r="D8" i="9" s="1"/>
  <c r="E8" s="1"/>
  <c r="Y179" i="1"/>
  <c r="X179"/>
  <c r="B8" i="9" s="1"/>
  <c r="W179" i="1"/>
  <c r="D6" i="10" s="1"/>
  <c r="E6" s="1"/>
  <c r="V179" i="1"/>
  <c r="U179"/>
  <c r="B6" i="10" s="1"/>
  <c r="T179" i="1"/>
  <c r="D21" i="11" s="1"/>
  <c r="E21" s="1"/>
  <c r="S179" i="1"/>
  <c r="K14" i="15" s="1"/>
  <c r="R179" i="1"/>
  <c r="Q179"/>
  <c r="D29" i="12" s="1"/>
  <c r="E29" s="1"/>
  <c r="P179" i="1"/>
  <c r="R13" i="16" s="1"/>
  <c r="G13" s="1"/>
  <c r="O179" i="1"/>
  <c r="B29" i="12" s="1"/>
  <c r="N179" i="1"/>
  <c r="D4" i="7" s="1"/>
  <c r="E4" s="1"/>
  <c r="M179" i="1"/>
  <c r="L179"/>
  <c r="B4" i="7" s="1"/>
  <c r="K179" i="1"/>
  <c r="D5" i="8" s="1"/>
  <c r="E5" s="1"/>
  <c r="J179" i="1"/>
  <c r="P13" i="16" s="1"/>
  <c r="I179" i="1"/>
  <c r="B5" i="8" s="1"/>
  <c r="H179" i="1"/>
  <c r="D5" i="5" s="1"/>
  <c r="E5" s="1"/>
  <c r="G179" i="1"/>
  <c r="G14" i="15" s="1"/>
  <c r="F179" i="1"/>
  <c r="B5" i="5" s="1"/>
  <c r="E179" i="1"/>
  <c r="D38" i="2" s="1"/>
  <c r="E38" s="1"/>
  <c r="D179" i="1"/>
  <c r="C179"/>
  <c r="B38" i="2" s="1"/>
  <c r="AF178" i="1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AF163"/>
  <c r="D5" i="14" s="1"/>
  <c r="E5" s="1"/>
  <c r="AE163" i="1"/>
  <c r="AD163"/>
  <c r="AC163"/>
  <c r="D43" i="13" s="1"/>
  <c r="E43" s="1"/>
  <c r="AB163" i="1"/>
  <c r="AA163"/>
  <c r="B43" i="13" s="1"/>
  <c r="Z163" i="1"/>
  <c r="D27" i="9" s="1"/>
  <c r="E27" s="1"/>
  <c r="Y163" i="1"/>
  <c r="U12" i="16" s="1"/>
  <c r="J12" s="1"/>
  <c r="X163" i="1"/>
  <c r="B27" i="9" s="1"/>
  <c r="W163" i="1"/>
  <c r="D18" i="10" s="1"/>
  <c r="E18" s="1"/>
  <c r="V163" i="1"/>
  <c r="U163"/>
  <c r="B18" i="10" s="1"/>
  <c r="T163" i="1"/>
  <c r="D12" i="11" s="1"/>
  <c r="E12" s="1"/>
  <c r="S163" i="1"/>
  <c r="S12" i="16" s="1"/>
  <c r="R163" i="1"/>
  <c r="B12" i="11" s="1"/>
  <c r="Q163" i="1"/>
  <c r="D23" i="12" s="1"/>
  <c r="E23" s="1"/>
  <c r="P163" i="1"/>
  <c r="O163"/>
  <c r="B23" i="12" s="1"/>
  <c r="N163" i="1"/>
  <c r="D26" i="7" s="1"/>
  <c r="E26" s="1"/>
  <c r="M163" i="1"/>
  <c r="L163"/>
  <c r="B26" i="7" s="1"/>
  <c r="K163" i="1"/>
  <c r="D30" i="8" s="1"/>
  <c r="E30" s="1"/>
  <c r="J163" i="1"/>
  <c r="I163"/>
  <c r="B30" i="8" s="1"/>
  <c r="H163" i="1"/>
  <c r="D26" i="5" s="1"/>
  <c r="E26" s="1"/>
  <c r="G163" i="1"/>
  <c r="O12" i="16" s="1"/>
  <c r="D12" s="1"/>
  <c r="F163" i="1"/>
  <c r="B26" i="5" s="1"/>
  <c r="E163" i="1"/>
  <c r="D30" i="2" s="1"/>
  <c r="E30" s="1"/>
  <c r="D163" i="1"/>
  <c r="N12" i="16" s="1"/>
  <c r="C12" s="1"/>
  <c r="C163" i="1"/>
  <c r="B30" i="2" s="1"/>
  <c r="AF162" i="1"/>
  <c r="AE162"/>
  <c r="AD162"/>
  <c r="AC162"/>
  <c r="AB162"/>
  <c r="AA162"/>
  <c r="Z162"/>
  <c r="Y162"/>
  <c r="X162"/>
  <c r="W162"/>
  <c r="V162"/>
  <c r="U162"/>
  <c r="T162"/>
  <c r="S162"/>
  <c r="R162"/>
  <c r="Q162"/>
  <c r="P162"/>
  <c r="O162"/>
  <c r="N162"/>
  <c r="M162"/>
  <c r="L162"/>
  <c r="K162"/>
  <c r="J162"/>
  <c r="I162"/>
  <c r="H162"/>
  <c r="G162"/>
  <c r="F162"/>
  <c r="E162"/>
  <c r="D162"/>
  <c r="C162"/>
  <c r="AF147"/>
  <c r="D4" i="14" s="1"/>
  <c r="E4" s="1"/>
  <c r="AE147" i="1"/>
  <c r="W11" i="16" s="1"/>
  <c r="L11" s="1"/>
  <c r="AD147" i="1"/>
  <c r="B4" i="14" s="1"/>
  <c r="AC147" i="1"/>
  <c r="D42" i="13" s="1"/>
  <c r="E42" s="1"/>
  <c r="AB147" i="1"/>
  <c r="AA147"/>
  <c r="B42" i="13" s="1"/>
  <c r="Z147" i="1"/>
  <c r="D36" i="9" s="1"/>
  <c r="E36" s="1"/>
  <c r="Y147" i="1"/>
  <c r="C36" i="9" s="1"/>
  <c r="X147" i="1"/>
  <c r="B36" i="9" s="1"/>
  <c r="W147" i="1"/>
  <c r="D29" i="10" s="1"/>
  <c r="E29" s="1"/>
  <c r="V147" i="1"/>
  <c r="U147"/>
  <c r="B29" i="10" s="1"/>
  <c r="T147" i="1"/>
  <c r="D48" i="11" s="1"/>
  <c r="E48" s="1"/>
  <c r="S147" i="1"/>
  <c r="K12" i="15" s="1"/>
  <c r="R147" i="1"/>
  <c r="B48" i="11" s="1"/>
  <c r="Q147" i="1"/>
  <c r="D30" i="12" s="1"/>
  <c r="E30" s="1"/>
  <c r="P147" i="1"/>
  <c r="R11" i="16" s="1"/>
  <c r="G11" s="1"/>
  <c r="O147" i="1"/>
  <c r="B30" i="12" s="1"/>
  <c r="N147" i="1"/>
  <c r="D21" i="7" s="1"/>
  <c r="E21" s="1"/>
  <c r="M147" i="1"/>
  <c r="L147"/>
  <c r="B21" i="7" s="1"/>
  <c r="K147" i="1"/>
  <c r="J147"/>
  <c r="P11" i="16" s="1"/>
  <c r="I147" i="1"/>
  <c r="B29" i="8" s="1"/>
  <c r="H147" i="1"/>
  <c r="D43" i="5" s="1"/>
  <c r="E43" s="1"/>
  <c r="G147" i="1"/>
  <c r="G12" i="15" s="1"/>
  <c r="F147" i="1"/>
  <c r="B43" i="5" s="1"/>
  <c r="E147" i="1"/>
  <c r="D17" i="2" s="1"/>
  <c r="E17" s="1"/>
  <c r="D147" i="1"/>
  <c r="C147"/>
  <c r="B17" i="2" s="1"/>
  <c r="AF146" i="1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M146"/>
  <c r="L146"/>
  <c r="K146"/>
  <c r="J146"/>
  <c r="I146"/>
  <c r="H146"/>
  <c r="G146"/>
  <c r="F146"/>
  <c r="E146"/>
  <c r="D146"/>
  <c r="C146"/>
  <c r="AF131"/>
  <c r="D3" i="14" s="1"/>
  <c r="E3" s="1"/>
  <c r="AE131" i="1"/>
  <c r="O11" i="15" s="1"/>
  <c r="AD131" i="1"/>
  <c r="B3" i="14" s="1"/>
  <c r="AC131" i="1"/>
  <c r="D3" i="13" s="1"/>
  <c r="E3" s="1"/>
  <c r="AB131" i="1"/>
  <c r="AA131"/>
  <c r="B3" i="13" s="1"/>
  <c r="Z131" i="1"/>
  <c r="D3" i="9" s="1"/>
  <c r="E3" s="1"/>
  <c r="Y131" i="1"/>
  <c r="M11" i="15" s="1"/>
  <c r="X131" i="1"/>
  <c r="B3" i="9" s="1"/>
  <c r="W131" i="1"/>
  <c r="D3" i="10" s="1"/>
  <c r="E3" s="1"/>
  <c r="V131" i="1"/>
  <c r="U131"/>
  <c r="B3" i="10" s="1"/>
  <c r="T131" i="1"/>
  <c r="D3" i="11" s="1"/>
  <c r="E3" s="1"/>
  <c r="S131" i="1"/>
  <c r="S10" i="16" s="1"/>
  <c r="H10" s="1"/>
  <c r="R131" i="1"/>
  <c r="Q131"/>
  <c r="D3" i="12" s="1"/>
  <c r="E3" s="1"/>
  <c r="P131" i="1"/>
  <c r="R10" i="16" s="1"/>
  <c r="O131" i="1"/>
  <c r="B3" i="12" s="1"/>
  <c r="N131" i="1"/>
  <c r="D3" i="7" s="1"/>
  <c r="E3" s="1"/>
  <c r="M131" i="1"/>
  <c r="C3" i="7" s="1"/>
  <c r="L131" i="1"/>
  <c r="B3" i="7" s="1"/>
  <c r="K131" i="1"/>
  <c r="D3" i="8" s="1"/>
  <c r="E3" s="1"/>
  <c r="J131" i="1"/>
  <c r="I131"/>
  <c r="B3" i="8" s="1"/>
  <c r="H131" i="1"/>
  <c r="D3" i="5" s="1"/>
  <c r="E3" s="1"/>
  <c r="G131" i="1"/>
  <c r="O10" i="16" s="1"/>
  <c r="F131" i="1"/>
  <c r="B3" i="5" s="1"/>
  <c r="E131" i="1"/>
  <c r="D3" i="2" s="1"/>
  <c r="E3" s="1"/>
  <c r="D131" i="1"/>
  <c r="N10" i="16" s="1"/>
  <c r="C131" i="1"/>
  <c r="B3" i="2" s="1"/>
  <c r="AF130" i="1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AF115"/>
  <c r="D16" i="14" s="1"/>
  <c r="E16" s="1"/>
  <c r="AE115" i="1"/>
  <c r="C16" i="14" s="1"/>
  <c r="AD115" i="1"/>
  <c r="B16" i="14" s="1"/>
  <c r="AC115" i="1"/>
  <c r="D32" i="13" s="1"/>
  <c r="E32" s="1"/>
  <c r="AB115" i="1"/>
  <c r="V9" i="16" s="1"/>
  <c r="K9" s="1"/>
  <c r="AA115" i="1"/>
  <c r="B32" i="13" s="1"/>
  <c r="Z115" i="1"/>
  <c r="D26" i="9" s="1"/>
  <c r="E26" s="1"/>
  <c r="Y115" i="1"/>
  <c r="X115"/>
  <c r="B26" i="9" s="1"/>
  <c r="W115" i="1"/>
  <c r="D13" i="10" s="1"/>
  <c r="E13" s="1"/>
  <c r="V115" i="1"/>
  <c r="U115"/>
  <c r="B13" i="10" s="1"/>
  <c r="T115" i="1"/>
  <c r="D5" i="11" s="1"/>
  <c r="E5" s="1"/>
  <c r="S115" i="1"/>
  <c r="C5" i="11" s="1"/>
  <c r="R115" i="1"/>
  <c r="B5" i="11" s="1"/>
  <c r="Q115" i="1"/>
  <c r="D22" i="12" s="1"/>
  <c r="E22" s="1"/>
  <c r="P115" i="1"/>
  <c r="O115"/>
  <c r="B22" i="12" s="1"/>
  <c r="N115" i="1"/>
  <c r="D15" i="7" s="1"/>
  <c r="E15" s="1"/>
  <c r="M115" i="1"/>
  <c r="L115"/>
  <c r="B15" i="7" s="1"/>
  <c r="K115" i="1"/>
  <c r="D14" i="8" s="1"/>
  <c r="E14" s="1"/>
  <c r="J115" i="1"/>
  <c r="P9" i="16" s="1"/>
  <c r="I115" i="1"/>
  <c r="B14" i="8" s="1"/>
  <c r="H115" i="1"/>
  <c r="D13" i="5" s="1"/>
  <c r="E13" s="1"/>
  <c r="G115" i="1"/>
  <c r="O9" i="16" s="1"/>
  <c r="D9" s="1"/>
  <c r="F115" i="1"/>
  <c r="B13" i="5" s="1"/>
  <c r="E115" i="1"/>
  <c r="D9" i="2" s="1"/>
  <c r="E9" s="1"/>
  <c r="D115" i="1"/>
  <c r="C115"/>
  <c r="B9" i="2" s="1"/>
  <c r="AF114" i="1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AF99"/>
  <c r="D11" i="14" s="1"/>
  <c r="E11" s="1"/>
  <c r="AE99" i="1"/>
  <c r="C11" i="14" s="1"/>
  <c r="AD99" i="1"/>
  <c r="B11" i="14" s="1"/>
  <c r="AC99" i="1"/>
  <c r="D25" i="13" s="1"/>
  <c r="E25" s="1"/>
  <c r="AB99" i="1"/>
  <c r="V8" i="16" s="1"/>
  <c r="K8" s="1"/>
  <c r="AA99" i="1"/>
  <c r="B25" i="13" s="1"/>
  <c r="Z99" i="1"/>
  <c r="Y99"/>
  <c r="X99"/>
  <c r="B7" i="9" s="1"/>
  <c r="W99" i="1"/>
  <c r="D5" i="10" s="1"/>
  <c r="E5" s="1"/>
  <c r="V99" i="1"/>
  <c r="U99"/>
  <c r="B5" i="10" s="1"/>
  <c r="T99" i="1"/>
  <c r="D8" i="11" s="1"/>
  <c r="E8" s="1"/>
  <c r="S99" i="1"/>
  <c r="S8" i="16" s="1"/>
  <c r="R99" i="1"/>
  <c r="B8" i="11" s="1"/>
  <c r="Q99" i="1"/>
  <c r="D18" i="12" s="1"/>
  <c r="E18" s="1"/>
  <c r="P99" i="1"/>
  <c r="O99"/>
  <c r="B18" i="12" s="1"/>
  <c r="N99" i="1"/>
  <c r="M99"/>
  <c r="L99"/>
  <c r="B23" i="7" s="1"/>
  <c r="K99" i="1"/>
  <c r="D17" i="8" s="1"/>
  <c r="E17" s="1"/>
  <c r="J99" i="1"/>
  <c r="P8" i="16" s="1"/>
  <c r="I99" i="1"/>
  <c r="B17" i="8" s="1"/>
  <c r="H99" i="1"/>
  <c r="D14" i="5" s="1"/>
  <c r="E14" s="1"/>
  <c r="G99" i="1"/>
  <c r="F99"/>
  <c r="B14" i="5" s="1"/>
  <c r="E99" i="1"/>
  <c r="D19" i="2" s="1"/>
  <c r="E19" s="1"/>
  <c r="D99" i="1"/>
  <c r="C99"/>
  <c r="B19" i="2" s="1"/>
  <c r="AF98" i="1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AF83"/>
  <c r="D40" i="14" s="1"/>
  <c r="E40" s="1"/>
  <c r="AE83" i="1"/>
  <c r="C40" i="14" s="1"/>
  <c r="AD83" i="1"/>
  <c r="AC83"/>
  <c r="D33" i="13" s="1"/>
  <c r="E33" s="1"/>
  <c r="AB83" i="1"/>
  <c r="V7" i="16" s="1"/>
  <c r="K7" s="1"/>
  <c r="AA83" i="1"/>
  <c r="B33" i="13" s="1"/>
  <c r="Z83" i="1"/>
  <c r="D35" i="9" s="1"/>
  <c r="E35" s="1"/>
  <c r="Y83" i="1"/>
  <c r="X83"/>
  <c r="B35" i="9" s="1"/>
  <c r="W83" i="1"/>
  <c r="D28" i="10" s="1"/>
  <c r="E28" s="1"/>
  <c r="V83" i="1"/>
  <c r="U83"/>
  <c r="B28" i="10" s="1"/>
  <c r="T83" i="1"/>
  <c r="D49" i="11" s="1"/>
  <c r="E49" s="1"/>
  <c r="S83" i="1"/>
  <c r="K8" i="15" s="1"/>
  <c r="R83" i="1"/>
  <c r="B49" i="11" s="1"/>
  <c r="Q83" i="1"/>
  <c r="D38" i="12" s="1"/>
  <c r="E38" s="1"/>
  <c r="P83" i="1"/>
  <c r="R7" i="16" s="1"/>
  <c r="G7" s="1"/>
  <c r="O83" i="1"/>
  <c r="B38" i="12" s="1"/>
  <c r="N83" i="1"/>
  <c r="D34" i="7" s="1"/>
  <c r="E34" s="1"/>
  <c r="M83" i="1"/>
  <c r="I8" i="15" s="1"/>
  <c r="L83" i="1"/>
  <c r="B34" i="7" s="1"/>
  <c r="K83" i="1"/>
  <c r="D28" i="8" s="1"/>
  <c r="E28" s="1"/>
  <c r="J83" i="1"/>
  <c r="P7" i="16" s="1"/>
  <c r="I83" i="1"/>
  <c r="B28" i="8" s="1"/>
  <c r="H83" i="1"/>
  <c r="D24" i="5" s="1"/>
  <c r="E24" s="1"/>
  <c r="G83" i="1"/>
  <c r="O7" i="16" s="1"/>
  <c r="D7" s="1"/>
  <c r="F83" i="1"/>
  <c r="B24" i="5" s="1"/>
  <c r="E83" i="1"/>
  <c r="D40" i="2" s="1"/>
  <c r="E40" s="1"/>
  <c r="D83" i="1"/>
  <c r="C40" i="2" s="1"/>
  <c r="C83" i="1"/>
  <c r="B40" i="2" s="1"/>
  <c r="AF82" i="1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C82"/>
  <c r="AF67"/>
  <c r="D35" i="14" s="1"/>
  <c r="E35" s="1"/>
  <c r="AE67" i="1"/>
  <c r="AD67"/>
  <c r="AC67"/>
  <c r="D17" i="13" s="1"/>
  <c r="E17" s="1"/>
  <c r="AB67" i="1"/>
  <c r="AA67"/>
  <c r="B17" i="13" s="1"/>
  <c r="Z67" i="1"/>
  <c r="Y67"/>
  <c r="X67"/>
  <c r="B33" i="9" s="1"/>
  <c r="W67" i="1"/>
  <c r="D27" i="10" s="1"/>
  <c r="E27" s="1"/>
  <c r="V67" i="1"/>
  <c r="T6" i="16" s="1"/>
  <c r="I6" s="1"/>
  <c r="U67" i="1"/>
  <c r="B27" i="10" s="1"/>
  <c r="T67" i="1"/>
  <c r="D50" i="11" s="1"/>
  <c r="E50" s="1"/>
  <c r="S67" i="1"/>
  <c r="K7" i="15" s="1"/>
  <c r="R67" i="1"/>
  <c r="B50" i="11" s="1"/>
  <c r="Q67" i="1"/>
  <c r="D28" i="12" s="1"/>
  <c r="E28" s="1"/>
  <c r="P67" i="1"/>
  <c r="O67"/>
  <c r="B28" i="12" s="1"/>
  <c r="N67" i="1"/>
  <c r="D25" i="7" s="1"/>
  <c r="E25" s="1"/>
  <c r="M67" i="1"/>
  <c r="L67"/>
  <c r="B25" i="7" s="1"/>
  <c r="K67" i="1"/>
  <c r="D20" i="8" s="1"/>
  <c r="E20" s="1"/>
  <c r="J67" i="1"/>
  <c r="C20" i="8" s="1"/>
  <c r="I67" i="1"/>
  <c r="B20" i="8" s="1"/>
  <c r="H67" i="1"/>
  <c r="D28" i="5" s="1"/>
  <c r="E28" s="1"/>
  <c r="G67" i="1"/>
  <c r="C28" i="5" s="1"/>
  <c r="F67" i="1"/>
  <c r="B28" i="5" s="1"/>
  <c r="E67" i="1"/>
  <c r="D39" i="2" s="1"/>
  <c r="E39" s="1"/>
  <c r="D67" i="1"/>
  <c r="C39" i="2" s="1"/>
  <c r="C67" i="1"/>
  <c r="B39" i="2" s="1"/>
  <c r="AF66" i="1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C66"/>
  <c r="AF51"/>
  <c r="D26" i="14" s="1"/>
  <c r="E26" s="1"/>
  <c r="AE51" i="1"/>
  <c r="AD51"/>
  <c r="B26" i="14" s="1"/>
  <c r="AC51" i="1"/>
  <c r="AB51"/>
  <c r="V5" i="16" s="1"/>
  <c r="K5" s="1"/>
  <c r="AA51" i="1"/>
  <c r="B34" i="13" s="1"/>
  <c r="Z51" i="1"/>
  <c r="D34" i="9" s="1"/>
  <c r="E34" s="1"/>
  <c r="Y51" i="1"/>
  <c r="X51"/>
  <c r="B34" i="9" s="1"/>
  <c r="W51" i="1"/>
  <c r="D26" i="10" s="1"/>
  <c r="E26" s="1"/>
  <c r="V51" i="1"/>
  <c r="T5" i="16" s="1"/>
  <c r="I5" s="1"/>
  <c r="U51" i="1"/>
  <c r="B26" i="10" s="1"/>
  <c r="T51" i="1"/>
  <c r="D51" i="11" s="1"/>
  <c r="E51" s="1"/>
  <c r="S51" i="1"/>
  <c r="R51"/>
  <c r="B51" i="11" s="1"/>
  <c r="Q51" i="1"/>
  <c r="D37" i="12" s="1"/>
  <c r="E37" s="1"/>
  <c r="P51" i="1"/>
  <c r="O51"/>
  <c r="B37" i="12" s="1"/>
  <c r="N51" i="1"/>
  <c r="D33" i="7" s="1"/>
  <c r="E33" s="1"/>
  <c r="M51" i="1"/>
  <c r="L51"/>
  <c r="B33" i="7" s="1"/>
  <c r="K51" i="1"/>
  <c r="D27" i="8" s="1"/>
  <c r="E27" s="1"/>
  <c r="J51" i="1"/>
  <c r="H6" i="15" s="1"/>
  <c r="I51" i="1"/>
  <c r="B27" i="8" s="1"/>
  <c r="H51" i="1"/>
  <c r="D41" i="5" s="1"/>
  <c r="E41" s="1"/>
  <c r="G51" i="1"/>
  <c r="F51"/>
  <c r="B41" i="5" s="1"/>
  <c r="E51" i="1"/>
  <c r="D22" i="2" s="1"/>
  <c r="E22" s="1"/>
  <c r="D51" i="1"/>
  <c r="F6" i="15" s="1"/>
  <c r="C51" i="1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AF35"/>
  <c r="D24" i="14" s="1"/>
  <c r="E24" s="1"/>
  <c r="AE35" i="1"/>
  <c r="W4" i="16" s="1"/>
  <c r="L4" s="1"/>
  <c r="AD35" i="1"/>
  <c r="B24" i="14" s="1"/>
  <c r="AC35" i="1"/>
  <c r="D15" i="13" s="1"/>
  <c r="E15" s="1"/>
  <c r="AB35" i="1"/>
  <c r="N5" i="15" s="1"/>
  <c r="AA35" i="1"/>
  <c r="B15" i="13" s="1"/>
  <c r="Z35" i="1"/>
  <c r="D25" i="9" s="1"/>
  <c r="E25" s="1"/>
  <c r="Y35" i="1"/>
  <c r="X35"/>
  <c r="B25" i="9" s="1"/>
  <c r="W35" i="1"/>
  <c r="D25" i="10" s="1"/>
  <c r="E25" s="1"/>
  <c r="V35" i="1"/>
  <c r="C25" i="10" s="1"/>
  <c r="U35" i="1"/>
  <c r="B25" i="10" s="1"/>
  <c r="T35" i="1"/>
  <c r="D52" i="11" s="1"/>
  <c r="E52" s="1"/>
  <c r="S35" i="1"/>
  <c r="S4" i="16" s="1"/>
  <c r="R35" i="1"/>
  <c r="B52" i="11" s="1"/>
  <c r="Q35" i="1"/>
  <c r="D10" i="12" s="1"/>
  <c r="E10" s="1"/>
  <c r="P35" i="1"/>
  <c r="J5" i="15" s="1"/>
  <c r="O35" i="1"/>
  <c r="B10" i="12" s="1"/>
  <c r="N35" i="1"/>
  <c r="D32" i="7" s="1"/>
  <c r="E32" s="1"/>
  <c r="M35" i="1"/>
  <c r="Q4" i="16" s="1"/>
  <c r="F4" s="1"/>
  <c r="L35" i="1"/>
  <c r="B32" i="7" s="1"/>
  <c r="K35" i="1"/>
  <c r="D26" i="8" s="1"/>
  <c r="E26" s="1"/>
  <c r="J35" i="1"/>
  <c r="P4" i="16" s="1"/>
  <c r="I35" i="1"/>
  <c r="B26" i="8" s="1"/>
  <c r="H35" i="1"/>
  <c r="D27" i="5" s="1"/>
  <c r="E27" s="1"/>
  <c r="G35" i="1"/>
  <c r="O4" i="16" s="1"/>
  <c r="F35" i="1"/>
  <c r="B27" i="5" s="1"/>
  <c r="E35" i="1"/>
  <c r="D6" i="2" s="1"/>
  <c r="E6" s="1"/>
  <c r="D35" i="1"/>
  <c r="F5" i="15" s="1"/>
  <c r="B6" i="2"/>
  <c r="AF34" i="1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D19"/>
  <c r="E19"/>
  <c r="F19"/>
  <c r="G19"/>
  <c r="H19"/>
  <c r="I19"/>
  <c r="J19"/>
  <c r="K19"/>
  <c r="D24" i="8" s="1"/>
  <c r="E24" s="1"/>
  <c r="L19" i="1"/>
  <c r="M19"/>
  <c r="N19"/>
  <c r="O19"/>
  <c r="P19"/>
  <c r="Q19"/>
  <c r="R19"/>
  <c r="S19"/>
  <c r="C53" i="11" s="1"/>
  <c r="T19" i="1"/>
  <c r="U19"/>
  <c r="B22" i="10" s="1"/>
  <c r="V19" i="1"/>
  <c r="C22" i="10" s="1"/>
  <c r="W19" i="1"/>
  <c r="X19"/>
  <c r="Y19"/>
  <c r="C23" i="9" s="1"/>
  <c r="Z19" i="1"/>
  <c r="AA19"/>
  <c r="B21" i="13" s="1"/>
  <c r="AB19" i="1"/>
  <c r="AC19"/>
  <c r="D21" i="13" s="1"/>
  <c r="E21" s="1"/>
  <c r="AD19" i="1"/>
  <c r="AE19"/>
  <c r="C17" i="14" s="1"/>
  <c r="AF19" i="1"/>
  <c r="N19" i="16"/>
  <c r="C19" s="1"/>
  <c r="N37"/>
  <c r="C37" s="1"/>
  <c r="N47"/>
  <c r="C47" s="1"/>
  <c r="N50"/>
  <c r="C50" s="1"/>
  <c r="AA813" i="18"/>
  <c r="C49" i="8"/>
  <c r="C64" i="16"/>
  <c r="D64"/>
  <c r="D27" i="12"/>
  <c r="E27" s="1"/>
  <c r="D31"/>
  <c r="E31" s="1"/>
  <c r="D35"/>
  <c r="E35" s="1"/>
  <c r="Q336" i="1"/>
  <c r="D42" i="12" s="1"/>
  <c r="D51"/>
  <c r="E51" s="1"/>
  <c r="C41"/>
  <c r="P336" i="1"/>
  <c r="J24" i="15" s="1"/>
  <c r="C50" i="12"/>
  <c r="B27"/>
  <c r="B20"/>
  <c r="B39"/>
  <c r="O336" i="1"/>
  <c r="B42" i="12" s="1"/>
  <c r="D6" i="7"/>
  <c r="E6" s="1"/>
  <c r="D7"/>
  <c r="E7" s="1"/>
  <c r="D8"/>
  <c r="E8" s="1"/>
  <c r="D13"/>
  <c r="E13" s="1"/>
  <c r="D17"/>
  <c r="E17" s="1"/>
  <c r="D14"/>
  <c r="E14" s="1"/>
  <c r="D24"/>
  <c r="E24" s="1"/>
  <c r="D23"/>
  <c r="E23" s="1"/>
  <c r="N336" i="1"/>
  <c r="D41" i="7" s="1"/>
  <c r="D43"/>
  <c r="E43" s="1"/>
  <c r="D44"/>
  <c r="E44" s="1"/>
  <c r="D45"/>
  <c r="E45" s="1"/>
  <c r="D48"/>
  <c r="E48" s="1"/>
  <c r="D49"/>
  <c r="E49" s="1"/>
  <c r="D50"/>
  <c r="E50" s="1"/>
  <c r="C17"/>
  <c r="C22"/>
  <c r="C27"/>
  <c r="C28"/>
  <c r="M336" i="1"/>
  <c r="Q23" i="16" s="1"/>
  <c r="F23" s="1"/>
  <c r="C52" i="7"/>
  <c r="B10"/>
  <c r="B40"/>
  <c r="L336" i="1"/>
  <c r="B41" i="7" s="1"/>
  <c r="D18" i="8"/>
  <c r="E18" s="1"/>
  <c r="D29"/>
  <c r="E29" s="1"/>
  <c r="K336" i="1"/>
  <c r="D38" i="8" s="1"/>
  <c r="C6"/>
  <c r="C8"/>
  <c r="C13"/>
  <c r="C7"/>
  <c r="C15"/>
  <c r="C30"/>
  <c r="C34"/>
  <c r="C11"/>
  <c r="J336" i="1"/>
  <c r="H24" i="15" s="1"/>
  <c r="C41" i="8"/>
  <c r="C42"/>
  <c r="C44"/>
  <c r="C19"/>
  <c r="C46"/>
  <c r="C47"/>
  <c r="C51"/>
  <c r="C16"/>
  <c r="C23"/>
  <c r="B8"/>
  <c r="B22"/>
  <c r="I336" i="1"/>
  <c r="B38" i="8" s="1"/>
  <c r="B53"/>
  <c r="D19" i="5"/>
  <c r="E19" s="1"/>
  <c r="D30"/>
  <c r="E30" s="1"/>
  <c r="D35"/>
  <c r="E35" s="1"/>
  <c r="H336" i="1"/>
  <c r="D48" i="5" s="1"/>
  <c r="D51"/>
  <c r="E51" s="1"/>
  <c r="D37"/>
  <c r="E37" s="1"/>
  <c r="D53"/>
  <c r="E53" s="1"/>
  <c r="C11"/>
  <c r="C32"/>
  <c r="C47"/>
  <c r="G336" i="1"/>
  <c r="F336"/>
  <c r="B48" i="5" s="1"/>
  <c r="B21" i="2"/>
  <c r="B35"/>
  <c r="B43"/>
  <c r="B52"/>
  <c r="C7"/>
  <c r="D336" i="1"/>
  <c r="C52" i="2" s="1"/>
  <c r="D11"/>
  <c r="E11" s="1"/>
  <c r="D14"/>
  <c r="E14" s="1"/>
  <c r="D23"/>
  <c r="E23" s="1"/>
  <c r="E336" i="1"/>
  <c r="D52" i="2" s="1"/>
  <c r="D11" i="13"/>
  <c r="E11" s="1"/>
  <c r="AG710" i="1"/>
  <c r="AG719" s="1"/>
  <c r="AH710"/>
  <c r="AI710"/>
  <c r="G335"/>
  <c r="J335"/>
  <c r="M335"/>
  <c r="P335"/>
  <c r="S335"/>
  <c r="N331" i="18" s="1"/>
  <c r="V335" i="1"/>
  <c r="O331" i="18" s="1"/>
  <c r="Y335" i="1"/>
  <c r="R331" i="18" s="1"/>
  <c r="AB335" i="1"/>
  <c r="U331" i="18" s="1"/>
  <c r="AE335" i="1"/>
  <c r="X331" i="18" s="1"/>
  <c r="S336" i="1"/>
  <c r="C40" i="11" s="1"/>
  <c r="V336" i="1"/>
  <c r="C36" i="10" s="1"/>
  <c r="Y336" i="1"/>
  <c r="R332" i="18" s="1"/>
  <c r="AB336" i="1"/>
  <c r="C47" i="13" s="1"/>
  <c r="AE336" i="1"/>
  <c r="C44" i="14" s="1"/>
  <c r="D335" i="1"/>
  <c r="L47" i="16"/>
  <c r="X2" i="18"/>
  <c r="X1"/>
  <c r="F2"/>
  <c r="I2"/>
  <c r="L2"/>
  <c r="M2"/>
  <c r="N2"/>
  <c r="O2"/>
  <c r="R2"/>
  <c r="U2"/>
  <c r="C2"/>
  <c r="F1"/>
  <c r="I1"/>
  <c r="L1"/>
  <c r="M1"/>
  <c r="N1"/>
  <c r="O1"/>
  <c r="R1"/>
  <c r="U1"/>
  <c r="C1"/>
  <c r="H35" i="15"/>
  <c r="L35"/>
  <c r="H41"/>
  <c r="N30"/>
  <c r="L7"/>
  <c r="H11"/>
  <c r="H51"/>
  <c r="I51"/>
  <c r="J51"/>
  <c r="O18"/>
  <c r="M17"/>
  <c r="H27"/>
  <c r="H26"/>
  <c r="L26"/>
  <c r="O48"/>
  <c r="J20"/>
  <c r="H43"/>
  <c r="L43"/>
  <c r="N54"/>
  <c r="F50"/>
  <c r="I50"/>
  <c r="H29"/>
  <c r="L29"/>
  <c r="H42"/>
  <c r="L42"/>
  <c r="F22"/>
  <c r="H45"/>
  <c r="L45"/>
  <c r="H15"/>
  <c r="G19"/>
  <c r="K19"/>
  <c r="L34"/>
  <c r="H32"/>
  <c r="I49"/>
  <c r="M49"/>
  <c r="L28"/>
  <c r="L38"/>
  <c r="M38"/>
  <c r="N38"/>
  <c r="H37"/>
  <c r="L37"/>
  <c r="L31"/>
  <c r="H9"/>
  <c r="L25"/>
  <c r="H40"/>
  <c r="L40"/>
  <c r="B5" i="14"/>
  <c r="B6"/>
  <c r="C9"/>
  <c r="B7"/>
  <c r="B25"/>
  <c r="C10"/>
  <c r="B10"/>
  <c r="B22"/>
  <c r="D22"/>
  <c r="E22" s="1"/>
  <c r="D39"/>
  <c r="E39" s="1"/>
  <c r="B12"/>
  <c r="B28"/>
  <c r="B32"/>
  <c r="AF336" i="1"/>
  <c r="D44" i="14" s="1"/>
  <c r="B33"/>
  <c r="D21"/>
  <c r="E21" s="1"/>
  <c r="D30"/>
  <c r="E30" s="1"/>
  <c r="B34"/>
  <c r="B19"/>
  <c r="B35"/>
  <c r="B40"/>
  <c r="B41"/>
  <c r="C42"/>
  <c r="AD336" i="1"/>
  <c r="B44" i="14" s="1"/>
  <c r="B36"/>
  <c r="B30"/>
  <c r="B46"/>
  <c r="B47"/>
  <c r="B49"/>
  <c r="B18"/>
  <c r="C50"/>
  <c r="B50"/>
  <c r="D52"/>
  <c r="E52" s="1"/>
  <c r="B52"/>
  <c r="D53"/>
  <c r="E53" s="1"/>
  <c r="D34" i="13"/>
  <c r="E34" s="1"/>
  <c r="B19"/>
  <c r="AC336" i="1"/>
  <c r="D47" i="13" s="1"/>
  <c r="C27"/>
  <c r="C28"/>
  <c r="C31"/>
  <c r="B35"/>
  <c r="B44"/>
  <c r="AA336" i="1"/>
  <c r="B47" i="13" s="1"/>
  <c r="D51"/>
  <c r="E51" s="1"/>
  <c r="D9"/>
  <c r="E9" s="1"/>
  <c r="D4" i="9"/>
  <c r="E4" s="1"/>
  <c r="D7"/>
  <c r="E7" s="1"/>
  <c r="D33"/>
  <c r="E33" s="1"/>
  <c r="D5"/>
  <c r="E5" s="1"/>
  <c r="C14"/>
  <c r="D18"/>
  <c r="E18" s="1"/>
  <c r="D13"/>
  <c r="E13" s="1"/>
  <c r="D11"/>
  <c r="E11" s="1"/>
  <c r="D37"/>
  <c r="E37" s="1"/>
  <c r="D17"/>
  <c r="E17" s="1"/>
  <c r="D21"/>
  <c r="E21" s="1"/>
  <c r="D22"/>
  <c r="E22" s="1"/>
  <c r="B16"/>
  <c r="D16"/>
  <c r="E16" s="1"/>
  <c r="C28"/>
  <c r="Z336" i="1"/>
  <c r="D42" i="9" s="1"/>
  <c r="E42" s="1"/>
  <c r="B24"/>
  <c r="D44"/>
  <c r="E44" s="1"/>
  <c r="C29"/>
  <c r="D48"/>
  <c r="E48" s="1"/>
  <c r="D49"/>
  <c r="E49" s="1"/>
  <c r="D50"/>
  <c r="E50" s="1"/>
  <c r="B41"/>
  <c r="D51"/>
  <c r="E51" s="1"/>
  <c r="X336" i="1"/>
  <c r="B42" i="9" s="1"/>
  <c r="D32"/>
  <c r="E32" s="1"/>
  <c r="C47"/>
  <c r="D31"/>
  <c r="E31" s="1"/>
  <c r="C4" i="10"/>
  <c r="B8"/>
  <c r="C12"/>
  <c r="B7"/>
  <c r="C21"/>
  <c r="B21"/>
  <c r="C17"/>
  <c r="W336" i="1"/>
  <c r="D36" i="10" s="1"/>
  <c r="C30"/>
  <c r="C31"/>
  <c r="B32"/>
  <c r="U336" i="1"/>
  <c r="B36" i="10" s="1"/>
  <c r="C37"/>
  <c r="C38"/>
  <c r="C41"/>
  <c r="C42"/>
  <c r="C43"/>
  <c r="C44"/>
  <c r="C47"/>
  <c r="F47" s="1"/>
  <c r="C19"/>
  <c r="B49"/>
  <c r="B50"/>
  <c r="B52"/>
  <c r="D14" i="11"/>
  <c r="E14" s="1"/>
  <c r="B7"/>
  <c r="B9"/>
  <c r="B10"/>
  <c r="B15"/>
  <c r="B13"/>
  <c r="B16"/>
  <c r="B29"/>
  <c r="D27"/>
  <c r="E27" s="1"/>
  <c r="B30"/>
  <c r="B19"/>
  <c r="B17"/>
  <c r="B31"/>
  <c r="D23"/>
  <c r="E23" s="1"/>
  <c r="B32"/>
  <c r="D32"/>
  <c r="E32" s="1"/>
  <c r="B21"/>
  <c r="B33"/>
  <c r="T336" i="1"/>
  <c r="D40" i="11" s="1"/>
  <c r="E40" s="1"/>
  <c r="B34"/>
  <c r="B35"/>
  <c r="B37"/>
  <c r="B39"/>
  <c r="R336" i="1"/>
  <c r="B40" i="11" s="1"/>
  <c r="B41"/>
  <c r="C44"/>
  <c r="B3"/>
  <c r="Q335" i="1"/>
  <c r="AG146"/>
  <c r="AH146"/>
  <c r="AI146"/>
  <c r="AG147"/>
  <c r="AH147"/>
  <c r="AI147"/>
  <c r="AG162"/>
  <c r="AH162"/>
  <c r="AI162"/>
  <c r="AG163"/>
  <c r="AH163"/>
  <c r="AI163"/>
  <c r="AG178"/>
  <c r="AH178"/>
  <c r="AI178"/>
  <c r="AG179"/>
  <c r="AH179"/>
  <c r="AI179"/>
  <c r="AG194"/>
  <c r="AH194"/>
  <c r="AI194"/>
  <c r="AG195"/>
  <c r="AH195"/>
  <c r="AI195"/>
  <c r="AG210"/>
  <c r="AH210"/>
  <c r="AI210"/>
  <c r="AG211"/>
  <c r="AH211"/>
  <c r="AI211"/>
  <c r="AG226"/>
  <c r="AH226"/>
  <c r="AI226"/>
  <c r="AG227"/>
  <c r="AH227"/>
  <c r="AI227"/>
  <c r="AG242"/>
  <c r="AH242"/>
  <c r="AI242"/>
  <c r="AG243"/>
  <c r="AH243"/>
  <c r="AI243"/>
  <c r="AG258"/>
  <c r="AH258"/>
  <c r="AI258"/>
  <c r="AG259"/>
  <c r="AH259"/>
  <c r="AI259"/>
  <c r="AG274"/>
  <c r="AH274"/>
  <c r="AI274"/>
  <c r="AG275"/>
  <c r="AH275"/>
  <c r="AI275"/>
  <c r="AG290"/>
  <c r="AH290"/>
  <c r="AI290"/>
  <c r="AG291"/>
  <c r="AH291"/>
  <c r="AI291"/>
  <c r="AG306"/>
  <c r="AH306"/>
  <c r="AI306"/>
  <c r="AG307"/>
  <c r="AH307"/>
  <c r="AI307"/>
  <c r="AG322"/>
  <c r="AH322"/>
  <c r="AI322"/>
  <c r="AG323"/>
  <c r="AH323"/>
  <c r="AI323"/>
  <c r="E335"/>
  <c r="F335"/>
  <c r="H335"/>
  <c r="I335"/>
  <c r="K335"/>
  <c r="L335"/>
  <c r="N335"/>
  <c r="O335"/>
  <c r="R335"/>
  <c r="T335"/>
  <c r="U335"/>
  <c r="W335"/>
  <c r="X335"/>
  <c r="Z335"/>
  <c r="AA335"/>
  <c r="AC335"/>
  <c r="AD335"/>
  <c r="AF335"/>
  <c r="AG335"/>
  <c r="AH335"/>
  <c r="AI335"/>
  <c r="AG336"/>
  <c r="AH336"/>
  <c r="AI336"/>
  <c r="AG351"/>
  <c r="AH351"/>
  <c r="AI351"/>
  <c r="AG352"/>
  <c r="AH352"/>
  <c r="AI352"/>
  <c r="AG367"/>
  <c r="AH367"/>
  <c r="AI367"/>
  <c r="AG368"/>
  <c r="AH368"/>
  <c r="AI368"/>
  <c r="AG383"/>
  <c r="AH383"/>
  <c r="AI383"/>
  <c r="AG384"/>
  <c r="AH384"/>
  <c r="AI384"/>
  <c r="AG399"/>
  <c r="AH399"/>
  <c r="AI399"/>
  <c r="AG400"/>
  <c r="AH400"/>
  <c r="AI400"/>
  <c r="AG415"/>
  <c r="AH415"/>
  <c r="AI415"/>
  <c r="AG416"/>
  <c r="AH416"/>
  <c r="AI416"/>
  <c r="AG431"/>
  <c r="AH431"/>
  <c r="AI431"/>
  <c r="AG432"/>
  <c r="AH432"/>
  <c r="AI432"/>
  <c r="AG447"/>
  <c r="AH447"/>
  <c r="AI447"/>
  <c r="AG448"/>
  <c r="AH448"/>
  <c r="AI448"/>
  <c r="AG463"/>
  <c r="AH463"/>
  <c r="AI463"/>
  <c r="AG464"/>
  <c r="AH464"/>
  <c r="AI464"/>
  <c r="AI479"/>
  <c r="AI480"/>
  <c r="AG479"/>
  <c r="AH479"/>
  <c r="AG480"/>
  <c r="AH480"/>
  <c r="AG495"/>
  <c r="AH495"/>
  <c r="AI495"/>
  <c r="AG496"/>
  <c r="AH496"/>
  <c r="AI496"/>
  <c r="AG511"/>
  <c r="AH511"/>
  <c r="AI511"/>
  <c r="AG512"/>
  <c r="AH512"/>
  <c r="AI512"/>
  <c r="AG527"/>
  <c r="AH527"/>
  <c r="AI527"/>
  <c r="AG528"/>
  <c r="AH528"/>
  <c r="AI528"/>
  <c r="AG543"/>
  <c r="AH543"/>
  <c r="AI543"/>
  <c r="AG544"/>
  <c r="AH544"/>
  <c r="AI544"/>
  <c r="AG559"/>
  <c r="AH559"/>
  <c r="AI559"/>
  <c r="AG560"/>
  <c r="AH560"/>
  <c r="AI560"/>
  <c r="AG575"/>
  <c r="AH575"/>
  <c r="AI575"/>
  <c r="AG591"/>
  <c r="AH591"/>
  <c r="AI591"/>
  <c r="AG592"/>
  <c r="AH592"/>
  <c r="AI592"/>
  <c r="AG607"/>
  <c r="AH607"/>
  <c r="AI607"/>
  <c r="AG608"/>
  <c r="AH608"/>
  <c r="AI608"/>
  <c r="AG623"/>
  <c r="AH623"/>
  <c r="AI623"/>
  <c r="AG624"/>
  <c r="AH624"/>
  <c r="AI624"/>
  <c r="AG639"/>
  <c r="AH639"/>
  <c r="AI639"/>
  <c r="AG640"/>
  <c r="AH640"/>
  <c r="AI640"/>
  <c r="AG671"/>
  <c r="AH671"/>
  <c r="AI671"/>
  <c r="AG672"/>
  <c r="AH672"/>
  <c r="AI672"/>
  <c r="AG687"/>
  <c r="AH687"/>
  <c r="AI687"/>
  <c r="AG688"/>
  <c r="AH688"/>
  <c r="AI688"/>
  <c r="AG703"/>
  <c r="AH703"/>
  <c r="AI703"/>
  <c r="AG704"/>
  <c r="AH704"/>
  <c r="AI704"/>
  <c r="AG735"/>
  <c r="AH735"/>
  <c r="AI735"/>
  <c r="AG736"/>
  <c r="AH736"/>
  <c r="AI736"/>
  <c r="AG751"/>
  <c r="AH751"/>
  <c r="AI751"/>
  <c r="AG752"/>
  <c r="AH752"/>
  <c r="AI752"/>
  <c r="AG767"/>
  <c r="AH767"/>
  <c r="AI767"/>
  <c r="AG768"/>
  <c r="AH768"/>
  <c r="AI768"/>
  <c r="AG783"/>
  <c r="AH783"/>
  <c r="AI783"/>
  <c r="AG784"/>
  <c r="AH784"/>
  <c r="AI784"/>
  <c r="AG799"/>
  <c r="AH799"/>
  <c r="AI799"/>
  <c r="AG800"/>
  <c r="AH800"/>
  <c r="AI800"/>
  <c r="AG815"/>
  <c r="AH815"/>
  <c r="AI815"/>
  <c r="AG816"/>
  <c r="AH816"/>
  <c r="AI816"/>
  <c r="AG130"/>
  <c r="AH130"/>
  <c r="AI130"/>
  <c r="AG131"/>
  <c r="AH131"/>
  <c r="AI131"/>
  <c r="AG114"/>
  <c r="AH114"/>
  <c r="AI114"/>
  <c r="AG115"/>
  <c r="AH115"/>
  <c r="AI115"/>
  <c r="AG98"/>
  <c r="AH98"/>
  <c r="AI98"/>
  <c r="AG99"/>
  <c r="AH99"/>
  <c r="AI99"/>
  <c r="AG82"/>
  <c r="AH82"/>
  <c r="AI82"/>
  <c r="AG83"/>
  <c r="AH83"/>
  <c r="AI83"/>
  <c r="AG66"/>
  <c r="AH66"/>
  <c r="AI66"/>
  <c r="AG67"/>
  <c r="AH67"/>
  <c r="AI67"/>
  <c r="AG50"/>
  <c r="AH50"/>
  <c r="AI50"/>
  <c r="AG51"/>
  <c r="AH51"/>
  <c r="AI51"/>
  <c r="AG655"/>
  <c r="AH655"/>
  <c r="AI655"/>
  <c r="AG656"/>
  <c r="AH656"/>
  <c r="AI656"/>
  <c r="AG34"/>
  <c r="AH34"/>
  <c r="AI34"/>
  <c r="AG35"/>
  <c r="AH35"/>
  <c r="AI35"/>
  <c r="AG18"/>
  <c r="AH18"/>
  <c r="AI18"/>
  <c r="AG19"/>
  <c r="AH19"/>
  <c r="AI19"/>
  <c r="C335"/>
  <c r="C43" i="14"/>
  <c r="F54" i="15"/>
  <c r="G53"/>
  <c r="C14" i="10"/>
  <c r="L46" i="15"/>
  <c r="L14"/>
  <c r="AI576" i="1"/>
  <c r="C35" i="14"/>
  <c r="C52" i="9"/>
  <c r="G9" i="15"/>
  <c r="C8" i="10"/>
  <c r="M50" i="15"/>
  <c r="L16"/>
  <c r="L13"/>
  <c r="N51"/>
  <c r="O19"/>
  <c r="C18" i="2"/>
  <c r="C13"/>
  <c r="M53" i="15"/>
  <c r="L23"/>
  <c r="L21"/>
  <c r="L12"/>
  <c r="L9"/>
  <c r="K30"/>
  <c r="C53" i="13"/>
  <c r="C52"/>
  <c r="N43" i="15"/>
  <c r="F51"/>
  <c r="N20"/>
  <c r="L11"/>
  <c r="H46"/>
  <c r="H23"/>
  <c r="C11" i="13"/>
  <c r="N48" i="15"/>
  <c r="C49" i="14"/>
  <c r="K34" i="15"/>
  <c r="H38"/>
  <c r="H12"/>
  <c r="AG576" i="1"/>
  <c r="X576"/>
  <c r="B28" i="9" s="1"/>
  <c r="Z720" i="1"/>
  <c r="D12" i="9" s="1"/>
  <c r="Z719" i="1"/>
  <c r="C42" i="12"/>
  <c r="AH576" i="1"/>
  <c r="L576"/>
  <c r="B47" i="7" s="1"/>
  <c r="L575" i="1"/>
  <c r="I6" i="15"/>
  <c r="Y720" i="1"/>
  <c r="Y719"/>
  <c r="X720"/>
  <c r="B12" i="9" s="1"/>
  <c r="X719" i="1"/>
  <c r="F576"/>
  <c r="B36" i="5" s="1"/>
  <c r="J576" i="1"/>
  <c r="N576"/>
  <c r="D47" i="7" s="1"/>
  <c r="E47" s="1"/>
  <c r="Q575" i="1" l="1"/>
  <c r="C27" i="9"/>
  <c r="G27" s="1"/>
  <c r="I44" i="15"/>
  <c r="M47"/>
  <c r="H18"/>
  <c r="E576" i="1"/>
  <c r="D8" i="2" s="1"/>
  <c r="E8" s="1"/>
  <c r="C53" i="7"/>
  <c r="F49" i="8"/>
  <c r="B22" i="2"/>
  <c r="C820" i="1"/>
  <c r="M54" i="15"/>
  <c r="I40"/>
  <c r="N53"/>
  <c r="AI719" i="1"/>
  <c r="AA563" i="18"/>
  <c r="J48" i="15"/>
  <c r="C32" i="10"/>
  <c r="C17" i="9"/>
  <c r="G17" s="1"/>
  <c r="I52" i="15"/>
  <c r="F48"/>
  <c r="F811" i="18"/>
  <c r="G812" s="1"/>
  <c r="H812"/>
  <c r="R811"/>
  <c r="S812" s="1"/>
  <c r="T812"/>
  <c r="X811"/>
  <c r="Z812" s="1"/>
  <c r="Y812"/>
  <c r="C811"/>
  <c r="E812"/>
  <c r="I811"/>
  <c r="J812" s="1"/>
  <c r="K812"/>
  <c r="Q812"/>
  <c r="O811"/>
  <c r="P812" s="1"/>
  <c r="W812"/>
  <c r="U811"/>
  <c r="V812" s="1"/>
  <c r="E380"/>
  <c r="C379"/>
  <c r="I379"/>
  <c r="J380" s="1"/>
  <c r="K380"/>
  <c r="Q380"/>
  <c r="O379"/>
  <c r="P380" s="1"/>
  <c r="U379"/>
  <c r="V380" s="1"/>
  <c r="W380"/>
  <c r="F379"/>
  <c r="G380" s="1"/>
  <c r="H380"/>
  <c r="R379"/>
  <c r="S380" s="1"/>
  <c r="T380"/>
  <c r="X379"/>
  <c r="Z380" s="1"/>
  <c r="Y380"/>
  <c r="B37"/>
  <c r="B53" s="1"/>
  <c r="B69" s="1"/>
  <c r="B85" s="1"/>
  <c r="B7"/>
  <c r="B23" s="1"/>
  <c r="B39" s="1"/>
  <c r="B55" s="1"/>
  <c r="B71" s="1"/>
  <c r="B87" s="1"/>
  <c r="B103" s="1"/>
  <c r="B119" s="1"/>
  <c r="B135" s="1"/>
  <c r="B151" s="1"/>
  <c r="B167" s="1"/>
  <c r="B183" s="1"/>
  <c r="B199" s="1"/>
  <c r="B215" s="1"/>
  <c r="B231" s="1"/>
  <c r="B247" s="1"/>
  <c r="B263" s="1"/>
  <c r="B279" s="1"/>
  <c r="B295" s="1"/>
  <c r="B311" s="1"/>
  <c r="B327" s="1"/>
  <c r="B22"/>
  <c r="B38" s="1"/>
  <c r="B54" s="1"/>
  <c r="B70" s="1"/>
  <c r="B86" s="1"/>
  <c r="B102" s="1"/>
  <c r="B118" s="1"/>
  <c r="B134" s="1"/>
  <c r="B150" s="1"/>
  <c r="B166" s="1"/>
  <c r="B182" s="1"/>
  <c r="B198" s="1"/>
  <c r="B214" s="1"/>
  <c r="B230" s="1"/>
  <c r="B246" s="1"/>
  <c r="B262" s="1"/>
  <c r="B278" s="1"/>
  <c r="B294" s="1"/>
  <c r="B310" s="1"/>
  <c r="U587"/>
  <c r="T652"/>
  <c r="C15" i="2"/>
  <c r="F15" s="1"/>
  <c r="C9" i="13"/>
  <c r="F9" s="1"/>
  <c r="F31" i="15"/>
  <c r="C53" i="9"/>
  <c r="F53" s="1"/>
  <c r="F37" i="10"/>
  <c r="L19" i="15"/>
  <c r="M42"/>
  <c r="M43"/>
  <c r="I35"/>
  <c r="F7" i="8"/>
  <c r="C29" i="7"/>
  <c r="C51" i="12"/>
  <c r="G51" s="1"/>
  <c r="N48" i="16"/>
  <c r="C48" s="1"/>
  <c r="C32" i="9"/>
  <c r="F32" s="1"/>
  <c r="C6"/>
  <c r="I54" i="15"/>
  <c r="C7" i="7"/>
  <c r="G7" s="1"/>
  <c r="U321" i="18"/>
  <c r="C51" i="9"/>
  <c r="M52" i="15"/>
  <c r="I33"/>
  <c r="K20"/>
  <c r="V576" i="1"/>
  <c r="C575"/>
  <c r="C4" i="9"/>
  <c r="G4" s="1"/>
  <c r="C11" i="2"/>
  <c r="F11" s="1"/>
  <c r="M33" i="15"/>
  <c r="M40"/>
  <c r="I23"/>
  <c r="C51" i="7"/>
  <c r="F51" s="1"/>
  <c r="C24"/>
  <c r="G11" i="15"/>
  <c r="C13" i="5"/>
  <c r="V575" i="1"/>
  <c r="L24" i="15"/>
  <c r="L17"/>
  <c r="C4" i="14"/>
  <c r="F4" s="1"/>
  <c r="M22" i="15"/>
  <c r="C41" i="9"/>
  <c r="C20"/>
  <c r="F20" s="1"/>
  <c r="C31"/>
  <c r="F31" s="1"/>
  <c r="C50"/>
  <c r="F50" s="1"/>
  <c r="C46"/>
  <c r="C24"/>
  <c r="F24" s="1"/>
  <c r="O12" i="15"/>
  <c r="H19"/>
  <c r="I47"/>
  <c r="G20"/>
  <c r="M26"/>
  <c r="M51"/>
  <c r="M30"/>
  <c r="C48" i="2"/>
  <c r="F48" s="1"/>
  <c r="C13" i="7"/>
  <c r="K576" i="1"/>
  <c r="D48" i="8" s="1"/>
  <c r="E48" s="1"/>
  <c r="C37" i="13"/>
  <c r="M37" i="15"/>
  <c r="J49"/>
  <c r="M41"/>
  <c r="L652" i="18"/>
  <c r="F50" i="12"/>
  <c r="K652" i="18"/>
  <c r="M576" i="1"/>
  <c r="M820" s="1"/>
  <c r="I575"/>
  <c r="P576"/>
  <c r="R38" i="16" s="1"/>
  <c r="G38" s="1"/>
  <c r="H576" i="1"/>
  <c r="D36" i="5" s="1"/>
  <c r="E36" s="1"/>
  <c r="D576" i="1"/>
  <c r="N38" i="16" s="1"/>
  <c r="C38" s="1"/>
  <c r="W575" i="1"/>
  <c r="N24" i="15"/>
  <c r="C23" i="2"/>
  <c r="G23" s="1"/>
  <c r="C30" i="13"/>
  <c r="F30" s="1"/>
  <c r="F53" i="15"/>
  <c r="G52"/>
  <c r="C41" i="2"/>
  <c r="F41" s="1"/>
  <c r="C34"/>
  <c r="F34" s="1"/>
  <c r="C53" i="5"/>
  <c r="G53" s="1"/>
  <c r="C35"/>
  <c r="F35" s="1"/>
  <c r="N27" i="16"/>
  <c r="C27" s="1"/>
  <c r="H652" i="18"/>
  <c r="N652"/>
  <c r="C38" i="8"/>
  <c r="F38" s="1"/>
  <c r="J32" i="15"/>
  <c r="O51"/>
  <c r="C19" i="12"/>
  <c r="G19" s="1"/>
  <c r="M575" i="1"/>
  <c r="P575"/>
  <c r="G8" i="15"/>
  <c r="D575" i="1"/>
  <c r="C41" i="7"/>
  <c r="F41" s="1"/>
  <c r="N45" i="15"/>
  <c r="C9" i="11"/>
  <c r="F9" s="1"/>
  <c r="C30" i="9"/>
  <c r="F30" s="1"/>
  <c r="J44" i="15"/>
  <c r="I53"/>
  <c r="N26"/>
  <c r="F26"/>
  <c r="C32" i="2"/>
  <c r="G32" s="1"/>
  <c r="C43" i="5"/>
  <c r="G43" s="1"/>
  <c r="C6" i="12"/>
  <c r="G6" s="1"/>
  <c r="W652" i="18"/>
  <c r="F652"/>
  <c r="R652"/>
  <c r="M652"/>
  <c r="Q572"/>
  <c r="F321"/>
  <c r="L321"/>
  <c r="N321"/>
  <c r="I555"/>
  <c r="B326"/>
  <c r="K348"/>
  <c r="H540"/>
  <c r="C10" i="16"/>
  <c r="O321" i="18"/>
  <c r="Q322"/>
  <c r="M17"/>
  <c r="O17"/>
  <c r="N17"/>
  <c r="L17"/>
  <c r="Y321"/>
  <c r="X321"/>
  <c r="X322"/>
  <c r="R322"/>
  <c r="N322"/>
  <c r="I322"/>
  <c r="K322"/>
  <c r="I331"/>
  <c r="I321"/>
  <c r="M331"/>
  <c r="M321"/>
  <c r="M332" s="1"/>
  <c r="U322"/>
  <c r="O322"/>
  <c r="L322"/>
  <c r="F322"/>
  <c r="H322"/>
  <c r="N332"/>
  <c r="H5" i="15"/>
  <c r="C11" i="9"/>
  <c r="G11" s="1"/>
  <c r="O20" i="15"/>
  <c r="C11" i="10"/>
  <c r="G11" s="1"/>
  <c r="C48" i="11"/>
  <c r="F48" s="1"/>
  <c r="C8"/>
  <c r="G8" s="1"/>
  <c r="C40" i="9"/>
  <c r="F40" s="1"/>
  <c r="C38" i="14"/>
  <c r="F38" s="1"/>
  <c r="O14" i="15"/>
  <c r="K13"/>
  <c r="L6"/>
  <c r="C35" i="8"/>
  <c r="F35" s="1"/>
  <c r="P22" i="16"/>
  <c r="E22" s="1"/>
  <c r="Q22"/>
  <c r="F22" s="1"/>
  <c r="U22"/>
  <c r="J22" s="1"/>
  <c r="I11" i="15"/>
  <c r="G10"/>
  <c r="O8"/>
  <c r="C24" i="5"/>
  <c r="G24" s="1"/>
  <c r="X332" i="18"/>
  <c r="C3" i="5"/>
  <c r="G3" s="1"/>
  <c r="C47" i="11"/>
  <c r="F47" s="1"/>
  <c r="C14" i="14"/>
  <c r="F14" s="1"/>
  <c r="M13" i="15"/>
  <c r="K15"/>
  <c r="F20"/>
  <c r="O17"/>
  <c r="G17"/>
  <c r="G16"/>
  <c r="C45" i="5"/>
  <c r="F45" s="1"/>
  <c r="C38" i="7"/>
  <c r="F38" s="1"/>
  <c r="F540" i="18"/>
  <c r="E540"/>
  <c r="C539"/>
  <c r="D540" s="1"/>
  <c r="E348"/>
  <c r="C347"/>
  <c r="I348"/>
  <c r="F331"/>
  <c r="L331"/>
  <c r="H348"/>
  <c r="E322"/>
  <c r="C331"/>
  <c r="C321"/>
  <c r="N33"/>
  <c r="W50"/>
  <c r="K66"/>
  <c r="W66"/>
  <c r="K82"/>
  <c r="K98"/>
  <c r="U129"/>
  <c r="K162"/>
  <c r="W162"/>
  <c r="W178"/>
  <c r="K210"/>
  <c r="K258"/>
  <c r="K274"/>
  <c r="K306"/>
  <c r="W306"/>
  <c r="U306"/>
  <c r="C305"/>
  <c r="E306"/>
  <c r="I306"/>
  <c r="H162"/>
  <c r="H178"/>
  <c r="Y178"/>
  <c r="H210"/>
  <c r="H226"/>
  <c r="H258"/>
  <c r="H274"/>
  <c r="H306"/>
  <c r="Y306"/>
  <c r="F306"/>
  <c r="I274"/>
  <c r="F274"/>
  <c r="I210"/>
  <c r="I226"/>
  <c r="F210"/>
  <c r="Y194"/>
  <c r="X162"/>
  <c r="F178"/>
  <c r="U162"/>
  <c r="I162"/>
  <c r="F162"/>
  <c r="M33"/>
  <c r="O33"/>
  <c r="Y50"/>
  <c r="H66"/>
  <c r="Y66"/>
  <c r="H82"/>
  <c r="T82"/>
  <c r="H98"/>
  <c r="F98"/>
  <c r="I98"/>
  <c r="F66"/>
  <c r="F82"/>
  <c r="E66"/>
  <c r="C65"/>
  <c r="U50"/>
  <c r="N50"/>
  <c r="S34"/>
  <c r="R17"/>
  <c r="T18"/>
  <c r="I33"/>
  <c r="J34" s="1"/>
  <c r="K34"/>
  <c r="Y34"/>
  <c r="X33"/>
  <c r="X34"/>
  <c r="N34"/>
  <c r="U17"/>
  <c r="W18"/>
  <c r="F17"/>
  <c r="H18"/>
  <c r="I17"/>
  <c r="K18"/>
  <c r="F33"/>
  <c r="G34" s="1"/>
  <c r="H34"/>
  <c r="U33"/>
  <c r="V34" s="1"/>
  <c r="W34"/>
  <c r="O34"/>
  <c r="M34"/>
  <c r="F39" i="2"/>
  <c r="F48" i="7"/>
  <c r="O716" i="18"/>
  <c r="F16" i="2"/>
  <c r="G30" i="8"/>
  <c r="G10" i="16"/>
  <c r="G6" i="15"/>
  <c r="O5" i="16"/>
  <c r="D5" s="1"/>
  <c r="O6" i="15"/>
  <c r="W5" i="16"/>
  <c r="L5" s="1"/>
  <c r="C26" i="14"/>
  <c r="F26" s="1"/>
  <c r="C28" i="12"/>
  <c r="F28" s="1"/>
  <c r="R6" i="16"/>
  <c r="G6" s="1"/>
  <c r="V6"/>
  <c r="K6" s="1"/>
  <c r="C18" i="12"/>
  <c r="F18" s="1"/>
  <c r="R8" i="16"/>
  <c r="G8" s="1"/>
  <c r="V10"/>
  <c r="J15" i="15"/>
  <c r="R14" i="16"/>
  <c r="G14" s="1"/>
  <c r="C44" i="13"/>
  <c r="F44" s="1"/>
  <c r="V16" i="16"/>
  <c r="K16" s="1"/>
  <c r="N17" i="15"/>
  <c r="N17" i="16"/>
  <c r="C17" s="1"/>
  <c r="F18" i="15"/>
  <c r="C45" i="13"/>
  <c r="F45" s="1"/>
  <c r="V17" i="16"/>
  <c r="K17" s="1"/>
  <c r="R18"/>
  <c r="G18" s="1"/>
  <c r="C20" i="12"/>
  <c r="G20" s="1"/>
  <c r="N19" i="15"/>
  <c r="V18" i="16"/>
  <c r="K18" s="1"/>
  <c r="C40" i="13"/>
  <c r="F40" s="1"/>
  <c r="W21" i="16"/>
  <c r="L21" s="1"/>
  <c r="O22" i="15"/>
  <c r="C4" i="5"/>
  <c r="F4" s="1"/>
  <c r="O20" i="16"/>
  <c r="D20" s="1"/>
  <c r="W20"/>
  <c r="L20" s="1"/>
  <c r="C18" i="5"/>
  <c r="G18" s="1"/>
  <c r="O22" i="16"/>
  <c r="D22" s="1"/>
  <c r="K23" i="15"/>
  <c r="S22" i="16"/>
  <c r="H22" s="1"/>
  <c r="C41" i="11"/>
  <c r="F41" s="1"/>
  <c r="W24" i="16"/>
  <c r="L24" s="1"/>
  <c r="C29" i="5"/>
  <c r="G29" s="1"/>
  <c r="O25" i="16"/>
  <c r="D25" s="1"/>
  <c r="W25"/>
  <c r="L25" s="1"/>
  <c r="C15" i="5"/>
  <c r="F15" s="1"/>
  <c r="O26" i="16"/>
  <c r="D26" s="1"/>
  <c r="C23" i="11"/>
  <c r="G23" s="1"/>
  <c r="S26" i="16"/>
  <c r="H26" s="1"/>
  <c r="K27" i="15"/>
  <c r="W26" i="16"/>
  <c r="L26" s="1"/>
  <c r="C30" i="14"/>
  <c r="G30" s="1"/>
  <c r="C49" i="5"/>
  <c r="F49" s="1"/>
  <c r="O27" i="16"/>
  <c r="D27" s="1"/>
  <c r="K28" i="15"/>
  <c r="S27" i="16"/>
  <c r="H27" s="1"/>
  <c r="C37" i="11"/>
  <c r="F37" s="1"/>
  <c r="W28" i="16"/>
  <c r="L28" s="1"/>
  <c r="O29" i="15"/>
  <c r="C7" i="14"/>
  <c r="G7" s="1"/>
  <c r="H31" i="15"/>
  <c r="P30" i="16"/>
  <c r="E30" s="1"/>
  <c r="K31" i="15"/>
  <c r="S30" i="16"/>
  <c r="H30" s="1"/>
  <c r="S31"/>
  <c r="H31" s="1"/>
  <c r="W31"/>
  <c r="L31" s="1"/>
  <c r="O32"/>
  <c r="D32" s="1"/>
  <c r="W32"/>
  <c r="L32" s="1"/>
  <c r="C6" i="14"/>
  <c r="F6" s="1"/>
  <c r="O33" i="16"/>
  <c r="D33" s="1"/>
  <c r="G34" i="15"/>
  <c r="S33" i="16"/>
  <c r="H33" s="1"/>
  <c r="C34" i="11"/>
  <c r="F34" s="1"/>
  <c r="C32" i="14"/>
  <c r="F32" s="1"/>
  <c r="W34" i="16"/>
  <c r="L34" s="1"/>
  <c r="O35" i="15"/>
  <c r="S35" i="16"/>
  <c r="H35" s="1"/>
  <c r="K36" i="15"/>
  <c r="C51" i="5"/>
  <c r="G51" s="1"/>
  <c r="O36" i="16"/>
  <c r="D36" s="1"/>
  <c r="G37" i="15"/>
  <c r="S36" i="16"/>
  <c r="H36" s="1"/>
  <c r="K37" i="15"/>
  <c r="C32" i="11"/>
  <c r="G32" s="1"/>
  <c r="S37" i="16"/>
  <c r="H37" s="1"/>
  <c r="C6" i="11"/>
  <c r="F6" s="1"/>
  <c r="W38" i="16"/>
  <c r="L38" s="1"/>
  <c r="O39"/>
  <c r="D39" s="1"/>
  <c r="C34" i="5"/>
  <c r="F34" s="1"/>
  <c r="G40" i="15"/>
  <c r="W39" i="16"/>
  <c r="L39" s="1"/>
  <c r="C28" i="14"/>
  <c r="G28" s="1"/>
  <c r="C18"/>
  <c r="F18" s="1"/>
  <c r="W40" i="16"/>
  <c r="L40" s="1"/>
  <c r="O41" i="15"/>
  <c r="C12" i="5"/>
  <c r="G12" s="1"/>
  <c r="O41" i="16"/>
  <c r="D41" s="1"/>
  <c r="C30" i="11"/>
  <c r="G30" s="1"/>
  <c r="S42" i="16"/>
  <c r="H42" s="1"/>
  <c r="K43" i="15"/>
  <c r="W43" i="16"/>
  <c r="L43" s="1"/>
  <c r="C8" i="14"/>
  <c r="F8" s="1"/>
  <c r="O44" i="15"/>
  <c r="O44" i="16"/>
  <c r="D44" s="1"/>
  <c r="G45" i="15"/>
  <c r="W44" i="16"/>
  <c r="L44" s="1"/>
  <c r="C20" i="14"/>
  <c r="F20" s="1"/>
  <c r="C7" i="5"/>
  <c r="F7" s="1"/>
  <c r="O45" i="16"/>
  <c r="D45" s="1"/>
  <c r="S45"/>
  <c r="H45" s="1"/>
  <c r="K46" i="15"/>
  <c r="W45" i="16"/>
  <c r="L45" s="1"/>
  <c r="O46" i="15"/>
  <c r="C13" i="14"/>
  <c r="F13" s="1"/>
  <c r="W46" i="16"/>
  <c r="L46" s="1"/>
  <c r="O47" i="15"/>
  <c r="C22" i="14"/>
  <c r="G22" s="1"/>
  <c r="T48" i="16"/>
  <c r="I48" s="1"/>
  <c r="C49" i="10"/>
  <c r="F49" s="1"/>
  <c r="L49" i="15"/>
  <c r="T49" i="16"/>
  <c r="I49" s="1"/>
  <c r="L50" i="15"/>
  <c r="C50" i="10"/>
  <c r="G50" s="1"/>
  <c r="P50" i="16"/>
  <c r="E50" s="1"/>
  <c r="C18" i="8"/>
  <c r="F18" s="1"/>
  <c r="C16" i="10"/>
  <c r="F16" s="1"/>
  <c r="T50" i="16"/>
  <c r="I50" s="1"/>
  <c r="T51"/>
  <c r="I51" s="1"/>
  <c r="L52" i="15"/>
  <c r="C51" i="10"/>
  <c r="G51" s="1"/>
  <c r="P52" i="16"/>
  <c r="E52" s="1"/>
  <c r="H53" i="15"/>
  <c r="C21" i="8"/>
  <c r="F21" s="1"/>
  <c r="B8" i="18"/>
  <c r="B24" s="1"/>
  <c r="B40" s="1"/>
  <c r="B56" s="1"/>
  <c r="B72" s="1"/>
  <c r="B88" s="1"/>
  <c r="B104" s="1"/>
  <c r="B120" s="1"/>
  <c r="B136" s="1"/>
  <c r="B152" s="1"/>
  <c r="B168" s="1"/>
  <c r="B184" s="1"/>
  <c r="B200" s="1"/>
  <c r="B216" s="1"/>
  <c r="B232" s="1"/>
  <c r="B248" s="1"/>
  <c r="B264" s="1"/>
  <c r="B280" s="1"/>
  <c r="B296" s="1"/>
  <c r="B312" s="1"/>
  <c r="T38" i="16"/>
  <c r="I38" s="1"/>
  <c r="AH720" i="1"/>
  <c r="AH719"/>
  <c r="K38" i="15"/>
  <c r="O39"/>
  <c r="K4"/>
  <c r="L53"/>
  <c r="F41"/>
  <c r="J19"/>
  <c r="C33" i="14"/>
  <c r="G33" s="1"/>
  <c r="C28" i="2"/>
  <c r="F28" s="1"/>
  <c r="C52" i="11"/>
  <c r="G52" s="1"/>
  <c r="C16"/>
  <c r="G16" s="1"/>
  <c r="C38" i="13"/>
  <c r="F38" s="1"/>
  <c r="C41"/>
  <c r="G41" s="1"/>
  <c r="C21" i="14"/>
  <c r="G21" s="1"/>
  <c r="O38" i="15"/>
  <c r="J38"/>
  <c r="N32"/>
  <c r="G47"/>
  <c r="G54"/>
  <c r="H48"/>
  <c r="F30"/>
  <c r="C49" i="2"/>
  <c r="F49" s="1"/>
  <c r="C22" i="8"/>
  <c r="G22" s="1"/>
  <c r="C9"/>
  <c r="G9" s="1"/>
  <c r="C15" i="12"/>
  <c r="F15" s="1"/>
  <c r="N32" i="16"/>
  <c r="C32" s="1"/>
  <c r="U575" i="1"/>
  <c r="AA575"/>
  <c r="G42" i="15"/>
  <c r="M15"/>
  <c r="N18"/>
  <c r="K53"/>
  <c r="L51"/>
  <c r="C29" i="2"/>
  <c r="F29" s="1"/>
  <c r="C7" i="11"/>
  <c r="C14"/>
  <c r="F14" s="1"/>
  <c r="C28"/>
  <c r="G28" s="1"/>
  <c r="C38" i="9"/>
  <c r="G38" s="1"/>
  <c r="C12" i="14"/>
  <c r="G12" s="1"/>
  <c r="K52" i="15"/>
  <c r="O21"/>
  <c r="J33"/>
  <c r="G46"/>
  <c r="F29"/>
  <c r="H50"/>
  <c r="J43"/>
  <c r="C25" i="2"/>
  <c r="F25" s="1"/>
  <c r="C4"/>
  <c r="F4" s="1"/>
  <c r="C21" i="5"/>
  <c r="G21" s="1"/>
  <c r="C46" i="12"/>
  <c r="G46" s="1"/>
  <c r="N43" i="16"/>
  <c r="C43" s="1"/>
  <c r="D17" i="14"/>
  <c r="E17" s="1"/>
  <c r="G17" s="1"/>
  <c r="AF820" i="1"/>
  <c r="C21" i="13"/>
  <c r="G21" s="1"/>
  <c r="AB820" i="1"/>
  <c r="V3" i="16"/>
  <c r="B23" i="9"/>
  <c r="F23" s="1"/>
  <c r="X820" i="1"/>
  <c r="D53" i="11"/>
  <c r="E53" s="1"/>
  <c r="T820" i="1"/>
  <c r="P820"/>
  <c r="R3" i="16"/>
  <c r="B18" i="7"/>
  <c r="B55" s="1"/>
  <c r="L820" i="1"/>
  <c r="N3" i="16"/>
  <c r="C3" s="1"/>
  <c r="K6" i="15"/>
  <c r="S5" i="16"/>
  <c r="H5" s="1"/>
  <c r="C51" i="11"/>
  <c r="F51" s="1"/>
  <c r="C22" i="12"/>
  <c r="G22" s="1"/>
  <c r="R9" i="16"/>
  <c r="G9" s="1"/>
  <c r="C42" i="13"/>
  <c r="F42" s="1"/>
  <c r="V11" i="16"/>
  <c r="K11" s="1"/>
  <c r="C23" i="12"/>
  <c r="F23" s="1"/>
  <c r="R12" i="16"/>
  <c r="G12" s="1"/>
  <c r="V12"/>
  <c r="K12" s="1"/>
  <c r="N13" i="15"/>
  <c r="C6" i="13"/>
  <c r="G6" s="1"/>
  <c r="V13" i="16"/>
  <c r="K13" s="1"/>
  <c r="N14" i="15"/>
  <c r="N14" i="16"/>
  <c r="C14" s="1"/>
  <c r="F15" i="15"/>
  <c r="V14" i="16"/>
  <c r="K14" s="1"/>
  <c r="R15"/>
  <c r="G15" s="1"/>
  <c r="V15"/>
  <c r="K15" s="1"/>
  <c r="N16" i="15"/>
  <c r="R17" i="16"/>
  <c r="G17" s="1"/>
  <c r="C36" i="12"/>
  <c r="G36" s="1"/>
  <c r="N18" i="16"/>
  <c r="C18" s="1"/>
  <c r="C21" i="2"/>
  <c r="F21" s="1"/>
  <c r="Q19" i="16"/>
  <c r="F19" s="1"/>
  <c r="I20" i="15"/>
  <c r="U19" i="16"/>
  <c r="J19" s="1"/>
  <c r="C9" i="9"/>
  <c r="F9" s="1"/>
  <c r="S21" i="16"/>
  <c r="H21" s="1"/>
  <c r="K22" i="15"/>
  <c r="C15" i="11"/>
  <c r="F15" s="1"/>
  <c r="S20" i="16"/>
  <c r="H20" s="1"/>
  <c r="O23" i="15"/>
  <c r="W22" i="16"/>
  <c r="L22" s="1"/>
  <c r="C25" i="14"/>
  <c r="G25" s="1"/>
  <c r="G25" i="15"/>
  <c r="O24" i="16"/>
  <c r="D24" s="1"/>
  <c r="C39" i="11"/>
  <c r="G39" s="1"/>
  <c r="S24" i="16"/>
  <c r="H24" s="1"/>
  <c r="C38" i="11"/>
  <c r="G38" s="1"/>
  <c r="S25" i="16"/>
  <c r="H25" s="1"/>
  <c r="K26" i="15"/>
  <c r="W27" i="16"/>
  <c r="L27" s="1"/>
  <c r="O28" i="15"/>
  <c r="O28" i="16"/>
  <c r="D28" s="1"/>
  <c r="C10" i="5"/>
  <c r="F10" s="1"/>
  <c r="S28" i="16"/>
  <c r="H28" s="1"/>
  <c r="K29" i="15"/>
  <c r="C32" i="12"/>
  <c r="G32" s="1"/>
  <c r="R29" i="16"/>
  <c r="G29" s="1"/>
  <c r="J30" i="15"/>
  <c r="W30" i="16"/>
  <c r="L30" s="1"/>
  <c r="C46" i="14"/>
  <c r="F46" s="1"/>
  <c r="O31" i="16"/>
  <c r="D31" s="1"/>
  <c r="C50" i="5"/>
  <c r="G50" s="1"/>
  <c r="O34" i="15"/>
  <c r="W33" i="16"/>
  <c r="L33" s="1"/>
  <c r="C40" i="5"/>
  <c r="F40" s="1"/>
  <c r="O34" i="16"/>
  <c r="D34" s="1"/>
  <c r="G35" i="15"/>
  <c r="S34" i="16"/>
  <c r="H34" s="1"/>
  <c r="K35" i="15"/>
  <c r="C33" i="11"/>
  <c r="G33" s="1"/>
  <c r="G36" i="15"/>
  <c r="O35" i="16"/>
  <c r="D35" s="1"/>
  <c r="W35"/>
  <c r="L35" s="1"/>
  <c r="C34" i="14"/>
  <c r="F34" s="1"/>
  <c r="W36" i="16"/>
  <c r="L36" s="1"/>
  <c r="O37"/>
  <c r="D37" s="1"/>
  <c r="G38" i="15"/>
  <c r="S39" i="16"/>
  <c r="H39" s="1"/>
  <c r="K40" i="15"/>
  <c r="C33" i="5"/>
  <c r="G33" s="1"/>
  <c r="O40" i="16"/>
  <c r="D40" s="1"/>
  <c r="G41" i="15"/>
  <c r="K42"/>
  <c r="S41" i="16"/>
  <c r="H41" s="1"/>
  <c r="C24" i="11"/>
  <c r="F24" s="1"/>
  <c r="W41" i="16"/>
  <c r="L41" s="1"/>
  <c r="C15" i="14"/>
  <c r="F15" s="1"/>
  <c r="O42" i="15"/>
  <c r="C52" i="5"/>
  <c r="G52" s="1"/>
  <c r="O42" i="16"/>
  <c r="D42" s="1"/>
  <c r="G43" i="15"/>
  <c r="W42" i="16"/>
  <c r="L42" s="1"/>
  <c r="O43"/>
  <c r="D43" s="1"/>
  <c r="G44" i="15"/>
  <c r="K44"/>
  <c r="S43" i="16"/>
  <c r="H43" s="1"/>
  <c r="S44"/>
  <c r="H44" s="1"/>
  <c r="K45" i="15"/>
  <c r="C13" i="11"/>
  <c r="G13" s="1"/>
  <c r="S46" i="16"/>
  <c r="H46" s="1"/>
  <c r="K47" i="15"/>
  <c r="C25" i="11"/>
  <c r="F25" s="1"/>
  <c r="T47" i="16"/>
  <c r="I47" s="1"/>
  <c r="C7" i="10"/>
  <c r="G7" s="1"/>
  <c r="L48" i="15"/>
  <c r="P48" i="16"/>
  <c r="E48" s="1"/>
  <c r="H49" i="15"/>
  <c r="C25" i="8"/>
  <c r="F25" s="1"/>
  <c r="P51" i="16"/>
  <c r="E51" s="1"/>
  <c r="H52" i="15"/>
  <c r="P53" i="16"/>
  <c r="E53" s="1"/>
  <c r="C53" i="8"/>
  <c r="G53" s="1"/>
  <c r="H54" i="15"/>
  <c r="T53" i="16"/>
  <c r="I53" s="1"/>
  <c r="C53" i="10"/>
  <c r="G53" s="1"/>
  <c r="H39" i="15"/>
  <c r="P38" i="16"/>
  <c r="E38" s="1"/>
  <c r="M48" i="15"/>
  <c r="U47" i="16"/>
  <c r="J47" s="1"/>
  <c r="C48" i="5"/>
  <c r="F48" s="1"/>
  <c r="G24" i="15"/>
  <c r="O4"/>
  <c r="W3" i="16"/>
  <c r="L3" s="1"/>
  <c r="AE820" i="1"/>
  <c r="D22" i="10"/>
  <c r="E22" s="1"/>
  <c r="G22" s="1"/>
  <c r="W820" i="1"/>
  <c r="S3" i="16"/>
  <c r="S820" i="1"/>
  <c r="B7" i="12"/>
  <c r="O3" i="16"/>
  <c r="G4" i="15"/>
  <c r="C6" i="2"/>
  <c r="F6" s="1"/>
  <c r="N4" i="16"/>
  <c r="C4" s="1"/>
  <c r="C10" i="12"/>
  <c r="F10" s="1"/>
  <c r="R4" i="16"/>
  <c r="G4" s="1"/>
  <c r="C15" i="13"/>
  <c r="G15" s="1"/>
  <c r="V4" i="16"/>
  <c r="K4" s="1"/>
  <c r="C22" i="2"/>
  <c r="G22" s="1"/>
  <c r="N5" i="16"/>
  <c r="C5" s="1"/>
  <c r="C37" i="12"/>
  <c r="F37" s="1"/>
  <c r="R5" i="16"/>
  <c r="G5" s="1"/>
  <c r="J6" i="15"/>
  <c r="Q6" i="16"/>
  <c r="F6" s="1"/>
  <c r="I7" i="15"/>
  <c r="U6" i="16"/>
  <c r="J6" s="1"/>
  <c r="M7" i="15"/>
  <c r="C33" i="9"/>
  <c r="F33" s="1"/>
  <c r="Q7" i="16"/>
  <c r="F7" s="1"/>
  <c r="C34" i="7"/>
  <c r="F34" s="1"/>
  <c r="C35" i="9"/>
  <c r="G35" s="1"/>
  <c r="U7" i="16"/>
  <c r="J7" s="1"/>
  <c r="M8" i="15"/>
  <c r="C23" i="7"/>
  <c r="F23" s="1"/>
  <c r="Q8" i="16"/>
  <c r="F8" s="1"/>
  <c r="M9" i="15"/>
  <c r="U8" i="16"/>
  <c r="J8" s="1"/>
  <c r="C7" i="9"/>
  <c r="F7" s="1"/>
  <c r="C15" i="7"/>
  <c r="G15" s="1"/>
  <c r="Q9" i="16"/>
  <c r="F9" s="1"/>
  <c r="I10" i="15"/>
  <c r="U9" i="16"/>
  <c r="J9" s="1"/>
  <c r="M10" i="15"/>
  <c r="C26" i="9"/>
  <c r="F26" s="1"/>
  <c r="Q10" i="16"/>
  <c r="F10" s="1"/>
  <c r="U10"/>
  <c r="J10" s="1"/>
  <c r="C3" i="9"/>
  <c r="F3" s="1"/>
  <c r="C21" i="7"/>
  <c r="F21" s="1"/>
  <c r="Q11" i="16"/>
  <c r="F11" s="1"/>
  <c r="I12" i="15"/>
  <c r="U11" i="16"/>
  <c r="J11" s="1"/>
  <c r="C26" i="7"/>
  <c r="F26" s="1"/>
  <c r="Q12" i="16"/>
  <c r="F12" s="1"/>
  <c r="I13" i="15"/>
  <c r="C4" i="7"/>
  <c r="G4" s="1"/>
  <c r="Q13" i="16"/>
  <c r="F13" s="1"/>
  <c r="U13"/>
  <c r="J13" s="1"/>
  <c r="C8" i="9"/>
  <c r="F8" s="1"/>
  <c r="M14" i="15"/>
  <c r="C35" i="7"/>
  <c r="G35" s="1"/>
  <c r="Q14" i="16"/>
  <c r="F14" s="1"/>
  <c r="Q15"/>
  <c r="F15" s="1"/>
  <c r="I16" i="15"/>
  <c r="U15" i="16"/>
  <c r="J15" s="1"/>
  <c r="C37" i="9"/>
  <c r="F37" s="1"/>
  <c r="C37" i="7"/>
  <c r="F37" s="1"/>
  <c r="Q16" i="16"/>
  <c r="F16" s="1"/>
  <c r="Q17"/>
  <c r="F17" s="1"/>
  <c r="C19" i="9"/>
  <c r="G19" s="1"/>
  <c r="U17" i="16"/>
  <c r="J17" s="1"/>
  <c r="C39" i="7"/>
  <c r="F39" s="1"/>
  <c r="Q18" i="16"/>
  <c r="F18" s="1"/>
  <c r="I19" i="15"/>
  <c r="C39" i="9"/>
  <c r="G39" s="1"/>
  <c r="U18" i="16"/>
  <c r="J18" s="1"/>
  <c r="C36" i="8"/>
  <c r="G36" s="1"/>
  <c r="P19" i="16"/>
  <c r="E19" s="1"/>
  <c r="T19"/>
  <c r="I19" s="1"/>
  <c r="C20" i="10"/>
  <c r="G20" s="1"/>
  <c r="C12" i="12"/>
  <c r="F12" s="1"/>
  <c r="R21" i="16"/>
  <c r="G21" s="1"/>
  <c r="V21"/>
  <c r="K21" s="1"/>
  <c r="N22" i="15"/>
  <c r="C4" i="12"/>
  <c r="F4" s="1"/>
  <c r="R20" i="16"/>
  <c r="G20" s="1"/>
  <c r="C7" i="13"/>
  <c r="F7" s="1"/>
  <c r="V20" i="16"/>
  <c r="K20" s="1"/>
  <c r="F23" i="15"/>
  <c r="C31" i="2"/>
  <c r="F31" s="1"/>
  <c r="N22" i="16"/>
  <c r="C22" s="1"/>
  <c r="C17" i="12"/>
  <c r="G17" s="1"/>
  <c r="R22" i="16"/>
  <c r="G22" s="1"/>
  <c r="V22"/>
  <c r="K22" s="1"/>
  <c r="N23" i="15"/>
  <c r="N24" i="16"/>
  <c r="C24" s="1"/>
  <c r="C36" i="2"/>
  <c r="G36" s="1"/>
  <c r="R24" i="16"/>
  <c r="G24" s="1"/>
  <c r="C43" i="12"/>
  <c r="F43" s="1"/>
  <c r="J25" i="15"/>
  <c r="V24" i="16"/>
  <c r="K24" s="1"/>
  <c r="C39" i="13"/>
  <c r="F39" s="1"/>
  <c r="N25" i="15"/>
  <c r="C44" i="12"/>
  <c r="F44" s="1"/>
  <c r="R25" i="16"/>
  <c r="G25" s="1"/>
  <c r="J26" i="15"/>
  <c r="V25" i="16"/>
  <c r="K25" s="1"/>
  <c r="N26"/>
  <c r="C26" s="1"/>
  <c r="F27" i="15"/>
  <c r="R26" i="16"/>
  <c r="G26" s="1"/>
  <c r="C33" i="12"/>
  <c r="F33" s="1"/>
  <c r="J27" i="15"/>
  <c r="V26" i="16"/>
  <c r="K26" s="1"/>
  <c r="N27" i="15"/>
  <c r="C35" i="13"/>
  <c r="G35" s="1"/>
  <c r="C45" i="12"/>
  <c r="F45" s="1"/>
  <c r="R27" i="16"/>
  <c r="G27" s="1"/>
  <c r="J28" i="15"/>
  <c r="V27" i="16"/>
  <c r="K27" s="1"/>
  <c r="N28" i="15"/>
  <c r="C49" i="13"/>
  <c r="G49" s="1"/>
  <c r="C5" i="12"/>
  <c r="G5" s="1"/>
  <c r="R28" i="16"/>
  <c r="G28" s="1"/>
  <c r="J29" i="15"/>
  <c r="V28" i="16"/>
  <c r="K28" s="1"/>
  <c r="N29" i="15"/>
  <c r="C4" i="13"/>
  <c r="G4" s="1"/>
  <c r="Q29" i="16"/>
  <c r="F29" s="1"/>
  <c r="I30" i="15"/>
  <c r="O30" i="16"/>
  <c r="D30" s="1"/>
  <c r="R30"/>
  <c r="G30" s="1"/>
  <c r="C14" i="12"/>
  <c r="G14" s="1"/>
  <c r="J31" i="15"/>
  <c r="V30" i="16"/>
  <c r="K30" s="1"/>
  <c r="C16" i="13"/>
  <c r="F16" s="1"/>
  <c r="N31" i="16"/>
  <c r="C31" s="1"/>
  <c r="F32" i="15"/>
  <c r="V32" i="16"/>
  <c r="K32" s="1"/>
  <c r="N33" i="15"/>
  <c r="C44" i="2"/>
  <c r="F44" s="1"/>
  <c r="F34" i="15"/>
  <c r="C25" i="12"/>
  <c r="G25" s="1"/>
  <c r="R33" i="16"/>
  <c r="G33" s="1"/>
  <c r="V33"/>
  <c r="K33" s="1"/>
  <c r="C22" i="13"/>
  <c r="F22" s="1"/>
  <c r="C47" i="2"/>
  <c r="F47" s="1"/>
  <c r="N34" i="16"/>
  <c r="C34" s="1"/>
  <c r="F35" i="15"/>
  <c r="C31" i="12"/>
  <c r="G31" s="1"/>
  <c r="R34" i="16"/>
  <c r="G34" s="1"/>
  <c r="J35" i="15"/>
  <c r="V34" i="16"/>
  <c r="K34" s="1"/>
  <c r="N35" i="15"/>
  <c r="C5" i="13"/>
  <c r="G5" s="1"/>
  <c r="N35" i="16"/>
  <c r="C35" s="1"/>
  <c r="F36" i="15"/>
  <c r="J36"/>
  <c r="R35" i="16"/>
  <c r="G35" s="1"/>
  <c r="C9" i="12"/>
  <c r="G9" s="1"/>
  <c r="V35" i="16"/>
  <c r="K35" s="1"/>
  <c r="N36" i="15"/>
  <c r="C10" i="13"/>
  <c r="F10" s="1"/>
  <c r="C37" i="2"/>
  <c r="G37" s="1"/>
  <c r="F37" i="15"/>
  <c r="R36" i="16"/>
  <c r="G36" s="1"/>
  <c r="C47" i="12"/>
  <c r="F47" s="1"/>
  <c r="J37" i="15"/>
  <c r="V36" i="16"/>
  <c r="K36" s="1"/>
  <c r="N37" i="15"/>
  <c r="C12" i="2"/>
  <c r="F12" s="1"/>
  <c r="F38" i="15"/>
  <c r="V37" i="16"/>
  <c r="K37" s="1"/>
  <c r="C19" i="13"/>
  <c r="G19" s="1"/>
  <c r="S38" i="16"/>
  <c r="H38" s="1"/>
  <c r="K39" i="15"/>
  <c r="N39"/>
  <c r="V38" i="16"/>
  <c r="K38" s="1"/>
  <c r="C12" i="13"/>
  <c r="F12" s="1"/>
  <c r="C33" i="2"/>
  <c r="F33" s="1"/>
  <c r="N39" i="16"/>
  <c r="C39" s="1"/>
  <c r="R39"/>
  <c r="G39" s="1"/>
  <c r="C49" i="12"/>
  <c r="F49" s="1"/>
  <c r="V39" i="16"/>
  <c r="K39" s="1"/>
  <c r="N40" i="15"/>
  <c r="C20" i="13"/>
  <c r="F20" s="1"/>
  <c r="J41" i="15"/>
  <c r="R40" i="16"/>
  <c r="G40" s="1"/>
  <c r="V40"/>
  <c r="K40" s="1"/>
  <c r="N41" i="15"/>
  <c r="C13" i="13"/>
  <c r="F13" s="1"/>
  <c r="N41" i="16"/>
  <c r="C41" s="1"/>
  <c r="C26" i="2"/>
  <c r="F26" s="1"/>
  <c r="C8" i="12"/>
  <c r="G8" s="1"/>
  <c r="R41" i="16"/>
  <c r="G41" s="1"/>
  <c r="J42" i="15"/>
  <c r="V41" i="16"/>
  <c r="K41" s="1"/>
  <c r="C23" i="13"/>
  <c r="F23" s="1"/>
  <c r="F43" i="15"/>
  <c r="C5" i="2"/>
  <c r="F5" s="1"/>
  <c r="V43" i="16"/>
  <c r="K43" s="1"/>
  <c r="N44" i="15"/>
  <c r="N44" i="16"/>
  <c r="C44" s="1"/>
  <c r="F45" i="15"/>
  <c r="R44" i="16"/>
  <c r="G44" s="1"/>
  <c r="J45" i="15"/>
  <c r="N45" i="16"/>
  <c r="C45" s="1"/>
  <c r="C42" i="2"/>
  <c r="F42" s="1"/>
  <c r="R45" i="16"/>
  <c r="G45" s="1"/>
  <c r="C16" i="12"/>
  <c r="F16" s="1"/>
  <c r="J46" i="15"/>
  <c r="V45" i="16"/>
  <c r="K45" s="1"/>
  <c r="C14" i="13"/>
  <c r="F14" s="1"/>
  <c r="N46" i="16"/>
  <c r="C46" s="1"/>
  <c r="F47" i="15"/>
  <c r="C45" i="2"/>
  <c r="F45" s="1"/>
  <c r="C24" i="12"/>
  <c r="G24" s="1"/>
  <c r="R46" i="16"/>
  <c r="G46" s="1"/>
  <c r="J47" i="15"/>
  <c r="V46" i="16"/>
  <c r="K46" s="1"/>
  <c r="C36" i="13"/>
  <c r="G36" s="1"/>
  <c r="O47" i="16"/>
  <c r="D47" s="1"/>
  <c r="C16" i="5"/>
  <c r="G48" i="15"/>
  <c r="S47" i="16"/>
  <c r="H47" s="1"/>
  <c r="C11" i="11"/>
  <c r="G11" s="1"/>
  <c r="O48" i="16"/>
  <c r="D48" s="1"/>
  <c r="G49" i="15"/>
  <c r="S48" i="16"/>
  <c r="H48" s="1"/>
  <c r="C18" i="11"/>
  <c r="G18" s="1"/>
  <c r="W48" i="16"/>
  <c r="L48" s="1"/>
  <c r="O49" i="15"/>
  <c r="C51" i="14"/>
  <c r="F51" s="1"/>
  <c r="O49" i="16"/>
  <c r="D49" s="1"/>
  <c r="C31" i="5"/>
  <c r="G31" s="1"/>
  <c r="G50" i="15"/>
  <c r="S49" i="16"/>
  <c r="H49" s="1"/>
  <c r="C26" i="11"/>
  <c r="F26" s="1"/>
  <c r="C29" i="14"/>
  <c r="G29" s="1"/>
  <c r="W49" i="16"/>
  <c r="L49" s="1"/>
  <c r="O50"/>
  <c r="D50" s="1"/>
  <c r="C37" i="5"/>
  <c r="F37" s="1"/>
  <c r="G51" i="15"/>
  <c r="S50" i="16"/>
  <c r="H50" s="1"/>
  <c r="K51" i="15"/>
  <c r="C20" i="11"/>
  <c r="G20" s="1"/>
  <c r="W51" i="16"/>
  <c r="L51" s="1"/>
  <c r="C52" i="14"/>
  <c r="F52" s="1"/>
  <c r="O52" i="15"/>
  <c r="O52" i="16"/>
  <c r="D52" s="1"/>
  <c r="C25" i="5"/>
  <c r="G25" s="1"/>
  <c r="W52" i="16"/>
  <c r="L52" s="1"/>
  <c r="O53" i="15"/>
  <c r="S53" i="16"/>
  <c r="H53" s="1"/>
  <c r="K54" i="15"/>
  <c r="W53" i="16"/>
  <c r="L53" s="1"/>
  <c r="C53" i="14"/>
  <c r="G53" s="1"/>
  <c r="H572" i="18"/>
  <c r="G576" i="1"/>
  <c r="G575"/>
  <c r="O576"/>
  <c r="B48" i="12" s="1"/>
  <c r="O575" i="1"/>
  <c r="N4" i="15"/>
  <c r="AI720" i="1"/>
  <c r="C27" i="14"/>
  <c r="G27" s="1"/>
  <c r="G33" i="15"/>
  <c r="K33"/>
  <c r="C29" i="13"/>
  <c r="F29" s="1"/>
  <c r="C35" i="11"/>
  <c r="F35" s="1"/>
  <c r="C29"/>
  <c r="F29" s="1"/>
  <c r="C10"/>
  <c r="F10" s="1"/>
  <c r="C52" i="10"/>
  <c r="F52" s="1"/>
  <c r="O40" i="15"/>
  <c r="O33"/>
  <c r="L54"/>
  <c r="J18"/>
  <c r="N8"/>
  <c r="K41"/>
  <c r="C43" i="2"/>
  <c r="G43" s="1"/>
  <c r="C38" i="5"/>
  <c r="G38" s="1"/>
  <c r="C8"/>
  <c r="G8" s="1"/>
  <c r="AA820" i="1"/>
  <c r="K820"/>
  <c r="F555" i="18"/>
  <c r="N555"/>
  <c r="X555"/>
  <c r="F587"/>
  <c r="X587"/>
  <c r="M4" i="15"/>
  <c r="Y820" i="1"/>
  <c r="U3" i="16"/>
  <c r="D7" i="12"/>
  <c r="E7" s="1"/>
  <c r="Q820" i="1"/>
  <c r="Q3" i="16"/>
  <c r="B24" i="8"/>
  <c r="B55" s="1"/>
  <c r="H12" s="1"/>
  <c r="I820" i="1"/>
  <c r="D15" i="2"/>
  <c r="E15" s="1"/>
  <c r="E820" i="1"/>
  <c r="L5" i="15"/>
  <c r="T4" i="16"/>
  <c r="I4" s="1"/>
  <c r="C27" i="8"/>
  <c r="G27" s="1"/>
  <c r="P5" i="16"/>
  <c r="E5" s="1"/>
  <c r="G7" i="15"/>
  <c r="O6" i="16"/>
  <c r="D6" s="1"/>
  <c r="C50" i="11"/>
  <c r="F50" s="1"/>
  <c r="S6" i="16"/>
  <c r="H6" s="1"/>
  <c r="O7" i="15"/>
  <c r="W6" i="16"/>
  <c r="L6" s="1"/>
  <c r="C49" i="11"/>
  <c r="G49" s="1"/>
  <c r="S7" i="16"/>
  <c r="H7" s="1"/>
  <c r="W7"/>
  <c r="L7" s="1"/>
  <c r="C14" i="5"/>
  <c r="F14" s="1"/>
  <c r="O8" i="16"/>
  <c r="D8" s="1"/>
  <c r="O9" i="15"/>
  <c r="W8" i="16"/>
  <c r="L8" s="1"/>
  <c r="K10" i="15"/>
  <c r="S9" i="16"/>
  <c r="H9" s="1"/>
  <c r="O10" i="15"/>
  <c r="W9" i="16"/>
  <c r="L9" s="1"/>
  <c r="C3" i="14"/>
  <c r="G3" s="1"/>
  <c r="W10" i="16"/>
  <c r="O11"/>
  <c r="D11" s="1"/>
  <c r="S11"/>
  <c r="H11" s="1"/>
  <c r="W12"/>
  <c r="L12" s="1"/>
  <c r="C5" i="5"/>
  <c r="G5" s="1"/>
  <c r="O13" i="16"/>
  <c r="D13" s="1"/>
  <c r="C21" i="11"/>
  <c r="F21" s="1"/>
  <c r="S13" i="16"/>
  <c r="H13" s="1"/>
  <c r="C44" i="5"/>
  <c r="F44" s="1"/>
  <c r="O14" i="16"/>
  <c r="D14" s="1"/>
  <c r="K16" i="15"/>
  <c r="S15" i="16"/>
  <c r="H15" s="1"/>
  <c r="C41" i="14"/>
  <c r="G41" s="1"/>
  <c r="W15" i="16"/>
  <c r="L15" s="1"/>
  <c r="G18" i="15"/>
  <c r="O17" i="16"/>
  <c r="D17" s="1"/>
  <c r="C42" i="5"/>
  <c r="F42" s="1"/>
  <c r="O18" i="16"/>
  <c r="D18" s="1"/>
  <c r="P20"/>
  <c r="E20" s="1"/>
  <c r="C9" i="10"/>
  <c r="F9" s="1"/>
  <c r="T20" i="16"/>
  <c r="I20" s="1"/>
  <c r="C35" i="10"/>
  <c r="G35" s="1"/>
  <c r="T22" i="16"/>
  <c r="I22" s="1"/>
  <c r="C39" i="8"/>
  <c r="F39" s="1"/>
  <c r="P24" i="16"/>
  <c r="E24" s="1"/>
  <c r="T25"/>
  <c r="I25" s="1"/>
  <c r="L27" i="15"/>
  <c r="T26" i="16"/>
  <c r="I26" s="1"/>
  <c r="H28" i="15"/>
  <c r="P27" i="16"/>
  <c r="E27" s="1"/>
  <c r="C39" i="10"/>
  <c r="G39" s="1"/>
  <c r="T27" i="16"/>
  <c r="I27" s="1"/>
  <c r="G30" i="15"/>
  <c r="O29" i="16"/>
  <c r="D29" s="1"/>
  <c r="T30"/>
  <c r="I30" s="1"/>
  <c r="L32" i="15"/>
  <c r="T31" i="16"/>
  <c r="I31" s="1"/>
  <c r="L33" i="15"/>
  <c r="T32" i="16"/>
  <c r="I32" s="1"/>
  <c r="C15" i="10"/>
  <c r="G15" s="1"/>
  <c r="T34" i="16"/>
  <c r="I34" s="1"/>
  <c r="H36" i="15"/>
  <c r="P35" i="16"/>
  <c r="E35" s="1"/>
  <c r="P36"/>
  <c r="E36" s="1"/>
  <c r="P37"/>
  <c r="E37" s="1"/>
  <c r="C24" i="10"/>
  <c r="G24" s="1"/>
  <c r="T37" i="16"/>
  <c r="I37" s="1"/>
  <c r="C46" i="10"/>
  <c r="F46" s="1"/>
  <c r="T39" i="16"/>
  <c r="I39" s="1"/>
  <c r="C50" i="8"/>
  <c r="F50" s="1"/>
  <c r="P40" i="16"/>
  <c r="E40" s="1"/>
  <c r="C48" i="10"/>
  <c r="G48" s="1"/>
  <c r="T42" i="16"/>
  <c r="I42" s="1"/>
  <c r="H44" i="15"/>
  <c r="P43" i="16"/>
  <c r="E43" s="1"/>
  <c r="L44" i="15"/>
  <c r="T43" i="16"/>
  <c r="I43" s="1"/>
  <c r="P44"/>
  <c r="E44" s="1"/>
  <c r="C10" i="10"/>
  <c r="G10" s="1"/>
  <c r="T44" i="16"/>
  <c r="I44" s="1"/>
  <c r="C12" i="8"/>
  <c r="G12" s="1"/>
  <c r="P45" i="16"/>
  <c r="E45" s="1"/>
  <c r="T45"/>
  <c r="I45" s="1"/>
  <c r="H47" i="15"/>
  <c r="P46" i="16"/>
  <c r="E46" s="1"/>
  <c r="L47" i="15"/>
  <c r="T46" i="16"/>
  <c r="I46" s="1"/>
  <c r="AC820" i="1"/>
  <c r="U820"/>
  <c r="R129" i="18"/>
  <c r="R587"/>
  <c r="I39" i="15"/>
  <c r="B17" i="14"/>
  <c r="F17" s="1"/>
  <c r="AD820" i="1"/>
  <c r="D23" i="9"/>
  <c r="E23" s="1"/>
  <c r="G23" s="1"/>
  <c r="Z820" i="1"/>
  <c r="L4" i="15"/>
  <c r="V820" i="1"/>
  <c r="T3" i="16"/>
  <c r="B53" i="11"/>
  <c r="F53" s="1"/>
  <c r="R820" i="1"/>
  <c r="D18" i="7"/>
  <c r="E18" s="1"/>
  <c r="N820" i="1"/>
  <c r="J820"/>
  <c r="P3" i="16"/>
  <c r="B20" i="5"/>
  <c r="B55" s="1"/>
  <c r="F820" i="1"/>
  <c r="C25" i="9"/>
  <c r="F25" s="1"/>
  <c r="U4" i="16"/>
  <c r="J4" s="1"/>
  <c r="C33" i="7"/>
  <c r="F33" s="1"/>
  <c r="Q5" i="16"/>
  <c r="F5" s="1"/>
  <c r="C34" i="9"/>
  <c r="F34" s="1"/>
  <c r="U5" i="16"/>
  <c r="J5" s="1"/>
  <c r="H7" i="15"/>
  <c r="P6" i="16"/>
  <c r="E6" s="1"/>
  <c r="C28" i="10"/>
  <c r="F28" s="1"/>
  <c r="T7" i="16"/>
  <c r="I7" s="1"/>
  <c r="T8"/>
  <c r="I8" s="1"/>
  <c r="C13" i="10"/>
  <c r="F13" s="1"/>
  <c r="T9" i="16"/>
  <c r="I9" s="1"/>
  <c r="C3" i="8"/>
  <c r="F3" s="1"/>
  <c r="P10" i="16"/>
  <c r="E10" s="1"/>
  <c r="C3" i="10"/>
  <c r="F3" s="1"/>
  <c r="T10" i="16"/>
  <c r="C29" i="10"/>
  <c r="G29" s="1"/>
  <c r="T11" i="16"/>
  <c r="I11" s="1"/>
  <c r="H13" i="15"/>
  <c r="P12" i="16"/>
  <c r="E12" s="1"/>
  <c r="C18" i="10"/>
  <c r="G18" s="1"/>
  <c r="T12" i="16"/>
  <c r="I12" s="1"/>
  <c r="T13"/>
  <c r="I13" s="1"/>
  <c r="L15" i="15"/>
  <c r="T14" i="16"/>
  <c r="I14" s="1"/>
  <c r="L18" i="15"/>
  <c r="T17" i="16"/>
  <c r="I17" s="1"/>
  <c r="S19"/>
  <c r="H19" s="1"/>
  <c r="C42" i="7"/>
  <c r="F42" s="1"/>
  <c r="Q24" i="16"/>
  <c r="F24" s="1"/>
  <c r="C43" i="9"/>
  <c r="F43" s="1"/>
  <c r="U24" i="16"/>
  <c r="J24" s="1"/>
  <c r="I26" i="15"/>
  <c r="Q25" i="16"/>
  <c r="F25" s="1"/>
  <c r="U25"/>
  <c r="J25" s="1"/>
  <c r="C43" i="7"/>
  <c r="Q26" i="16"/>
  <c r="F26" s="1"/>
  <c r="M27" i="15"/>
  <c r="U26" i="16"/>
  <c r="J26" s="1"/>
  <c r="U27"/>
  <c r="J27" s="1"/>
  <c r="C8" i="7"/>
  <c r="G8" s="1"/>
  <c r="Q28" i="16"/>
  <c r="U28"/>
  <c r="J28" s="1"/>
  <c r="C43" i="8"/>
  <c r="G43" s="1"/>
  <c r="P29" i="16"/>
  <c r="E29" s="1"/>
  <c r="L30" i="15"/>
  <c r="T29" i="16"/>
  <c r="I29" s="1"/>
  <c r="C31" i="14"/>
  <c r="F31" s="1"/>
  <c r="W29" i="16"/>
  <c r="L29" s="1"/>
  <c r="M31" i="15"/>
  <c r="U30" i="16"/>
  <c r="J30" s="1"/>
  <c r="I32" i="15"/>
  <c r="Q31" i="16"/>
  <c r="F31" s="1"/>
  <c r="U31"/>
  <c r="J31" s="1"/>
  <c r="C11" i="7"/>
  <c r="G11" s="1"/>
  <c r="Q33" i="16"/>
  <c r="F33" s="1"/>
  <c r="M34" i="15"/>
  <c r="U33" i="16"/>
  <c r="J33" s="1"/>
  <c r="U34"/>
  <c r="J34" s="1"/>
  <c r="Q35"/>
  <c r="F35" s="1"/>
  <c r="U35"/>
  <c r="J35" s="1"/>
  <c r="C46" i="7"/>
  <c r="F46" s="1"/>
  <c r="Q36" i="16"/>
  <c r="F36" s="1"/>
  <c r="C10" i="7"/>
  <c r="G10" s="1"/>
  <c r="Q37" i="16"/>
  <c r="F37" s="1"/>
  <c r="C18" i="9"/>
  <c r="F18" s="1"/>
  <c r="U37" i="16"/>
  <c r="J37" s="1"/>
  <c r="Q39"/>
  <c r="F39" s="1"/>
  <c r="C9" i="7"/>
  <c r="F9" s="1"/>
  <c r="Q41" i="16"/>
  <c r="F41" s="1"/>
  <c r="C50" i="7"/>
  <c r="F50" s="1"/>
  <c r="Q42" i="16"/>
  <c r="F42" s="1"/>
  <c r="U42"/>
  <c r="J42" s="1"/>
  <c r="M44" i="15"/>
  <c r="U43" i="16"/>
  <c r="J43" s="1"/>
  <c r="C14" i="7"/>
  <c r="F14" s="1"/>
  <c r="Q44" i="16"/>
  <c r="F44" s="1"/>
  <c r="M45" i="15"/>
  <c r="U44" i="16"/>
  <c r="J44" s="1"/>
  <c r="C6" i="7"/>
  <c r="F6" s="1"/>
  <c r="Q45" i="16"/>
  <c r="F45" s="1"/>
  <c r="M46" i="15"/>
  <c r="U45" i="16"/>
  <c r="J45" s="1"/>
  <c r="R47"/>
  <c r="G47" s="1"/>
  <c r="C51" i="13"/>
  <c r="G51" s="1"/>
  <c r="V48" i="16"/>
  <c r="K48" s="1"/>
  <c r="R49"/>
  <c r="G49" s="1"/>
  <c r="V49"/>
  <c r="K49" s="1"/>
  <c r="C13" i="12"/>
  <c r="F13" s="1"/>
  <c r="R50" i="16"/>
  <c r="G50" s="1"/>
  <c r="V50"/>
  <c r="K50" s="1"/>
  <c r="N52" i="15"/>
  <c r="V51" i="16"/>
  <c r="K51" s="1"/>
  <c r="C27" i="12"/>
  <c r="F27" s="1"/>
  <c r="R52" i="16"/>
  <c r="G52" s="1"/>
  <c r="O555" i="18"/>
  <c r="O24" i="15"/>
  <c r="W23" i="16"/>
  <c r="C42" i="9"/>
  <c r="G42" s="1"/>
  <c r="U23" i="16"/>
  <c r="J23" s="1"/>
  <c r="K24" i="15"/>
  <c r="S23" i="16"/>
  <c r="H23" s="1"/>
  <c r="U332" i="18"/>
  <c r="V23" i="16"/>
  <c r="K23" s="1"/>
  <c r="O332" i="18"/>
  <c r="T23" i="16"/>
  <c r="I23" s="1"/>
  <c r="O23"/>
  <c r="D23" s="1"/>
  <c r="P23"/>
  <c r="E23" s="1"/>
  <c r="R23"/>
  <c r="G23" s="1"/>
  <c r="L555" i="18"/>
  <c r="R555"/>
  <c r="F43" i="14"/>
  <c r="H716" i="18"/>
  <c r="D10" i="16"/>
  <c r="M555" i="18"/>
  <c r="U555"/>
  <c r="AG720" i="1"/>
  <c r="M257" i="18"/>
  <c r="U257"/>
  <c r="M289"/>
  <c r="U289"/>
  <c r="M363"/>
  <c r="U363"/>
  <c r="M395"/>
  <c r="U395"/>
  <c r="Y492"/>
  <c r="W492"/>
  <c r="O50"/>
  <c r="O130"/>
  <c r="L242"/>
  <c r="I412"/>
  <c r="I732"/>
  <c r="I130"/>
  <c r="X604"/>
  <c r="F636"/>
  <c r="K732"/>
  <c r="O226"/>
  <c r="O258"/>
  <c r="I242"/>
  <c r="I290"/>
  <c r="O306"/>
  <c r="I364"/>
  <c r="O396"/>
  <c r="X620"/>
  <c r="F700"/>
  <c r="I258"/>
  <c r="O274"/>
  <c r="O242"/>
  <c r="O290"/>
  <c r="O348"/>
  <c r="O364"/>
  <c r="I396"/>
  <c r="F620"/>
  <c r="R700"/>
  <c r="R716"/>
  <c r="R764"/>
  <c r="R796"/>
  <c r="M273"/>
  <c r="U273"/>
  <c r="M305"/>
  <c r="U305"/>
  <c r="M347"/>
  <c r="U347"/>
  <c r="R795"/>
  <c r="E130"/>
  <c r="M129"/>
  <c r="O412"/>
  <c r="M428"/>
  <c r="I508"/>
  <c r="M524"/>
  <c r="I588"/>
  <c r="U604"/>
  <c r="C620"/>
  <c r="U780"/>
  <c r="C780"/>
  <c r="I65"/>
  <c r="O65"/>
  <c r="E226"/>
  <c r="M225"/>
  <c r="U225"/>
  <c r="E242"/>
  <c r="M241"/>
  <c r="U241"/>
  <c r="L619"/>
  <c r="T620"/>
  <c r="L635"/>
  <c r="T636"/>
  <c r="F412"/>
  <c r="N412"/>
  <c r="X412"/>
  <c r="L491"/>
  <c r="N491"/>
  <c r="L588"/>
  <c r="R684"/>
  <c r="U82"/>
  <c r="R258"/>
  <c r="O508"/>
  <c r="O524"/>
  <c r="O540"/>
  <c r="O556"/>
  <c r="I556"/>
  <c r="O588"/>
  <c r="P588" s="1"/>
  <c r="U588"/>
  <c r="V588" s="1"/>
  <c r="U620"/>
  <c r="M620"/>
  <c r="M668"/>
  <c r="M700"/>
  <c r="U748"/>
  <c r="C764"/>
  <c r="O780"/>
  <c r="I780"/>
  <c r="M780"/>
  <c r="C571"/>
  <c r="M571"/>
  <c r="W572"/>
  <c r="M763"/>
  <c r="F19" i="5"/>
  <c r="F53" i="7"/>
  <c r="K620" i="18"/>
  <c r="O619"/>
  <c r="I795"/>
  <c r="O795"/>
  <c r="F11" i="5"/>
  <c r="G34" i="12"/>
  <c r="C555" i="18"/>
  <c r="W556"/>
  <c r="C683"/>
  <c r="E412"/>
  <c r="M411"/>
  <c r="U411"/>
  <c r="E428"/>
  <c r="M427"/>
  <c r="U427"/>
  <c r="K636"/>
  <c r="O635"/>
  <c r="I667"/>
  <c r="M50"/>
  <c r="I66"/>
  <c r="O66"/>
  <c r="R145"/>
  <c r="L145"/>
  <c r="C130"/>
  <c r="M130"/>
  <c r="U130"/>
  <c r="X193"/>
  <c r="N193"/>
  <c r="F193"/>
  <c r="L210"/>
  <c r="R210"/>
  <c r="C507"/>
  <c r="M507"/>
  <c r="W508"/>
  <c r="C523"/>
  <c r="M523"/>
  <c r="W524"/>
  <c r="C587"/>
  <c r="W588"/>
  <c r="C731"/>
  <c r="M731"/>
  <c r="W732"/>
  <c r="I763"/>
  <c r="O763"/>
  <c r="C795"/>
  <c r="M795"/>
  <c r="U795"/>
  <c r="N66"/>
  <c r="X66"/>
  <c r="L66"/>
  <c r="U145"/>
  <c r="M145"/>
  <c r="E146"/>
  <c r="L130"/>
  <c r="R130"/>
  <c r="O193"/>
  <c r="I193"/>
  <c r="O210"/>
  <c r="O491"/>
  <c r="M651"/>
  <c r="F29" i="7"/>
  <c r="D4" i="16"/>
  <c r="C27" i="5"/>
  <c r="F27" s="1"/>
  <c r="K5" i="15"/>
  <c r="H4" i="16"/>
  <c r="C24" i="14"/>
  <c r="F24" s="1"/>
  <c r="O5" i="15"/>
  <c r="N6" i="16"/>
  <c r="C6" s="1"/>
  <c r="F7" i="15"/>
  <c r="N9"/>
  <c r="N9" i="16"/>
  <c r="C9" s="1"/>
  <c r="C9" i="2"/>
  <c r="F9" s="1"/>
  <c r="N10" i="15"/>
  <c r="N11" i="16"/>
  <c r="C11" s="1"/>
  <c r="C17" i="2"/>
  <c r="F17" s="1"/>
  <c r="F12" i="15"/>
  <c r="C43" i="13"/>
  <c r="F43" s="1"/>
  <c r="C18" i="7"/>
  <c r="I4" i="15"/>
  <c r="E4" i="16"/>
  <c r="C26" i="8"/>
  <c r="G26" s="1"/>
  <c r="C26" i="10"/>
  <c r="F26" s="1"/>
  <c r="K9" i="15"/>
  <c r="H8" i="16"/>
  <c r="K11" i="15"/>
  <c r="C3" i="11"/>
  <c r="G3" s="1"/>
  <c r="C26" i="5"/>
  <c r="G26" s="1"/>
  <c r="G13" i="15"/>
  <c r="H12" i="16"/>
  <c r="C12" i="11"/>
  <c r="F12" s="1"/>
  <c r="O15" i="15"/>
  <c r="C37" i="14"/>
  <c r="F37" s="1"/>
  <c r="C46" i="5"/>
  <c r="G46" s="1"/>
  <c r="D16" i="16"/>
  <c r="K17" i="15"/>
  <c r="C45" i="11"/>
  <c r="F45" s="1"/>
  <c r="H17" i="16"/>
  <c r="K18" i="15"/>
  <c r="C39" i="14"/>
  <c r="F39" s="1"/>
  <c r="L17" i="16"/>
  <c r="H18"/>
  <c r="C43" i="11"/>
  <c r="F43" s="1"/>
  <c r="C37" i="8"/>
  <c r="G37" s="1"/>
  <c r="H22" i="15"/>
  <c r="C34" i="10"/>
  <c r="G34" s="1"/>
  <c r="L22" i="15"/>
  <c r="E25" i="16"/>
  <c r="C40" i="8"/>
  <c r="F40" s="1"/>
  <c r="H29" i="16"/>
  <c r="C36" i="11"/>
  <c r="F36" s="1"/>
  <c r="I31" i="15"/>
  <c r="C31" i="7"/>
  <c r="G31" s="1"/>
  <c r="E32" i="16"/>
  <c r="H33" i="15"/>
  <c r="E33" i="16"/>
  <c r="C45" i="8"/>
  <c r="G45" s="1"/>
  <c r="H34" i="15"/>
  <c r="C23" i="10"/>
  <c r="G23" s="1"/>
  <c r="L36" i="15"/>
  <c r="M39"/>
  <c r="J38" i="16"/>
  <c r="L41" i="15"/>
  <c r="E41" i="16"/>
  <c r="C10" i="8"/>
  <c r="G10" s="1"/>
  <c r="C20" i="7"/>
  <c r="G20" s="1"/>
  <c r="F47" i="16"/>
  <c r="I48" i="15"/>
  <c r="C35" i="12"/>
  <c r="F35" s="1"/>
  <c r="N51" i="16"/>
  <c r="C51" s="1"/>
  <c r="C46" i="2"/>
  <c r="G46" s="1"/>
  <c r="F52" i="15"/>
  <c r="C52" i="12"/>
  <c r="F52" s="1"/>
  <c r="J52" i="15"/>
  <c r="C53" i="12"/>
  <c r="F53" s="1"/>
  <c r="J54" i="15"/>
  <c r="C45" i="10"/>
  <c r="F45" s="1"/>
  <c r="C41" i="5"/>
  <c r="G41" s="1"/>
  <c r="J7" i="15"/>
  <c r="N7"/>
  <c r="C17" i="13"/>
  <c r="G17" s="1"/>
  <c r="J9" i="15"/>
  <c r="J10"/>
  <c r="F257" i="18"/>
  <c r="N257"/>
  <c r="X257"/>
  <c r="I572"/>
  <c r="J575" i="1"/>
  <c r="M114" i="18"/>
  <c r="M162"/>
  <c r="O194"/>
  <c r="N258"/>
  <c r="X242"/>
  <c r="F242"/>
  <c r="R396"/>
  <c r="N396"/>
  <c r="I24" i="15"/>
  <c r="N6"/>
  <c r="C34" i="13"/>
  <c r="F34" s="1"/>
  <c r="C25" i="7"/>
  <c r="G25" s="1"/>
  <c r="N23" i="16"/>
  <c r="C23" s="1"/>
  <c r="F10" i="15"/>
  <c r="G4" i="10"/>
  <c r="M24" i="15"/>
  <c r="N428" i="18"/>
  <c r="X460"/>
  <c r="F460"/>
  <c r="X492"/>
  <c r="N508"/>
  <c r="R508"/>
  <c r="X540"/>
  <c r="L540"/>
  <c r="R556"/>
  <c r="N556"/>
  <c r="R604"/>
  <c r="R620"/>
  <c r="X636"/>
  <c r="F684"/>
  <c r="L700"/>
  <c r="N700"/>
  <c r="N716"/>
  <c r="F716"/>
  <c r="R732"/>
  <c r="L732"/>
  <c r="F732"/>
  <c r="N748"/>
  <c r="F748"/>
  <c r="L764"/>
  <c r="L796"/>
  <c r="X796"/>
  <c r="N796"/>
  <c r="F796"/>
  <c r="G31" i="11"/>
  <c r="G17" i="10"/>
  <c r="C24" i="13"/>
  <c r="F24" s="1"/>
  <c r="M12" i="15"/>
  <c r="K25"/>
  <c r="I14"/>
  <c r="G21"/>
  <c r="I15"/>
  <c r="O26"/>
  <c r="G27"/>
  <c r="C17" i="5"/>
  <c r="F17" s="1"/>
  <c r="F34" i="8"/>
  <c r="N20" i="16"/>
  <c r="C20" s="1"/>
  <c r="L395" i="18"/>
  <c r="R395"/>
  <c r="H508"/>
  <c r="N507"/>
  <c r="Y508"/>
  <c r="T556"/>
  <c r="L603"/>
  <c r="T604"/>
  <c r="F651"/>
  <c r="N651"/>
  <c r="F699"/>
  <c r="L257"/>
  <c r="R257"/>
  <c r="F619"/>
  <c r="N619"/>
  <c r="Y620"/>
  <c r="H636"/>
  <c r="N635"/>
  <c r="Y636"/>
  <c r="N779"/>
  <c r="L795"/>
  <c r="X50"/>
  <c r="R66"/>
  <c r="O145"/>
  <c r="I145"/>
  <c r="F130"/>
  <c r="N130"/>
  <c r="X130"/>
  <c r="U193"/>
  <c r="M193"/>
  <c r="M210"/>
  <c r="U210"/>
  <c r="L412"/>
  <c r="R412"/>
  <c r="X428"/>
  <c r="X588"/>
  <c r="F588"/>
  <c r="F395"/>
  <c r="N395"/>
  <c r="X395"/>
  <c r="L507"/>
  <c r="T508"/>
  <c r="H556"/>
  <c r="Y556"/>
  <c r="H604"/>
  <c r="N603"/>
  <c r="Y604"/>
  <c r="L651"/>
  <c r="F23" i="14"/>
  <c r="F41" i="8"/>
  <c r="G43" i="7"/>
  <c r="G48"/>
  <c r="O98" i="18"/>
  <c r="O146"/>
  <c r="I178"/>
  <c r="X306"/>
  <c r="L306"/>
  <c r="N460"/>
  <c r="L492"/>
  <c r="N524"/>
  <c r="L524"/>
  <c r="I46" i="15"/>
  <c r="F22" i="11"/>
  <c r="G47" i="2"/>
  <c r="F46" i="8"/>
  <c r="I81" i="18"/>
  <c r="M81"/>
  <c r="O81"/>
  <c r="U81"/>
  <c r="O43" i="15"/>
  <c r="C48" i="8"/>
  <c r="F48" s="1"/>
  <c r="F11" i="14"/>
  <c r="F3" i="7"/>
  <c r="F8" i="8"/>
  <c r="F51"/>
  <c r="F17" i="7"/>
  <c r="F13"/>
  <c r="F19" i="8"/>
  <c r="F15"/>
  <c r="M82" i="18"/>
  <c r="U114"/>
  <c r="C114"/>
  <c r="I146"/>
  <c r="O178"/>
  <c r="I194"/>
  <c r="R226"/>
  <c r="N226"/>
  <c r="X274"/>
  <c r="L274"/>
  <c r="R290"/>
  <c r="N290"/>
  <c r="X348"/>
  <c r="L348"/>
  <c r="F348"/>
  <c r="R364"/>
  <c r="N364"/>
  <c r="F10" i="2"/>
  <c r="F26" i="12"/>
  <c r="C17" i="18"/>
  <c r="E114"/>
  <c r="I113"/>
  <c r="M113"/>
  <c r="O113"/>
  <c r="U113"/>
  <c r="F129"/>
  <c r="L129"/>
  <c r="N129"/>
  <c r="X129"/>
  <c r="I161"/>
  <c r="M161"/>
  <c r="O161"/>
  <c r="U161"/>
  <c r="I209"/>
  <c r="M209"/>
  <c r="O209"/>
  <c r="P210" s="1"/>
  <c r="U209"/>
  <c r="F225"/>
  <c r="L225"/>
  <c r="N225"/>
  <c r="R225"/>
  <c r="X225"/>
  <c r="F289"/>
  <c r="L289"/>
  <c r="N289"/>
  <c r="R289"/>
  <c r="X289"/>
  <c r="F363"/>
  <c r="L363"/>
  <c r="N363"/>
  <c r="R363"/>
  <c r="X363"/>
  <c r="F34" i="12"/>
  <c r="C5" i="14"/>
  <c r="G5" s="1"/>
  <c r="G11"/>
  <c r="F47" i="5"/>
  <c r="N12" i="15"/>
  <c r="C3" i="13"/>
  <c r="F3" s="1"/>
  <c r="I9" i="15"/>
  <c r="F23" i="8"/>
  <c r="F41" i="12"/>
  <c r="F635" i="18"/>
  <c r="L39" i="15"/>
  <c r="F4" i="11"/>
  <c r="F31"/>
  <c r="F33" i="10"/>
  <c r="F44" i="9"/>
  <c r="F12" i="14"/>
  <c r="F9"/>
  <c r="F24" i="15"/>
  <c r="F7" i="2"/>
  <c r="F20" i="8"/>
  <c r="F13"/>
  <c r="F52"/>
  <c r="F16"/>
  <c r="F42"/>
  <c r="F52" i="7"/>
  <c r="F7"/>
  <c r="G27"/>
  <c r="G41" i="12"/>
  <c r="O82" i="18"/>
  <c r="I82"/>
  <c r="U98"/>
  <c r="M98"/>
  <c r="O114"/>
  <c r="I114"/>
  <c r="U146"/>
  <c r="M146"/>
  <c r="C146"/>
  <c r="O162"/>
  <c r="U178"/>
  <c r="M178"/>
  <c r="U194"/>
  <c r="M194"/>
  <c r="X226"/>
  <c r="L226"/>
  <c r="F226"/>
  <c r="X258"/>
  <c r="L258"/>
  <c r="F258"/>
  <c r="R274"/>
  <c r="N274"/>
  <c r="R242"/>
  <c r="N242"/>
  <c r="X290"/>
  <c r="L290"/>
  <c r="F290"/>
  <c r="R306"/>
  <c r="N306"/>
  <c r="R348"/>
  <c r="N348"/>
  <c r="X364"/>
  <c r="L364"/>
  <c r="F364"/>
  <c r="X396"/>
  <c r="L396"/>
  <c r="F396"/>
  <c r="R460"/>
  <c r="L460"/>
  <c r="N492"/>
  <c r="F492"/>
  <c r="X508"/>
  <c r="L508"/>
  <c r="F508"/>
  <c r="X524"/>
  <c r="R572"/>
  <c r="L604"/>
  <c r="N636"/>
  <c r="R668"/>
  <c r="F668"/>
  <c r="F49" i="14"/>
  <c r="F11" i="13"/>
  <c r="G18" i="2"/>
  <c r="F24"/>
  <c r="F26" i="13"/>
  <c r="F8" i="10"/>
  <c r="F52" i="9"/>
  <c r="G43" i="14"/>
  <c r="F37" i="13"/>
  <c r="G50" i="14"/>
  <c r="F10"/>
  <c r="F47" i="8"/>
  <c r="F44"/>
  <c r="G13"/>
  <c r="F6"/>
  <c r="G41"/>
  <c r="F24" i="7"/>
  <c r="F39" i="5"/>
  <c r="I97" i="18"/>
  <c r="M97"/>
  <c r="O97"/>
  <c r="U97"/>
  <c r="I177"/>
  <c r="M177"/>
  <c r="O177"/>
  <c r="U177"/>
  <c r="F241"/>
  <c r="L241"/>
  <c r="N241"/>
  <c r="R241"/>
  <c r="X241"/>
  <c r="F273"/>
  <c r="L273"/>
  <c r="N273"/>
  <c r="R273"/>
  <c r="X273"/>
  <c r="F305"/>
  <c r="L305"/>
  <c r="N305"/>
  <c r="R305"/>
  <c r="X305"/>
  <c r="F347"/>
  <c r="L347"/>
  <c r="N347"/>
  <c r="R347"/>
  <c r="X347"/>
  <c r="F411"/>
  <c r="L411"/>
  <c r="N411"/>
  <c r="R411"/>
  <c r="X411"/>
  <c r="F459"/>
  <c r="L459"/>
  <c r="N459"/>
  <c r="R459"/>
  <c r="X459"/>
  <c r="H524"/>
  <c r="L523"/>
  <c r="N523"/>
  <c r="F539"/>
  <c r="L539"/>
  <c r="N539"/>
  <c r="T540"/>
  <c r="Y540"/>
  <c r="R524"/>
  <c r="R540"/>
  <c r="N540"/>
  <c r="X556"/>
  <c r="L556"/>
  <c r="F556"/>
  <c r="X572"/>
  <c r="R588"/>
  <c r="N588"/>
  <c r="N604"/>
  <c r="F604"/>
  <c r="N620"/>
  <c r="L620"/>
  <c r="R636"/>
  <c r="L636"/>
  <c r="X668"/>
  <c r="N668"/>
  <c r="L668"/>
  <c r="X684"/>
  <c r="N684"/>
  <c r="X700"/>
  <c r="X716"/>
  <c r="L716"/>
  <c r="X732"/>
  <c r="N732"/>
  <c r="X748"/>
  <c r="R748"/>
  <c r="L748"/>
  <c r="X764"/>
  <c r="N764"/>
  <c r="F764"/>
  <c r="R780"/>
  <c r="L780"/>
  <c r="Y780"/>
  <c r="N780"/>
  <c r="F780"/>
  <c r="T524"/>
  <c r="Y524"/>
  <c r="F571"/>
  <c r="L571"/>
  <c r="N571"/>
  <c r="T572"/>
  <c r="Y572"/>
  <c r="H588"/>
  <c r="T588"/>
  <c r="Y588"/>
  <c r="H668"/>
  <c r="L667"/>
  <c r="N667"/>
  <c r="T668"/>
  <c r="Y668"/>
  <c r="H684"/>
  <c r="L683"/>
  <c r="N683"/>
  <c r="T684"/>
  <c r="Y684"/>
  <c r="H700"/>
  <c r="L699"/>
  <c r="N699"/>
  <c r="T700"/>
  <c r="Y700"/>
  <c r="F715"/>
  <c r="L715"/>
  <c r="N715"/>
  <c r="T716"/>
  <c r="Y716"/>
  <c r="H732"/>
  <c r="L731"/>
  <c r="N731"/>
  <c r="T732"/>
  <c r="Y732"/>
  <c r="F747"/>
  <c r="L747"/>
  <c r="N747"/>
  <c r="T748"/>
  <c r="Y748"/>
  <c r="H764"/>
  <c r="N763"/>
  <c r="Y764"/>
  <c r="F779"/>
  <c r="L779"/>
  <c r="T780"/>
  <c r="H796"/>
  <c r="N795"/>
  <c r="Y796"/>
  <c r="I50"/>
  <c r="X98"/>
  <c r="N98"/>
  <c r="R98"/>
  <c r="L98"/>
  <c r="R114"/>
  <c r="L114"/>
  <c r="X114"/>
  <c r="N114"/>
  <c r="F114"/>
  <c r="X146"/>
  <c r="N146"/>
  <c r="F146"/>
  <c r="R146"/>
  <c r="L146"/>
  <c r="X145"/>
  <c r="N145"/>
  <c r="F145"/>
  <c r="R162"/>
  <c r="L162"/>
  <c r="N162"/>
  <c r="X178"/>
  <c r="N178"/>
  <c r="R178"/>
  <c r="L178"/>
  <c r="X194"/>
  <c r="N194"/>
  <c r="F194"/>
  <c r="R194"/>
  <c r="L194"/>
  <c r="R193"/>
  <c r="L193"/>
  <c r="N210"/>
  <c r="X210"/>
  <c r="U226"/>
  <c r="M226"/>
  <c r="U258"/>
  <c r="M258"/>
  <c r="U274"/>
  <c r="M274"/>
  <c r="U242"/>
  <c r="M242"/>
  <c r="C242"/>
  <c r="U290"/>
  <c r="M290"/>
  <c r="C290"/>
  <c r="M306"/>
  <c r="U348"/>
  <c r="M348"/>
  <c r="U364"/>
  <c r="M364"/>
  <c r="C364"/>
  <c r="U396"/>
  <c r="M396"/>
  <c r="C396"/>
  <c r="C412"/>
  <c r="M412"/>
  <c r="U412"/>
  <c r="U428"/>
  <c r="C428"/>
  <c r="O428"/>
  <c r="I428"/>
  <c r="U460"/>
  <c r="M460"/>
  <c r="C460"/>
  <c r="O460"/>
  <c r="I460"/>
  <c r="O492"/>
  <c r="U492"/>
  <c r="M492"/>
  <c r="C492"/>
  <c r="M491"/>
  <c r="U508"/>
  <c r="M508"/>
  <c r="C508"/>
  <c r="I524"/>
  <c r="U524"/>
  <c r="C524"/>
  <c r="U540"/>
  <c r="M540"/>
  <c r="I540"/>
  <c r="U556"/>
  <c r="M556"/>
  <c r="C556"/>
  <c r="U572"/>
  <c r="M588"/>
  <c r="C588"/>
  <c r="M604"/>
  <c r="C604"/>
  <c r="O604"/>
  <c r="I604"/>
  <c r="C603"/>
  <c r="O620"/>
  <c r="I620"/>
  <c r="U636"/>
  <c r="M636"/>
  <c r="O636"/>
  <c r="I636"/>
  <c r="U668"/>
  <c r="C668"/>
  <c r="O668"/>
  <c r="I668"/>
  <c r="K668"/>
  <c r="O684"/>
  <c r="I684"/>
  <c r="U684"/>
  <c r="M684"/>
  <c r="U683"/>
  <c r="U700"/>
  <c r="O700"/>
  <c r="I700"/>
  <c r="I716"/>
  <c r="U716"/>
  <c r="M716"/>
  <c r="C716"/>
  <c r="M715"/>
  <c r="U732"/>
  <c r="M732"/>
  <c r="O732"/>
  <c r="O748"/>
  <c r="I748"/>
  <c r="M748"/>
  <c r="I747"/>
  <c r="U764"/>
  <c r="M764"/>
  <c r="O764"/>
  <c r="I764"/>
  <c r="O796"/>
  <c r="I796"/>
  <c r="U796"/>
  <c r="M796"/>
  <c r="F50" i="14"/>
  <c r="G11" i="5"/>
  <c r="F4" i="9"/>
  <c r="F52" i="13"/>
  <c r="G22" i="9"/>
  <c r="G31" i="13"/>
  <c r="M49" i="18"/>
  <c r="U49"/>
  <c r="L97"/>
  <c r="R97"/>
  <c r="L113"/>
  <c r="R113"/>
  <c r="L161"/>
  <c r="R161"/>
  <c r="L177"/>
  <c r="R177"/>
  <c r="L209"/>
  <c r="R209"/>
  <c r="I459"/>
  <c r="O459"/>
  <c r="X780"/>
  <c r="K540"/>
  <c r="O539"/>
  <c r="M603"/>
  <c r="W604"/>
  <c r="O651"/>
  <c r="P652" s="1"/>
  <c r="C667"/>
  <c r="M667"/>
  <c r="W668"/>
  <c r="K684"/>
  <c r="O683"/>
  <c r="C699"/>
  <c r="M699"/>
  <c r="W700"/>
  <c r="K716"/>
  <c r="O715"/>
  <c r="C747"/>
  <c r="M747"/>
  <c r="W748"/>
  <c r="K780"/>
  <c r="O779"/>
  <c r="W796"/>
  <c r="L50"/>
  <c r="R50"/>
  <c r="G28" i="9"/>
  <c r="G21"/>
  <c r="G13"/>
  <c r="O572" i="18"/>
  <c r="M65"/>
  <c r="U65"/>
  <c r="I129"/>
  <c r="O129"/>
  <c r="I225"/>
  <c r="O225"/>
  <c r="I241"/>
  <c r="O241"/>
  <c r="I257"/>
  <c r="O257"/>
  <c r="I273"/>
  <c r="O273"/>
  <c r="I289"/>
  <c r="O289"/>
  <c r="I305"/>
  <c r="O305"/>
  <c r="I347"/>
  <c r="O347"/>
  <c r="I363"/>
  <c r="O363"/>
  <c r="I395"/>
  <c r="O395"/>
  <c r="I411"/>
  <c r="O411"/>
  <c r="I427"/>
  <c r="O427"/>
  <c r="U731"/>
  <c r="F795"/>
  <c r="K764"/>
  <c r="K508"/>
  <c r="O507"/>
  <c r="K524"/>
  <c r="O523"/>
  <c r="K556"/>
  <c r="I571"/>
  <c r="O571"/>
  <c r="K588"/>
  <c r="C619"/>
  <c r="M619"/>
  <c r="W620"/>
  <c r="C635"/>
  <c r="M635"/>
  <c r="W636"/>
  <c r="I731"/>
  <c r="O731"/>
  <c r="C763"/>
  <c r="W764"/>
  <c r="H780"/>
  <c r="T796"/>
  <c r="M66"/>
  <c r="U66"/>
  <c r="G14" i="5"/>
  <c r="F41" i="9"/>
  <c r="F21" i="10"/>
  <c r="F4"/>
  <c r="F11" i="12"/>
  <c r="F33" i="5"/>
  <c r="I49" i="18"/>
  <c r="O49"/>
  <c r="F97"/>
  <c r="N97"/>
  <c r="X97"/>
  <c r="F113"/>
  <c r="N113"/>
  <c r="X113"/>
  <c r="F161"/>
  <c r="N161"/>
  <c r="X161"/>
  <c r="F177"/>
  <c r="N177"/>
  <c r="X177"/>
  <c r="F209"/>
  <c r="N209"/>
  <c r="X209"/>
  <c r="E460"/>
  <c r="M459"/>
  <c r="U459"/>
  <c r="M539"/>
  <c r="W540"/>
  <c r="K604"/>
  <c r="O603"/>
  <c r="C651"/>
  <c r="O667"/>
  <c r="M683"/>
  <c r="W684"/>
  <c r="I699"/>
  <c r="O699"/>
  <c r="C715"/>
  <c r="W716"/>
  <c r="K748"/>
  <c r="O747"/>
  <c r="L763"/>
  <c r="T764"/>
  <c r="C779"/>
  <c r="M779"/>
  <c r="W780"/>
  <c r="K796"/>
  <c r="G12" i="10"/>
  <c r="G27" i="13"/>
  <c r="G51" i="8"/>
  <c r="F32" i="10"/>
  <c r="F31"/>
  <c r="F30"/>
  <c r="F6" i="9"/>
  <c r="G27" i="2"/>
  <c r="G10"/>
  <c r="F27"/>
  <c r="F14"/>
  <c r="G7" i="8"/>
  <c r="F19" i="7"/>
  <c r="F507" i="18"/>
  <c r="AA478"/>
  <c r="R428"/>
  <c r="L428"/>
  <c r="F427"/>
  <c r="L427"/>
  <c r="N427"/>
  <c r="R427"/>
  <c r="X427"/>
  <c r="F428"/>
  <c r="AA180"/>
  <c r="AA132"/>
  <c r="U603"/>
  <c r="I491"/>
  <c r="X82"/>
  <c r="R82"/>
  <c r="N82"/>
  <c r="L82"/>
  <c r="F81"/>
  <c r="L81"/>
  <c r="N81"/>
  <c r="R81"/>
  <c r="X81"/>
  <c r="U476"/>
  <c r="I492"/>
  <c r="F49"/>
  <c r="G50" s="1"/>
  <c r="L49"/>
  <c r="N49"/>
  <c r="R49"/>
  <c r="X49"/>
  <c r="F65"/>
  <c r="L65"/>
  <c r="N65"/>
  <c r="R65"/>
  <c r="X65"/>
  <c r="R507"/>
  <c r="R635"/>
  <c r="R699"/>
  <c r="R779"/>
  <c r="U475"/>
  <c r="M475"/>
  <c r="L476"/>
  <c r="AA749"/>
  <c r="M572"/>
  <c r="U523"/>
  <c r="I539"/>
  <c r="U571"/>
  <c r="I619"/>
  <c r="I635"/>
  <c r="U635"/>
  <c r="U651"/>
  <c r="V652" s="1"/>
  <c r="U715"/>
  <c r="U763"/>
  <c r="K700"/>
  <c r="U491"/>
  <c r="I507"/>
  <c r="U507"/>
  <c r="I523"/>
  <c r="U539"/>
  <c r="I603"/>
  <c r="U619"/>
  <c r="I651"/>
  <c r="J652" s="1"/>
  <c r="U667"/>
  <c r="I683"/>
  <c r="U699"/>
  <c r="I715"/>
  <c r="U747"/>
  <c r="I779"/>
  <c r="U779"/>
  <c r="F476"/>
  <c r="F475"/>
  <c r="O475"/>
  <c r="R476"/>
  <c r="R475"/>
  <c r="X475"/>
  <c r="C491"/>
  <c r="F491"/>
  <c r="I475"/>
  <c r="I476"/>
  <c r="N476"/>
  <c r="N572"/>
  <c r="O476"/>
  <c r="X476"/>
  <c r="N475"/>
  <c r="M476"/>
  <c r="L475"/>
  <c r="R492"/>
  <c r="R491"/>
  <c r="L572"/>
  <c r="Y210"/>
  <c r="F667"/>
  <c r="R667"/>
  <c r="F683"/>
  <c r="R683"/>
  <c r="F731"/>
  <c r="R731"/>
  <c r="R763"/>
  <c r="H620"/>
  <c r="H748"/>
  <c r="C24" i="8"/>
  <c r="H4" i="15"/>
  <c r="C32" i="7"/>
  <c r="F32" s="1"/>
  <c r="I5" i="15"/>
  <c r="C27" i="10"/>
  <c r="F27" s="1"/>
  <c r="N7" i="16"/>
  <c r="C7" s="1"/>
  <c r="F8" i="15"/>
  <c r="E7" i="16"/>
  <c r="C28" i="8"/>
  <c r="F28" s="1"/>
  <c r="C38" i="12"/>
  <c r="F38" s="1"/>
  <c r="J8" i="15"/>
  <c r="C33" i="13"/>
  <c r="G33" s="1"/>
  <c r="N8" i="16"/>
  <c r="C8" s="1"/>
  <c r="C19" i="2"/>
  <c r="G19" s="1"/>
  <c r="F9" i="15"/>
  <c r="C17" i="8"/>
  <c r="F17" s="1"/>
  <c r="E8" i="16"/>
  <c r="C14" i="8"/>
  <c r="F14" s="1"/>
  <c r="H10" i="15"/>
  <c r="C3" i="2"/>
  <c r="F11" i="15"/>
  <c r="C3" i="12"/>
  <c r="F3" s="1"/>
  <c r="J11" i="15"/>
  <c r="C29" i="8"/>
  <c r="G29" s="1"/>
  <c r="E11" i="16"/>
  <c r="C30" i="12"/>
  <c r="F30" s="1"/>
  <c r="J12" i="15"/>
  <c r="N13" i="16"/>
  <c r="C38" i="2"/>
  <c r="F38" s="1"/>
  <c r="F14" i="15"/>
  <c r="C5" i="8"/>
  <c r="F5" s="1"/>
  <c r="H14" i="15"/>
  <c r="C29" i="12"/>
  <c r="F29" s="1"/>
  <c r="J14" i="15"/>
  <c r="C31" i="8"/>
  <c r="E14" i="16"/>
  <c r="C39" i="12"/>
  <c r="F39" s="1"/>
  <c r="N15" i="16"/>
  <c r="C15" s="1"/>
  <c r="C50" i="2"/>
  <c r="F50" s="1"/>
  <c r="F16" i="15"/>
  <c r="C32" i="8"/>
  <c r="F32" s="1"/>
  <c r="H16" i="15"/>
  <c r="C40" i="12"/>
  <c r="J16" i="15"/>
  <c r="N16" i="16"/>
  <c r="C16" s="1"/>
  <c r="F17" i="15"/>
  <c r="C33" i="8"/>
  <c r="F33" s="1"/>
  <c r="E16" i="16"/>
  <c r="H17" i="15"/>
  <c r="C21" i="12"/>
  <c r="F21" s="1"/>
  <c r="J17" i="15"/>
  <c r="C30" i="5"/>
  <c r="F30" s="1"/>
  <c r="D19" i="16"/>
  <c r="C40" i="7"/>
  <c r="F40" s="1"/>
  <c r="C6" i="5"/>
  <c r="F6" s="1"/>
  <c r="D21" i="16"/>
  <c r="G22" i="15"/>
  <c r="C30" i="7"/>
  <c r="F30" s="1"/>
  <c r="F21" i="16"/>
  <c r="I22" i="15"/>
  <c r="C17" i="11"/>
  <c r="G17" s="1"/>
  <c r="C5" i="7"/>
  <c r="F5" s="1"/>
  <c r="I21" i="15"/>
  <c r="M21"/>
  <c r="C5" i="9"/>
  <c r="G5" s="1"/>
  <c r="C7" i="12"/>
  <c r="F16" i="9"/>
  <c r="M6" i="15"/>
  <c r="C5" i="10"/>
  <c r="F5" s="1"/>
  <c r="M5" i="15"/>
  <c r="F13" i="2"/>
  <c r="F4" i="15"/>
  <c r="L8"/>
  <c r="L10"/>
  <c r="F35" i="14"/>
  <c r="C32" i="13"/>
  <c r="F32" s="1"/>
  <c r="C25"/>
  <c r="G25" s="1"/>
  <c r="F16" i="14"/>
  <c r="J13" i="15"/>
  <c r="F13"/>
  <c r="N15"/>
  <c r="G5"/>
  <c r="J4"/>
  <c r="N11"/>
  <c r="H8"/>
  <c r="E15" i="16"/>
  <c r="E9"/>
  <c r="C51" i="2"/>
  <c r="F51" s="1"/>
  <c r="C20"/>
  <c r="C35"/>
  <c r="C30"/>
  <c r="G6" i="8"/>
  <c r="F27" i="16"/>
  <c r="C44" i="7"/>
  <c r="F44" s="1"/>
  <c r="I41" i="15"/>
  <c r="C49" i="7"/>
  <c r="F49" s="1"/>
  <c r="G34" i="8"/>
  <c r="F42" i="11"/>
  <c r="C19"/>
  <c r="F19" s="1"/>
  <c r="C15" i="9"/>
  <c r="G15" s="1"/>
  <c r="C48" i="14"/>
  <c r="F48" s="1"/>
  <c r="C47"/>
  <c r="F47" s="1"/>
  <c r="C45"/>
  <c r="G45" s="1"/>
  <c r="C36"/>
  <c r="F36" s="1"/>
  <c r="C19"/>
  <c r="G19" s="1"/>
  <c r="O32" i="15"/>
  <c r="M32"/>
  <c r="K32"/>
  <c r="G32"/>
  <c r="I34"/>
  <c r="O36"/>
  <c r="M36"/>
  <c r="I29"/>
  <c r="G26"/>
  <c r="O27"/>
  <c r="C9" i="5"/>
  <c r="F9" s="1"/>
  <c r="C45" i="7"/>
  <c r="F45" s="1"/>
  <c r="F43"/>
  <c r="F523" i="18"/>
  <c r="R523"/>
  <c r="R539"/>
  <c r="R571"/>
  <c r="F603"/>
  <c r="R603"/>
  <c r="R619"/>
  <c r="R651"/>
  <c r="R715"/>
  <c r="R747"/>
  <c r="F763"/>
  <c r="F48" i="13"/>
  <c r="F31"/>
  <c r="F51" i="9"/>
  <c r="F48"/>
  <c r="F46"/>
  <c r="F29"/>
  <c r="F21"/>
  <c r="F13"/>
  <c r="F28"/>
  <c r="F14" i="10"/>
  <c r="F27" i="7"/>
  <c r="F22"/>
  <c r="F28"/>
  <c r="F16"/>
  <c r="G13"/>
  <c r="F22" i="5"/>
  <c r="F43" i="10"/>
  <c r="F41"/>
  <c r="L684" i="18"/>
  <c r="C12" i="9"/>
  <c r="F12" s="1"/>
  <c r="O13" i="15"/>
  <c r="F524" i="18"/>
  <c r="C23" i="5"/>
  <c r="F23" s="1"/>
  <c r="F13"/>
  <c r="F39" i="15"/>
  <c r="F11" i="8"/>
  <c r="F7" i="11"/>
  <c r="L444" i="18"/>
  <c r="F22" i="9"/>
  <c r="K492" i="18"/>
  <c r="G13" i="5"/>
  <c r="G42" i="8"/>
  <c r="M28" i="15"/>
  <c r="I28"/>
  <c r="G28"/>
  <c r="F46" i="11"/>
  <c r="F44"/>
  <c r="F27"/>
  <c r="F16"/>
  <c r="F5"/>
  <c r="F19" i="10"/>
  <c r="F44"/>
  <c r="F42"/>
  <c r="F40"/>
  <c r="F25"/>
  <c r="F22"/>
  <c r="F17"/>
  <c r="F12"/>
  <c r="F10" i="9"/>
  <c r="F49"/>
  <c r="F47"/>
  <c r="F45"/>
  <c r="F36"/>
  <c r="F14"/>
  <c r="F50" i="13"/>
  <c r="F5"/>
  <c r="F18"/>
  <c r="F44" i="14"/>
  <c r="F42"/>
  <c r="F40"/>
  <c r="F22"/>
  <c r="G53" i="2"/>
  <c r="F38" i="10"/>
  <c r="F53" i="2"/>
  <c r="F53" i="13"/>
  <c r="F8"/>
  <c r="F39" i="11"/>
  <c r="O25" i="15"/>
  <c r="F12" i="7"/>
  <c r="C46" i="13"/>
  <c r="F46" s="1"/>
  <c r="J23" i="15"/>
  <c r="G23"/>
  <c r="G10" i="14"/>
  <c r="J21" i="15"/>
  <c r="H21"/>
  <c r="F4" i="8"/>
  <c r="G49"/>
  <c r="R444" i="18"/>
  <c r="F42" i="12"/>
  <c r="F18" i="2"/>
  <c r="F443" i="18"/>
  <c r="L443"/>
  <c r="N443"/>
  <c r="R443"/>
  <c r="X443"/>
  <c r="C572"/>
  <c r="E24" i="11"/>
  <c r="F6" i="13"/>
  <c r="C6" i="10"/>
  <c r="F6" s="1"/>
  <c r="F30" i="8"/>
  <c r="W476" i="18"/>
  <c r="F40" i="2"/>
  <c r="G40"/>
  <c r="G39"/>
  <c r="F27" i="13"/>
  <c r="G34" i="9"/>
  <c r="G6"/>
  <c r="G9" i="13"/>
  <c r="G40" i="11"/>
  <c r="G44"/>
  <c r="G46"/>
  <c r="G27"/>
  <c r="G7"/>
  <c r="G45" i="9"/>
  <c r="G37" i="13"/>
  <c r="G50"/>
  <c r="F28"/>
  <c r="G28"/>
  <c r="G24" i="2"/>
  <c r="G24" i="7"/>
  <c r="G22"/>
  <c r="G16"/>
  <c r="G19"/>
  <c r="G17"/>
  <c r="C20" i="5"/>
  <c r="D20"/>
  <c r="E20" s="1"/>
  <c r="G53" i="11"/>
  <c r="G21" i="10"/>
  <c r="G9" i="14"/>
  <c r="G16" i="2"/>
  <c r="F22" i="8"/>
  <c r="G32" i="10"/>
  <c r="G9"/>
  <c r="G47"/>
  <c r="G30"/>
  <c r="G32" i="9"/>
  <c r="G48"/>
  <c r="G10"/>
  <c r="G8" i="13"/>
  <c r="G23" i="14"/>
  <c r="G14" i="2"/>
  <c r="G7"/>
  <c r="G13"/>
  <c r="T476" i="18"/>
  <c r="T492"/>
  <c r="G53" i="9"/>
  <c r="G41"/>
  <c r="G16" i="14"/>
  <c r="G4" i="8"/>
  <c r="G28" i="7"/>
  <c r="G6"/>
  <c r="H492" i="18"/>
  <c r="G42" i="11"/>
  <c r="G38" i="10"/>
  <c r="G25"/>
  <c r="G31" i="9"/>
  <c r="G16"/>
  <c r="G36"/>
  <c r="G18" i="13"/>
  <c r="G42" i="14"/>
  <c r="F36" i="7"/>
  <c r="F9" i="12"/>
  <c r="W444" i="18"/>
  <c r="X444"/>
  <c r="N444"/>
  <c r="F444"/>
  <c r="K476"/>
  <c r="G22" i="11"/>
  <c r="G44" i="10"/>
  <c r="G37"/>
  <c r="G8"/>
  <c r="G51" i="9"/>
  <c r="G52" i="8"/>
  <c r="G16"/>
  <c r="G8"/>
  <c r="G26" i="12"/>
  <c r="G20" i="8"/>
  <c r="T50" i="18"/>
  <c r="T66"/>
  <c r="T98"/>
  <c r="T114"/>
  <c r="T130"/>
  <c r="T146"/>
  <c r="T162"/>
  <c r="T178"/>
  <c r="T194"/>
  <c r="T210"/>
  <c r="T226"/>
  <c r="T242"/>
  <c r="T258"/>
  <c r="T274"/>
  <c r="T290"/>
  <c r="T306"/>
  <c r="T321"/>
  <c r="T348"/>
  <c r="T364"/>
  <c r="T396"/>
  <c r="T412"/>
  <c r="T428"/>
  <c r="T444"/>
  <c r="T460"/>
  <c r="W82"/>
  <c r="W98"/>
  <c r="W114"/>
  <c r="W130"/>
  <c r="W146"/>
  <c r="W194"/>
  <c r="W210"/>
  <c r="W226"/>
  <c r="W242"/>
  <c r="W258"/>
  <c r="W274"/>
  <c r="W290"/>
  <c r="W321"/>
  <c r="W348"/>
  <c r="W364"/>
  <c r="W396"/>
  <c r="W412"/>
  <c r="W428"/>
  <c r="W460"/>
  <c r="U444"/>
  <c r="O444"/>
  <c r="M444"/>
  <c r="I444"/>
  <c r="C444"/>
  <c r="C476"/>
  <c r="E476"/>
  <c r="E444"/>
  <c r="I443"/>
  <c r="M443"/>
  <c r="O443"/>
  <c r="U443"/>
  <c r="K114"/>
  <c r="K130"/>
  <c r="K146"/>
  <c r="K178"/>
  <c r="K194"/>
  <c r="K226"/>
  <c r="K242"/>
  <c r="K290"/>
  <c r="K364"/>
  <c r="K396"/>
  <c r="K412"/>
  <c r="K428"/>
  <c r="K444"/>
  <c r="K460"/>
  <c r="H114"/>
  <c r="H130"/>
  <c r="H146"/>
  <c r="H194"/>
  <c r="H242"/>
  <c r="H290"/>
  <c r="H364"/>
  <c r="H396"/>
  <c r="H412"/>
  <c r="H428"/>
  <c r="H444"/>
  <c r="H460"/>
  <c r="H476"/>
  <c r="AA798"/>
  <c r="X795"/>
  <c r="E796"/>
  <c r="AA782"/>
  <c r="X779"/>
  <c r="E780"/>
  <c r="AA766"/>
  <c r="X763"/>
  <c r="E764"/>
  <c r="AA750"/>
  <c r="X747"/>
  <c r="E748"/>
  <c r="AA734"/>
  <c r="X731"/>
  <c r="E732"/>
  <c r="AA718"/>
  <c r="X715"/>
  <c r="E716"/>
  <c r="AA702"/>
  <c r="X699"/>
  <c r="E700"/>
  <c r="AA686"/>
  <c r="X683"/>
  <c r="E684"/>
  <c r="AA670"/>
  <c r="X667"/>
  <c r="E668"/>
  <c r="AA654"/>
  <c r="X651"/>
  <c r="Z652" s="1"/>
  <c r="AA638"/>
  <c r="X635"/>
  <c r="E636"/>
  <c r="AA622"/>
  <c r="X619"/>
  <c r="E620"/>
  <c r="AA606"/>
  <c r="X603"/>
  <c r="E604"/>
  <c r="AA590"/>
  <c r="E588"/>
  <c r="AA574"/>
  <c r="X571"/>
  <c r="E572"/>
  <c r="AA558"/>
  <c r="E556"/>
  <c r="AA542"/>
  <c r="X539"/>
  <c r="AA526"/>
  <c r="X523"/>
  <c r="E524"/>
  <c r="AA510"/>
  <c r="X507"/>
  <c r="E508"/>
  <c r="AA494"/>
  <c r="X491"/>
  <c r="E492"/>
  <c r="E12" i="9"/>
  <c r="G4" i="11"/>
  <c r="G19" i="10"/>
  <c r="G42"/>
  <c r="G49" i="9"/>
  <c r="G46"/>
  <c r="G52" i="13"/>
  <c r="G26"/>
  <c r="G5" i="11"/>
  <c r="G14" i="10"/>
  <c r="G43"/>
  <c r="G41"/>
  <c r="G33"/>
  <c r="G31"/>
  <c r="G52" i="9"/>
  <c r="G47"/>
  <c r="G29"/>
  <c r="G44"/>
  <c r="G40"/>
  <c r="G48" i="13"/>
  <c r="G49" i="14"/>
  <c r="G35"/>
  <c r="G14" i="9"/>
  <c r="G11" i="13"/>
  <c r="G47" i="8"/>
  <c r="G19"/>
  <c r="G53" i="7"/>
  <c r="G29"/>
  <c r="G50" i="12"/>
  <c r="G11"/>
  <c r="G40" i="14"/>
  <c r="G40" i="10"/>
  <c r="G44" i="8"/>
  <c r="G23"/>
  <c r="G46"/>
  <c r="G15"/>
  <c r="G52" i="7"/>
  <c r="G36"/>
  <c r="F36" i="10"/>
  <c r="B55"/>
  <c r="H36" s="1"/>
  <c r="E41" i="7"/>
  <c r="E47" i="13"/>
  <c r="G47" s="1"/>
  <c r="D55"/>
  <c r="F47"/>
  <c r="B55"/>
  <c r="H21" s="1"/>
  <c r="E44" i="14"/>
  <c r="G44" s="1"/>
  <c r="E52" i="2"/>
  <c r="F52"/>
  <c r="E48" i="5"/>
  <c r="E42" i="12"/>
  <c r="G42" s="1"/>
  <c r="F40" i="11"/>
  <c r="E36" i="10"/>
  <c r="G36" s="1"/>
  <c r="B55" i="2"/>
  <c r="H52" s="1"/>
  <c r="E38" i="8"/>
  <c r="G12" i="7"/>
  <c r="G11" i="8"/>
  <c r="C475" i="18"/>
  <c r="C459"/>
  <c r="C443"/>
  <c r="C427"/>
  <c r="C411"/>
  <c r="C395"/>
  <c r="C363"/>
  <c r="C289"/>
  <c r="C273"/>
  <c r="C257"/>
  <c r="C241"/>
  <c r="C225"/>
  <c r="C209"/>
  <c r="C193"/>
  <c r="D194" s="1"/>
  <c r="C177"/>
  <c r="C161"/>
  <c r="C145"/>
  <c r="C129"/>
  <c r="C113"/>
  <c r="C97"/>
  <c r="D98" s="1"/>
  <c r="C81"/>
  <c r="D82" s="1"/>
  <c r="C49"/>
  <c r="D50" s="1"/>
  <c r="C33"/>
  <c r="Y82"/>
  <c r="Y98"/>
  <c r="Y114"/>
  <c r="Y130"/>
  <c r="Y146"/>
  <c r="Y162"/>
  <c r="Y226"/>
  <c r="Y242"/>
  <c r="Y258"/>
  <c r="Y274"/>
  <c r="Y290"/>
  <c r="Y348"/>
  <c r="Y364"/>
  <c r="Y396"/>
  <c r="Y412"/>
  <c r="Y428"/>
  <c r="Y444"/>
  <c r="Y460"/>
  <c r="Y476"/>
  <c r="AA462"/>
  <c r="AA446"/>
  <c r="AA430"/>
  <c r="AA414"/>
  <c r="AA398"/>
  <c r="AA382"/>
  <c r="AA366"/>
  <c r="AA350"/>
  <c r="AA334"/>
  <c r="AA308"/>
  <c r="AA292"/>
  <c r="AA276"/>
  <c r="AA260"/>
  <c r="AA244"/>
  <c r="AA228"/>
  <c r="AA212"/>
  <c r="AA196"/>
  <c r="AA164"/>
  <c r="AA148"/>
  <c r="AA116"/>
  <c r="AA100"/>
  <c r="AA84"/>
  <c r="AA68"/>
  <c r="AA52"/>
  <c r="AA36"/>
  <c r="AA20"/>
  <c r="AA797"/>
  <c r="AA781"/>
  <c r="AA765"/>
  <c r="AA717"/>
  <c r="AA701"/>
  <c r="AA685"/>
  <c r="AA669"/>
  <c r="AA4"/>
  <c r="AA653"/>
  <c r="X17"/>
  <c r="G53" i="13"/>
  <c r="G3" i="7"/>
  <c r="G19" i="5"/>
  <c r="G4"/>
  <c r="G22"/>
  <c r="G32"/>
  <c r="F28"/>
  <c r="G28"/>
  <c r="G39"/>
  <c r="G47"/>
  <c r="F32"/>
  <c r="F27" i="9" l="1"/>
  <c r="G15" i="2"/>
  <c r="F17" i="9"/>
  <c r="D820" i="1"/>
  <c r="C48" i="12"/>
  <c r="P322" i="18"/>
  <c r="D812"/>
  <c r="AA812" s="1"/>
  <c r="AA811"/>
  <c r="D380"/>
  <c r="AA380" s="1"/>
  <c r="AA379"/>
  <c r="B101"/>
  <c r="D55" i="8"/>
  <c r="J29" s="1"/>
  <c r="G51" i="7"/>
  <c r="G30" i="13"/>
  <c r="G11" i="2"/>
  <c r="F3" i="5"/>
  <c r="G50" i="9"/>
  <c r="G45" i="13"/>
  <c r="F11" i="9"/>
  <c r="G49" i="5"/>
  <c r="G41" i="11"/>
  <c r="F37" i="8"/>
  <c r="F3" i="2"/>
  <c r="G20" i="9"/>
  <c r="F48" i="12"/>
  <c r="G25" i="11"/>
  <c r="C59" i="16"/>
  <c r="G26" i="9"/>
  <c r="G48" i="2"/>
  <c r="J39" i="15"/>
  <c r="J56" s="1"/>
  <c r="G24" i="9"/>
  <c r="F51" i="12"/>
  <c r="G4" i="14"/>
  <c r="E55" i="2"/>
  <c r="G6" i="11"/>
  <c r="J780" i="18"/>
  <c r="G52" i="12"/>
  <c r="G37" i="5"/>
  <c r="G21" i="7"/>
  <c r="F19" i="12"/>
  <c r="F45" i="8"/>
  <c r="G40" i="5"/>
  <c r="G21" i="8"/>
  <c r="G16" i="13"/>
  <c r="G37" i="7"/>
  <c r="G6" i="14"/>
  <c r="G37" i="11"/>
  <c r="G28" i="10"/>
  <c r="G46"/>
  <c r="G34" i="2"/>
  <c r="F15" i="10"/>
  <c r="G14" i="7"/>
  <c r="G25" i="2"/>
  <c r="G26" i="7"/>
  <c r="D55" i="11"/>
  <c r="J20" s="1"/>
  <c r="F35" i="10"/>
  <c r="G18" i="8"/>
  <c r="G29" i="11"/>
  <c r="G35" i="8"/>
  <c r="G50"/>
  <c r="F43"/>
  <c r="F32" i="2"/>
  <c r="F6" i="12"/>
  <c r="F18" i="7"/>
  <c r="C19" i="15"/>
  <c r="G17" i="5"/>
  <c r="F42" i="9"/>
  <c r="G49" i="12"/>
  <c r="G31" i="2"/>
  <c r="P668" i="18"/>
  <c r="P364"/>
  <c r="P274"/>
  <c r="F51" i="13"/>
  <c r="F18" i="10"/>
  <c r="G42" i="5"/>
  <c r="F50"/>
  <c r="G42" i="7"/>
  <c r="G50" i="11"/>
  <c r="D55" i="9"/>
  <c r="J24" s="1"/>
  <c r="G13" i="10"/>
  <c r="F25" i="12"/>
  <c r="F26" i="5"/>
  <c r="F24" i="12"/>
  <c r="F5"/>
  <c r="G15" i="11"/>
  <c r="F38" i="9"/>
  <c r="G49" i="2"/>
  <c r="F29" i="10"/>
  <c r="F15" i="13"/>
  <c r="F53" i="5"/>
  <c r="G35" i="11"/>
  <c r="F12" i="8"/>
  <c r="G30" i="9"/>
  <c r="G8" i="14"/>
  <c r="G3" i="9"/>
  <c r="D55" i="14"/>
  <c r="J44" s="1"/>
  <c r="G44" i="12"/>
  <c r="G13"/>
  <c r="G44" i="13"/>
  <c r="G43" i="9"/>
  <c r="G45" i="10"/>
  <c r="G47" i="11"/>
  <c r="G10" i="12"/>
  <c r="F4" i="7"/>
  <c r="F30" i="14"/>
  <c r="F7"/>
  <c r="F20" i="10"/>
  <c r="F35" i="9"/>
  <c r="F8" i="7"/>
  <c r="G45" i="5"/>
  <c r="F33" i="11"/>
  <c r="F5" i="5"/>
  <c r="G47" i="12"/>
  <c r="P428" i="18"/>
  <c r="F8" i="5"/>
  <c r="G9" i="7"/>
  <c r="F25" i="14"/>
  <c r="G12" i="2"/>
  <c r="F7" i="10"/>
  <c r="F33" i="14"/>
  <c r="F23" i="2"/>
  <c r="G14" i="13"/>
  <c r="G39" i="7"/>
  <c r="G13" i="13"/>
  <c r="C20" i="15"/>
  <c r="C51"/>
  <c r="F332" i="18"/>
  <c r="G35" i="5"/>
  <c r="G15" i="14"/>
  <c r="F11" i="11"/>
  <c r="F53" i="10"/>
  <c r="F17" i="13"/>
  <c r="F38" i="11"/>
  <c r="F24" i="5"/>
  <c r="G16" i="12"/>
  <c r="G12" i="13"/>
  <c r="G22"/>
  <c r="G37" i="9"/>
  <c r="F36" i="2"/>
  <c r="F29" i="14"/>
  <c r="P748" i="18"/>
  <c r="F29" i="5"/>
  <c r="P716" i="18"/>
  <c r="F23" i="11"/>
  <c r="F32" i="12"/>
  <c r="F43" i="2"/>
  <c r="F11" i="10"/>
  <c r="F24"/>
  <c r="F34"/>
  <c r="F8" i="12"/>
  <c r="G652" i="18"/>
  <c r="F20" i="7"/>
  <c r="G25" i="8"/>
  <c r="C42" i="15"/>
  <c r="C54"/>
  <c r="G38" i="8"/>
  <c r="G38" i="7"/>
  <c r="G21" i="2"/>
  <c r="G14" i="14"/>
  <c r="G4" i="12"/>
  <c r="F18" i="11"/>
  <c r="C43" i="15"/>
  <c r="G38" i="14"/>
  <c r="G7" i="5"/>
  <c r="F25"/>
  <c r="G41" i="7"/>
  <c r="G43" i="13"/>
  <c r="G33" i="9"/>
  <c r="G28" i="12"/>
  <c r="G41" i="2"/>
  <c r="G18" i="12"/>
  <c r="C55" i="16"/>
  <c r="G10" i="13"/>
  <c r="E55" i="9"/>
  <c r="G37" i="12"/>
  <c r="G12"/>
  <c r="F28" i="11"/>
  <c r="F20"/>
  <c r="F24" i="8"/>
  <c r="F50" i="10"/>
  <c r="F51" i="5"/>
  <c r="P508" i="18"/>
  <c r="P242"/>
  <c r="P130"/>
  <c r="P780"/>
  <c r="F3" i="14"/>
  <c r="G23" i="7"/>
  <c r="G33"/>
  <c r="G18" i="9"/>
  <c r="F4" i="13"/>
  <c r="P306" i="18"/>
  <c r="F37" i="2"/>
  <c r="C46" i="15"/>
  <c r="G322" i="18"/>
  <c r="G27" i="5"/>
  <c r="G3" i="10"/>
  <c r="G7" i="9"/>
  <c r="B55"/>
  <c r="H12" s="1"/>
  <c r="G34" i="7"/>
  <c r="G33" i="12"/>
  <c r="G26" i="2"/>
  <c r="G51" i="14"/>
  <c r="G21" i="11"/>
  <c r="G42" i="13"/>
  <c r="F22" i="2"/>
  <c r="F27" i="14"/>
  <c r="F35" i="13"/>
  <c r="F8" i="11"/>
  <c r="F9" i="8"/>
  <c r="G39" i="14"/>
  <c r="F11" i="7"/>
  <c r="C47"/>
  <c r="F47" s="1"/>
  <c r="G26" i="14"/>
  <c r="G9" i="11"/>
  <c r="F36" i="13"/>
  <c r="F53" i="14"/>
  <c r="F43" i="5"/>
  <c r="Q38" i="16"/>
  <c r="F38" s="1"/>
  <c r="G48" i="11"/>
  <c r="F30"/>
  <c r="G5" i="2"/>
  <c r="G10" i="5"/>
  <c r="G45" i="12"/>
  <c r="G51" i="11"/>
  <c r="G4" i="2"/>
  <c r="F36" i="12"/>
  <c r="P524" i="18"/>
  <c r="P348"/>
  <c r="P290"/>
  <c r="P258"/>
  <c r="P226"/>
  <c r="C8" i="2"/>
  <c r="F8" s="1"/>
  <c r="F21" i="5"/>
  <c r="F39" i="9"/>
  <c r="H820" i="1"/>
  <c r="J81" i="16"/>
  <c r="G81"/>
  <c r="H81"/>
  <c r="K81"/>
  <c r="F81"/>
  <c r="E81"/>
  <c r="C81"/>
  <c r="I81"/>
  <c r="L81"/>
  <c r="Z18" i="18"/>
  <c r="L79" i="16"/>
  <c r="H79"/>
  <c r="G79"/>
  <c r="J18" i="18"/>
  <c r="E79" i="16"/>
  <c r="V18" i="18"/>
  <c r="K79" i="16"/>
  <c r="S18" i="18"/>
  <c r="J79" i="16"/>
  <c r="F79"/>
  <c r="I79"/>
  <c r="L332" i="18"/>
  <c r="L816" s="1"/>
  <c r="I332"/>
  <c r="P604"/>
  <c r="P50"/>
  <c r="P412"/>
  <c r="P396"/>
  <c r="P540"/>
  <c r="P460"/>
  <c r="P178"/>
  <c r="P98"/>
  <c r="G700"/>
  <c r="G18"/>
  <c r="D79" i="16"/>
  <c r="P700" i="18"/>
  <c r="P732"/>
  <c r="P684"/>
  <c r="C79" i="16"/>
  <c r="Q816" i="18"/>
  <c r="N816"/>
  <c r="M816"/>
  <c r="P796"/>
  <c r="P764"/>
  <c r="P636"/>
  <c r="P620"/>
  <c r="P572"/>
  <c r="P556"/>
  <c r="P492"/>
  <c r="P476"/>
  <c r="P444"/>
  <c r="P194"/>
  <c r="P162"/>
  <c r="P146"/>
  <c r="P114"/>
  <c r="P82"/>
  <c r="P66"/>
  <c r="P34"/>
  <c r="P18"/>
  <c r="J322"/>
  <c r="B55" i="12"/>
  <c r="H34" s="1"/>
  <c r="H3" i="16"/>
  <c r="E3"/>
  <c r="F3"/>
  <c r="J3"/>
  <c r="D3"/>
  <c r="C71"/>
  <c r="B55" i="11"/>
  <c r="H40" s="1"/>
  <c r="D55" i="12"/>
  <c r="J42" s="1"/>
  <c r="D55" i="2"/>
  <c r="J52" s="1"/>
  <c r="D55" i="7"/>
  <c r="J20" s="1"/>
  <c r="G37" i="14"/>
  <c r="G25" i="9"/>
  <c r="G52" i="10"/>
  <c r="G23" i="13"/>
  <c r="Z764" i="18"/>
  <c r="G20" i="13"/>
  <c r="G26" i="11"/>
  <c r="G24" i="13"/>
  <c r="G14" i="11"/>
  <c r="F27" i="8"/>
  <c r="G8" i="9"/>
  <c r="D572" i="18"/>
  <c r="G7" i="13"/>
  <c r="F52" i="11"/>
  <c r="G32" i="14"/>
  <c r="F35" i="7"/>
  <c r="F28" i="14"/>
  <c r="G43" i="12"/>
  <c r="G29" i="2"/>
  <c r="G15" i="5"/>
  <c r="F13" i="11"/>
  <c r="C29" i="15"/>
  <c r="G23" i="12"/>
  <c r="F7"/>
  <c r="F21" i="13"/>
  <c r="F22" i="12"/>
  <c r="G38" i="13"/>
  <c r="G194" i="18"/>
  <c r="F38" i="5"/>
  <c r="F46" i="12"/>
  <c r="G46" i="7"/>
  <c r="F10"/>
  <c r="F25"/>
  <c r="F52" i="5"/>
  <c r="C48" i="15"/>
  <c r="C31"/>
  <c r="Z321" i="18"/>
  <c r="F5" i="14"/>
  <c r="F46" i="5"/>
  <c r="AA331" i="18"/>
  <c r="S620"/>
  <c r="Z162"/>
  <c r="G796"/>
  <c r="D322"/>
  <c r="C332"/>
  <c r="D428"/>
  <c r="F572"/>
  <c r="D81" i="16" s="1"/>
  <c r="V364" i="18"/>
  <c r="V306"/>
  <c r="V428"/>
  <c r="G274"/>
  <c r="D306"/>
  <c r="AA305"/>
  <c r="Z492"/>
  <c r="Z50"/>
  <c r="J306"/>
  <c r="J274"/>
  <c r="V290"/>
  <c r="Z242"/>
  <c r="S321"/>
  <c r="Z178"/>
  <c r="V178"/>
  <c r="Z194"/>
  <c r="S82"/>
  <c r="Z82"/>
  <c r="S684"/>
  <c r="V748"/>
  <c r="Z66"/>
  <c r="V604"/>
  <c r="D780"/>
  <c r="J66"/>
  <c r="V66"/>
  <c r="Z34"/>
  <c r="AA33"/>
  <c r="D34"/>
  <c r="AA555"/>
  <c r="AA17"/>
  <c r="Z604"/>
  <c r="D636"/>
  <c r="J226"/>
  <c r="V348"/>
  <c r="V242"/>
  <c r="Z412"/>
  <c r="J210"/>
  <c r="C45" i="15"/>
  <c r="K71" i="16"/>
  <c r="G73"/>
  <c r="C37" i="15"/>
  <c r="C35"/>
  <c r="C50"/>
  <c r="C30"/>
  <c r="C53"/>
  <c r="G71" i="16"/>
  <c r="C44" i="15"/>
  <c r="C47"/>
  <c r="I71" i="16"/>
  <c r="K73"/>
  <c r="I73"/>
  <c r="G588" i="18"/>
  <c r="C49" i="15"/>
  <c r="C38"/>
  <c r="C40"/>
  <c r="G55" i="16"/>
  <c r="G59"/>
  <c r="G3"/>
  <c r="I59"/>
  <c r="I3"/>
  <c r="I10"/>
  <c r="I55"/>
  <c r="K59"/>
  <c r="K3"/>
  <c r="K10"/>
  <c r="K55"/>
  <c r="D55"/>
  <c r="H55"/>
  <c r="G39" i="15"/>
  <c r="O38" i="16"/>
  <c r="D38" s="1"/>
  <c r="F16" i="5"/>
  <c r="G16"/>
  <c r="L55" i="16"/>
  <c r="L10"/>
  <c r="B9" i="18"/>
  <c r="B25" s="1"/>
  <c r="B41" s="1"/>
  <c r="B57" s="1"/>
  <c r="B73" s="1"/>
  <c r="B89" s="1"/>
  <c r="B105" s="1"/>
  <c r="B121" s="1"/>
  <c r="B137" s="1"/>
  <c r="B153" s="1"/>
  <c r="B169" s="1"/>
  <c r="B185" s="1"/>
  <c r="B201" s="1"/>
  <c r="B217" s="1"/>
  <c r="B233" s="1"/>
  <c r="B249" s="1"/>
  <c r="B265" s="1"/>
  <c r="B281" s="1"/>
  <c r="B297" s="1"/>
  <c r="B313" s="1"/>
  <c r="G44" i="5"/>
  <c r="G34"/>
  <c r="F41" i="13"/>
  <c r="G16" i="10"/>
  <c r="G39" i="8"/>
  <c r="F10" i="10"/>
  <c r="F18" i="5"/>
  <c r="G13" i="14"/>
  <c r="F39" i="10"/>
  <c r="C41" i="15"/>
  <c r="F49" i="11"/>
  <c r="F15" i="7"/>
  <c r="G636" i="18"/>
  <c r="F14" i="12"/>
  <c r="G40" i="8"/>
  <c r="G44" i="2"/>
  <c r="F53" i="8"/>
  <c r="C36" i="5"/>
  <c r="G50" i="7"/>
  <c r="G20" i="14"/>
  <c r="G29" i="13"/>
  <c r="G9" i="9"/>
  <c r="G48" i="8"/>
  <c r="G52" i="14"/>
  <c r="G28" i="2"/>
  <c r="G49" i="10"/>
  <c r="G40" i="13"/>
  <c r="G45" i="11"/>
  <c r="F26" i="8"/>
  <c r="B55" i="14"/>
  <c r="H15" s="1"/>
  <c r="F36" i="8"/>
  <c r="F51" i="10"/>
  <c r="G18" i="14"/>
  <c r="F31" i="12"/>
  <c r="F41" i="14"/>
  <c r="F49" i="13"/>
  <c r="G42" i="2"/>
  <c r="F31" i="7"/>
  <c r="C26" i="15"/>
  <c r="F48" i="10"/>
  <c r="J258" i="18"/>
  <c r="F46" i="2"/>
  <c r="V396" i="18"/>
  <c r="V321"/>
  <c r="F31" i="5"/>
  <c r="G6" i="2"/>
  <c r="F21" i="14"/>
  <c r="G45" i="2"/>
  <c r="C33" i="15"/>
  <c r="C18"/>
  <c r="F20" i="12"/>
  <c r="F19" i="9"/>
  <c r="G820" i="1"/>
  <c r="F12" i="5"/>
  <c r="G34" i="14"/>
  <c r="G3" i="8"/>
  <c r="D55" i="10"/>
  <c r="J36" s="1"/>
  <c r="G15" i="12"/>
  <c r="G5" i="10"/>
  <c r="G33" i="2"/>
  <c r="G10" i="11"/>
  <c r="G34"/>
  <c r="G39" i="13"/>
  <c r="G24" i="11"/>
  <c r="F17" i="12"/>
  <c r="C25" i="15"/>
  <c r="J55" i="16"/>
  <c r="F19" i="13"/>
  <c r="G46" i="14"/>
  <c r="G9" i="2"/>
  <c r="F32" i="11"/>
  <c r="S716" i="18"/>
  <c r="C6" i="15"/>
  <c r="S50" i="18"/>
  <c r="S210"/>
  <c r="G27" i="12"/>
  <c r="V258" i="18"/>
  <c r="S588"/>
  <c r="G31" i="14"/>
  <c r="AA587" i="18"/>
  <c r="O820" i="1"/>
  <c r="Y816" i="18"/>
  <c r="W55" i="16"/>
  <c r="L23"/>
  <c r="W816" i="18"/>
  <c r="T816"/>
  <c r="S796"/>
  <c r="F41" i="5"/>
  <c r="G34" i="13"/>
  <c r="J412" i="18"/>
  <c r="J130"/>
  <c r="G17" i="2"/>
  <c r="J178" i="18"/>
  <c r="G53" i="12"/>
  <c r="G48" i="14"/>
  <c r="K572" i="18"/>
  <c r="K816" s="1"/>
  <c r="V620"/>
  <c r="S508"/>
  <c r="G18" i="7"/>
  <c r="Z460" i="18"/>
  <c r="C7" i="15"/>
  <c r="C34"/>
  <c r="D732" i="18"/>
  <c r="V130"/>
  <c r="G130"/>
  <c r="Z620"/>
  <c r="V780"/>
  <c r="J556"/>
  <c r="S700"/>
  <c r="J588"/>
  <c r="G508"/>
  <c r="J732"/>
  <c r="D556"/>
  <c r="G242"/>
  <c r="Z258"/>
  <c r="J82"/>
  <c r="V716"/>
  <c r="V732"/>
  <c r="S348"/>
  <c r="S274"/>
  <c r="G396"/>
  <c r="C52" i="15"/>
  <c r="V82" i="18"/>
  <c r="V226"/>
  <c r="D524"/>
  <c r="G620"/>
  <c r="J348"/>
  <c r="G66"/>
  <c r="Z428"/>
  <c r="D620"/>
  <c r="D684"/>
  <c r="G412"/>
  <c r="Z130"/>
  <c r="S258"/>
  <c r="J242"/>
  <c r="Z796"/>
  <c r="S764"/>
  <c r="G684"/>
  <c r="J396"/>
  <c r="J364"/>
  <c r="J290"/>
  <c r="V50"/>
  <c r="V274"/>
  <c r="G716"/>
  <c r="G460"/>
  <c r="G306"/>
  <c r="V98"/>
  <c r="J508"/>
  <c r="S604"/>
  <c r="S396"/>
  <c r="C13" i="16"/>
  <c r="D162" i="18"/>
  <c r="G24" i="14"/>
  <c r="Z524" i="18"/>
  <c r="Z540"/>
  <c r="Z668"/>
  <c r="Z732"/>
  <c r="G26" i="10"/>
  <c r="C15" i="15"/>
  <c r="C9"/>
  <c r="G732" i="18"/>
  <c r="G492"/>
  <c r="J73" i="16"/>
  <c r="D764" i="18"/>
  <c r="D668"/>
  <c r="D588"/>
  <c r="G348"/>
  <c r="Z364"/>
  <c r="C24" i="15"/>
  <c r="S226" i="18"/>
  <c r="D146"/>
  <c r="D210"/>
  <c r="D274"/>
  <c r="F3" i="11"/>
  <c r="S652" i="18"/>
  <c r="S668"/>
  <c r="V556"/>
  <c r="G36" i="11"/>
  <c r="D796" i="18"/>
  <c r="S412"/>
  <c r="S306"/>
  <c r="G258"/>
  <c r="V146"/>
  <c r="S290"/>
  <c r="S130"/>
  <c r="V114"/>
  <c r="V194"/>
  <c r="J194"/>
  <c r="E55" i="16"/>
  <c r="E13"/>
  <c r="F55"/>
  <c r="F28"/>
  <c r="Z572" i="18"/>
  <c r="K56" i="15"/>
  <c r="E73" i="16"/>
  <c r="S66" i="18"/>
  <c r="J796"/>
  <c r="V412"/>
  <c r="S146"/>
  <c r="G364"/>
  <c r="Z396"/>
  <c r="C73" i="16"/>
  <c r="G226" i="18"/>
  <c r="J146"/>
  <c r="D130"/>
  <c r="D258"/>
  <c r="L73" i="16"/>
  <c r="J668" i="18"/>
  <c r="Z306"/>
  <c r="V796"/>
  <c r="J764"/>
  <c r="D508"/>
  <c r="Z348"/>
  <c r="Z226"/>
  <c r="V210"/>
  <c r="G32" i="7"/>
  <c r="G23" i="5"/>
  <c r="F23" i="10"/>
  <c r="J684" i="18"/>
  <c r="S556"/>
  <c r="S428"/>
  <c r="S194"/>
  <c r="G12" i="11"/>
  <c r="Z636" i="18"/>
  <c r="G43" i="11"/>
  <c r="S732" i="18"/>
  <c r="G748"/>
  <c r="S364"/>
  <c r="Z588"/>
  <c r="Z748"/>
  <c r="C27" i="15"/>
  <c r="G35" i="12"/>
  <c r="F10" i="8"/>
  <c r="G540" i="18"/>
  <c r="E55" i="12"/>
  <c r="S242" i="18"/>
  <c r="G290"/>
  <c r="E55" i="11"/>
  <c r="D226" i="18"/>
  <c r="D290"/>
  <c r="D364"/>
  <c r="D396"/>
  <c r="D460"/>
  <c r="G7" i="12"/>
  <c r="G30" i="7"/>
  <c r="G48" i="12"/>
  <c r="G27" i="10"/>
  <c r="Z716" i="18"/>
  <c r="G604"/>
  <c r="S540"/>
  <c r="J636"/>
  <c r="V524"/>
  <c r="D716"/>
  <c r="D604"/>
  <c r="D114"/>
  <c r="D178"/>
  <c r="D242"/>
  <c r="D348"/>
  <c r="D412"/>
  <c r="G47" i="14"/>
  <c r="G3" i="13"/>
  <c r="G32"/>
  <c r="G19" i="11"/>
  <c r="Z508" i="18"/>
  <c r="Z556"/>
  <c r="Z684"/>
  <c r="Z700"/>
  <c r="Z780"/>
  <c r="J572"/>
  <c r="G6" i="5"/>
  <c r="G5" i="7"/>
  <c r="G33" i="8"/>
  <c r="F33" i="13"/>
  <c r="J98" i="18"/>
  <c r="G764"/>
  <c r="D73" i="16"/>
  <c r="V700" i="18"/>
  <c r="V764"/>
  <c r="V572"/>
  <c r="G178"/>
  <c r="Z114"/>
  <c r="G114"/>
  <c r="G51" i="2"/>
  <c r="G39" i="12"/>
  <c r="G28" i="8"/>
  <c r="G36" i="14"/>
  <c r="J748" i="18"/>
  <c r="V684"/>
  <c r="Z146"/>
  <c r="S780"/>
  <c r="G556"/>
  <c r="Z290"/>
  <c r="J162"/>
  <c r="J114"/>
  <c r="G9" i="5"/>
  <c r="G30"/>
  <c r="G3" i="12"/>
  <c r="C55" i="8"/>
  <c r="I22" s="1"/>
  <c r="G24"/>
  <c r="F19" i="14"/>
  <c r="S748" i="18"/>
  <c r="S572"/>
  <c r="S524"/>
  <c r="C12" i="15"/>
  <c r="G668" i="18"/>
  <c r="D71" i="16"/>
  <c r="J716" i="18"/>
  <c r="J604"/>
  <c r="J524"/>
  <c r="V636"/>
  <c r="J540"/>
  <c r="F73" i="16"/>
  <c r="S636" i="18"/>
  <c r="D652"/>
  <c r="Z210"/>
  <c r="G210"/>
  <c r="J50"/>
  <c r="J428"/>
  <c r="D748"/>
  <c r="S114"/>
  <c r="S460"/>
  <c r="Z274"/>
  <c r="V162"/>
  <c r="D700"/>
  <c r="S178"/>
  <c r="S162"/>
  <c r="G38" i="2"/>
  <c r="G780" i="18"/>
  <c r="E55" i="13"/>
  <c r="G30" i="12"/>
  <c r="G29"/>
  <c r="F5" i="9"/>
  <c r="F15"/>
  <c r="C5" i="15"/>
  <c r="H59" i="16"/>
  <c r="E55" i="5"/>
  <c r="F45" i="14"/>
  <c r="V460" i="18"/>
  <c r="J59" i="16"/>
  <c r="C10" i="15"/>
  <c r="S98" i="18"/>
  <c r="G48" i="5"/>
  <c r="F56" i="15"/>
  <c r="G146" i="18"/>
  <c r="H28" i="8"/>
  <c r="N56" i="15"/>
  <c r="G38" i="12"/>
  <c r="G17" i="8"/>
  <c r="G3" i="2"/>
  <c r="G49" i="7"/>
  <c r="H73" i="16"/>
  <c r="D492" i="18"/>
  <c r="V668"/>
  <c r="V540"/>
  <c r="V508"/>
  <c r="V492"/>
  <c r="J620"/>
  <c r="J700"/>
  <c r="G162"/>
  <c r="Z98"/>
  <c r="G98"/>
  <c r="J460"/>
  <c r="C28" i="15"/>
  <c r="C36"/>
  <c r="C32"/>
  <c r="C55" i="14"/>
  <c r="I18" s="1"/>
  <c r="C22" i="15"/>
  <c r="C13"/>
  <c r="C14"/>
  <c r="C55" i="9"/>
  <c r="I50" s="1"/>
  <c r="F25" i="13"/>
  <c r="L56" i="15"/>
  <c r="L59" i="16"/>
  <c r="M56" i="15"/>
  <c r="C17"/>
  <c r="H56"/>
  <c r="C16"/>
  <c r="C11"/>
  <c r="C8"/>
  <c r="I56"/>
  <c r="E59" i="16"/>
  <c r="V476" i="18"/>
  <c r="H20" i="13"/>
  <c r="F29" i="8"/>
  <c r="G21" i="12"/>
  <c r="G12" i="9"/>
  <c r="C55" i="12"/>
  <c r="I37" s="1"/>
  <c r="J12" i="11"/>
  <c r="F19" i="2"/>
  <c r="G14" i="8"/>
  <c r="C55" i="11"/>
  <c r="I10" s="1"/>
  <c r="G45" i="7"/>
  <c r="G50" i="2"/>
  <c r="E55" i="7"/>
  <c r="J25" i="11"/>
  <c r="G5" i="8"/>
  <c r="G44" i="7"/>
  <c r="C55" i="10"/>
  <c r="I39" s="1"/>
  <c r="J19" i="11"/>
  <c r="S444" i="18"/>
  <c r="F17" i="11"/>
  <c r="C4" i="15"/>
  <c r="D18" i="18"/>
  <c r="E71" i="16"/>
  <c r="G428" i="18"/>
  <c r="Z476"/>
  <c r="AA475"/>
  <c r="S476"/>
  <c r="G444"/>
  <c r="G524"/>
  <c r="J492"/>
  <c r="Z444"/>
  <c r="D66"/>
  <c r="S492"/>
  <c r="G82"/>
  <c r="J476"/>
  <c r="AA347"/>
  <c r="G476"/>
  <c r="AA273"/>
  <c r="G35" i="2"/>
  <c r="F35"/>
  <c r="G31" i="8"/>
  <c r="F31"/>
  <c r="G40" i="7"/>
  <c r="F30" i="2"/>
  <c r="G30"/>
  <c r="G20"/>
  <c r="F20"/>
  <c r="F40" i="12"/>
  <c r="G40"/>
  <c r="G32" i="8"/>
  <c r="G46" i="13"/>
  <c r="G20" i="5"/>
  <c r="J46" i="11"/>
  <c r="J7"/>
  <c r="H3" i="12"/>
  <c r="J47" i="11"/>
  <c r="O56" i="15"/>
  <c r="AA49" i="18"/>
  <c r="AA81"/>
  <c r="AA113"/>
  <c r="AA177"/>
  <c r="AA241"/>
  <c r="AA411"/>
  <c r="AA209"/>
  <c r="J40" i="11"/>
  <c r="J38"/>
  <c r="J24"/>
  <c r="J49"/>
  <c r="J37"/>
  <c r="J6"/>
  <c r="J43"/>
  <c r="J15"/>
  <c r="J30" i="8"/>
  <c r="H4" i="13"/>
  <c r="H48" i="12"/>
  <c r="C23" i="15"/>
  <c r="H21" i="8"/>
  <c r="E55" i="10"/>
  <c r="H25" i="8"/>
  <c r="D55" i="5"/>
  <c r="J48" s="1"/>
  <c r="G6" i="10"/>
  <c r="C55" i="13"/>
  <c r="I21" s="1"/>
  <c r="H52" i="8"/>
  <c r="H26"/>
  <c r="H10"/>
  <c r="H6"/>
  <c r="J53" i="11"/>
  <c r="H13" i="13"/>
  <c r="H48"/>
  <c r="J50" i="11"/>
  <c r="H19" i="8"/>
  <c r="H9"/>
  <c r="C21" i="15"/>
  <c r="H32" i="8"/>
  <c r="H8"/>
  <c r="H38"/>
  <c r="H11"/>
  <c r="H6" i="13"/>
  <c r="H49"/>
  <c r="H53"/>
  <c r="H37" i="8"/>
  <c r="H49"/>
  <c r="H51"/>
  <c r="H18"/>
  <c r="J29" i="9"/>
  <c r="H44" i="8"/>
  <c r="H16"/>
  <c r="H43"/>
  <c r="H31"/>
  <c r="H29"/>
  <c r="H20"/>
  <c r="H39"/>
  <c r="H41"/>
  <c r="H50"/>
  <c r="H53"/>
  <c r="H23" i="13"/>
  <c r="H34"/>
  <c r="H9"/>
  <c r="H7"/>
  <c r="H10"/>
  <c r="H32"/>
  <c r="H14" i="8"/>
  <c r="H48"/>
  <c r="H47"/>
  <c r="H3"/>
  <c r="H24"/>
  <c r="H46"/>
  <c r="H40"/>
  <c r="H33"/>
  <c r="J21" i="11"/>
  <c r="J14"/>
  <c r="J9"/>
  <c r="J32"/>
  <c r="J39"/>
  <c r="J4"/>
  <c r="J23"/>
  <c r="J52"/>
  <c r="J35"/>
  <c r="J29"/>
  <c r="J17" i="8"/>
  <c r="J10" i="9"/>
  <c r="J21" i="8"/>
  <c r="J49"/>
  <c r="H47" i="13"/>
  <c r="H35"/>
  <c r="H41"/>
  <c r="H45"/>
  <c r="H39"/>
  <c r="H24"/>
  <c r="H29"/>
  <c r="H11"/>
  <c r="H22"/>
  <c r="H40"/>
  <c r="H25"/>
  <c r="J14" i="9"/>
  <c r="H43" i="12"/>
  <c r="H31"/>
  <c r="J15" i="8"/>
  <c r="J4"/>
  <c r="J7"/>
  <c r="H25" i="9"/>
  <c r="J25"/>
  <c r="J8"/>
  <c r="H25" i="12"/>
  <c r="H28"/>
  <c r="H26"/>
  <c r="AA161" i="18"/>
  <c r="F20" i="5"/>
  <c r="E55" i="8"/>
  <c r="E55" i="14"/>
  <c r="D476" i="18"/>
  <c r="H22" i="8"/>
  <c r="H4"/>
  <c r="H36"/>
  <c r="H27"/>
  <c r="H5"/>
  <c r="H13"/>
  <c r="H30"/>
  <c r="H17"/>
  <c r="H35"/>
  <c r="H23"/>
  <c r="H15"/>
  <c r="H42"/>
  <c r="H34"/>
  <c r="H45"/>
  <c r="H7"/>
  <c r="H14" i="9"/>
  <c r="H44"/>
  <c r="H52"/>
  <c r="J34"/>
  <c r="J16"/>
  <c r="J20"/>
  <c r="J37"/>
  <c r="J11"/>
  <c r="J444" i="18"/>
  <c r="AA65"/>
  <c r="AA97"/>
  <c r="AA129"/>
  <c r="AA193"/>
  <c r="AA225"/>
  <c r="AA257"/>
  <c r="AA289"/>
  <c r="AA363"/>
  <c r="AA395"/>
  <c r="AA427"/>
  <c r="AA459"/>
  <c r="V444"/>
  <c r="E816"/>
  <c r="H816"/>
  <c r="AA491"/>
  <c r="AA507"/>
  <c r="AA523"/>
  <c r="AA571"/>
  <c r="AA603"/>
  <c r="AA619"/>
  <c r="AA635"/>
  <c r="AA683"/>
  <c r="AA699"/>
  <c r="AA715"/>
  <c r="AA731"/>
  <c r="AA747"/>
  <c r="AA763"/>
  <c r="AA779"/>
  <c r="AA795"/>
  <c r="AA667"/>
  <c r="AA651"/>
  <c r="AA539"/>
  <c r="J33" i="9"/>
  <c r="J9"/>
  <c r="J13"/>
  <c r="H37"/>
  <c r="H42"/>
  <c r="H29"/>
  <c r="H26"/>
  <c r="H36"/>
  <c r="H33"/>
  <c r="H5"/>
  <c r="H35"/>
  <c r="J13" i="7"/>
  <c r="J14"/>
  <c r="J13" i="13"/>
  <c r="J28"/>
  <c r="J19"/>
  <c r="J17"/>
  <c r="J8"/>
  <c r="J24"/>
  <c r="J45"/>
  <c r="J4"/>
  <c r="J30"/>
  <c r="J34"/>
  <c r="J39"/>
  <c r="J29"/>
  <c r="J42"/>
  <c r="J52"/>
  <c r="J25"/>
  <c r="J7"/>
  <c r="J37"/>
  <c r="J12"/>
  <c r="J36"/>
  <c r="J40"/>
  <c r="J14"/>
  <c r="J11"/>
  <c r="J9"/>
  <c r="J22"/>
  <c r="J48"/>
  <c r="J32"/>
  <c r="J51"/>
  <c r="J5"/>
  <c r="J6"/>
  <c r="J53"/>
  <c r="J23"/>
  <c r="J21"/>
  <c r="J49"/>
  <c r="J44"/>
  <c r="J3"/>
  <c r="J26"/>
  <c r="J10"/>
  <c r="J27"/>
  <c r="J46"/>
  <c r="J35"/>
  <c r="J31"/>
  <c r="J43"/>
  <c r="J15"/>
  <c r="J38"/>
  <c r="J33"/>
  <c r="J50"/>
  <c r="J41"/>
  <c r="J18"/>
  <c r="J47"/>
  <c r="J20"/>
  <c r="J16"/>
  <c r="H25" i="10"/>
  <c r="H37"/>
  <c r="H49"/>
  <c r="H45"/>
  <c r="H42"/>
  <c r="H21"/>
  <c r="H13"/>
  <c r="H4"/>
  <c r="H8"/>
  <c r="H50"/>
  <c r="H11"/>
  <c r="H30"/>
  <c r="H19"/>
  <c r="H5"/>
  <c r="H43"/>
  <c r="H14"/>
  <c r="H20"/>
  <c r="H35"/>
  <c r="H31"/>
  <c r="H16"/>
  <c r="H15"/>
  <c r="H48"/>
  <c r="H23"/>
  <c r="H52"/>
  <c r="H3"/>
  <c r="H17"/>
  <c r="H12"/>
  <c r="H51"/>
  <c r="H46"/>
  <c r="H6"/>
  <c r="H26"/>
  <c r="H38"/>
  <c r="H29"/>
  <c r="H39"/>
  <c r="H53"/>
  <c r="H40"/>
  <c r="H41"/>
  <c r="H34"/>
  <c r="H33"/>
  <c r="H10"/>
  <c r="H47"/>
  <c r="H24"/>
  <c r="H32"/>
  <c r="H27"/>
  <c r="H22"/>
  <c r="H28"/>
  <c r="H7"/>
  <c r="H9"/>
  <c r="H18"/>
  <c r="H44"/>
  <c r="H50" i="2"/>
  <c r="H21"/>
  <c r="H43"/>
  <c r="H41"/>
  <c r="H27"/>
  <c r="H39"/>
  <c r="H12"/>
  <c r="H42"/>
  <c r="H9"/>
  <c r="H47"/>
  <c r="H26"/>
  <c r="H34"/>
  <c r="H3"/>
  <c r="H4"/>
  <c r="H11"/>
  <c r="H33"/>
  <c r="H31"/>
  <c r="H14"/>
  <c r="H28"/>
  <c r="H48"/>
  <c r="H7"/>
  <c r="H19"/>
  <c r="H25"/>
  <c r="H38"/>
  <c r="H8"/>
  <c r="H15"/>
  <c r="H45"/>
  <c r="H13"/>
  <c r="H53"/>
  <c r="H29"/>
  <c r="H51"/>
  <c r="H18"/>
  <c r="H30"/>
  <c r="H16"/>
  <c r="H20"/>
  <c r="H22"/>
  <c r="H49"/>
  <c r="H5"/>
  <c r="H37"/>
  <c r="H23"/>
  <c r="H35"/>
  <c r="H36"/>
  <c r="H6"/>
  <c r="H24"/>
  <c r="H46"/>
  <c r="H44"/>
  <c r="H17"/>
  <c r="H32"/>
  <c r="H10"/>
  <c r="H40"/>
  <c r="G52"/>
  <c r="J27" i="14"/>
  <c r="J50"/>
  <c r="J35"/>
  <c r="J11"/>
  <c r="J6"/>
  <c r="J14"/>
  <c r="H47" i="7"/>
  <c r="H4"/>
  <c r="H35"/>
  <c r="H3"/>
  <c r="H29"/>
  <c r="H5"/>
  <c r="H36"/>
  <c r="H9"/>
  <c r="H18"/>
  <c r="H39"/>
  <c r="H11"/>
  <c r="H30"/>
  <c r="H23"/>
  <c r="H48"/>
  <c r="H42"/>
  <c r="H17"/>
  <c r="H22"/>
  <c r="H32"/>
  <c r="H40"/>
  <c r="H41"/>
  <c r="H19"/>
  <c r="H53"/>
  <c r="H38"/>
  <c r="H49"/>
  <c r="H20"/>
  <c r="H27"/>
  <c r="H46"/>
  <c r="H51"/>
  <c r="H45"/>
  <c r="H13"/>
  <c r="H15"/>
  <c r="H50"/>
  <c r="H24"/>
  <c r="H31"/>
  <c r="H34"/>
  <c r="H14"/>
  <c r="H8"/>
  <c r="H44"/>
  <c r="H43"/>
  <c r="H7"/>
  <c r="H21"/>
  <c r="H26"/>
  <c r="H52"/>
  <c r="H33"/>
  <c r="H10"/>
  <c r="H16"/>
  <c r="H37"/>
  <c r="H6"/>
  <c r="H28"/>
  <c r="H25"/>
  <c r="H12"/>
  <c r="J24" i="8"/>
  <c r="J51"/>
  <c r="J52"/>
  <c r="J33"/>
  <c r="J8"/>
  <c r="J31"/>
  <c r="J12"/>
  <c r="J19"/>
  <c r="J23"/>
  <c r="J34"/>
  <c r="J35"/>
  <c r="J11"/>
  <c r="J16"/>
  <c r="J50"/>
  <c r="H52" i="11"/>
  <c r="H38"/>
  <c r="H33" i="5"/>
  <c r="H12"/>
  <c r="H17"/>
  <c r="H40"/>
  <c r="H25"/>
  <c r="H9"/>
  <c r="H32"/>
  <c r="H42"/>
  <c r="H19"/>
  <c r="H10"/>
  <c r="H31"/>
  <c r="H37"/>
  <c r="H5"/>
  <c r="H3"/>
  <c r="H46"/>
  <c r="H24"/>
  <c r="H29"/>
  <c r="H49"/>
  <c r="H11"/>
  <c r="H27"/>
  <c r="H8"/>
  <c r="H45"/>
  <c r="H35"/>
  <c r="H52"/>
  <c r="H22"/>
  <c r="H26"/>
  <c r="H39"/>
  <c r="H14"/>
  <c r="H50"/>
  <c r="H30"/>
  <c r="H7"/>
  <c r="H13"/>
  <c r="H44"/>
  <c r="H18"/>
  <c r="H51"/>
  <c r="H53"/>
  <c r="H4"/>
  <c r="H6"/>
  <c r="H34"/>
  <c r="H28"/>
  <c r="H16"/>
  <c r="H15"/>
  <c r="H20"/>
  <c r="H48"/>
  <c r="H47"/>
  <c r="H43"/>
  <c r="H38"/>
  <c r="H23"/>
  <c r="H41"/>
  <c r="H21"/>
  <c r="H36"/>
  <c r="J13" i="2"/>
  <c r="J7"/>
  <c r="H14" i="13"/>
  <c r="H17"/>
  <c r="H42"/>
  <c r="H18"/>
  <c r="H12"/>
  <c r="H28"/>
  <c r="H19"/>
  <c r="H15"/>
  <c r="H46"/>
  <c r="H36"/>
  <c r="H33"/>
  <c r="H44"/>
  <c r="H43"/>
  <c r="H51"/>
  <c r="H37"/>
  <c r="H8"/>
  <c r="H31"/>
  <c r="H26"/>
  <c r="H38"/>
  <c r="H3"/>
  <c r="H16"/>
  <c r="H50"/>
  <c r="H30"/>
  <c r="H5"/>
  <c r="H27"/>
  <c r="H52"/>
  <c r="AA443" i="18"/>
  <c r="D444"/>
  <c r="AA145"/>
  <c r="L71" i="16"/>
  <c r="H71"/>
  <c r="J71"/>
  <c r="F71"/>
  <c r="H24" i="11" l="1"/>
  <c r="H36"/>
  <c r="H23" i="9"/>
  <c r="H30"/>
  <c r="H22"/>
  <c r="H21"/>
  <c r="H34"/>
  <c r="H41"/>
  <c r="H13"/>
  <c r="H24"/>
  <c r="H20"/>
  <c r="H50"/>
  <c r="H51"/>
  <c r="H19"/>
  <c r="C39" i="15"/>
  <c r="H3" i="11"/>
  <c r="H48" i="9"/>
  <c r="H32"/>
  <c r="H10"/>
  <c r="H39"/>
  <c r="H31"/>
  <c r="H7"/>
  <c r="H43"/>
  <c r="H28"/>
  <c r="H49"/>
  <c r="H27"/>
  <c r="H6"/>
  <c r="H47"/>
  <c r="H38"/>
  <c r="F59" i="16"/>
  <c r="H43" i="11"/>
  <c r="H32"/>
  <c r="H15" i="9"/>
  <c r="H40"/>
  <c r="H46"/>
  <c r="H8"/>
  <c r="H11"/>
  <c r="H45"/>
  <c r="H4"/>
  <c r="H16"/>
  <c r="H53"/>
  <c r="H9"/>
  <c r="H3"/>
  <c r="H17"/>
  <c r="H18"/>
  <c r="D823" i="1"/>
  <c r="B117" i="18"/>
  <c r="B133" s="1"/>
  <c r="J6" i="8"/>
  <c r="J10"/>
  <c r="J26"/>
  <c r="J13"/>
  <c r="J5"/>
  <c r="J25"/>
  <c r="J9" i="14"/>
  <c r="J40"/>
  <c r="J32"/>
  <c r="J28" i="8"/>
  <c r="J42"/>
  <c r="J32"/>
  <c r="J48"/>
  <c r="J44"/>
  <c r="J43"/>
  <c r="J45"/>
  <c r="J47"/>
  <c r="J18"/>
  <c r="J40"/>
  <c r="J22"/>
  <c r="J25" i="14"/>
  <c r="J16"/>
  <c r="J46"/>
  <c r="J3" i="8"/>
  <c r="J53"/>
  <c r="J9"/>
  <c r="J36"/>
  <c r="J41"/>
  <c r="J27"/>
  <c r="J37"/>
  <c r="J39"/>
  <c r="J46"/>
  <c r="J38"/>
  <c r="J20"/>
  <c r="J14"/>
  <c r="AA34" i="18"/>
  <c r="H35" i="11"/>
  <c r="H23"/>
  <c r="J45" i="14"/>
  <c r="J51"/>
  <c r="J36"/>
  <c r="H26" i="11"/>
  <c r="J20" i="14"/>
  <c r="H39" i="12"/>
  <c r="H13"/>
  <c r="H4"/>
  <c r="H24"/>
  <c r="H35"/>
  <c r="H42" i="11"/>
  <c r="H5"/>
  <c r="H16"/>
  <c r="J37" i="14"/>
  <c r="J3"/>
  <c r="J17"/>
  <c r="J48"/>
  <c r="J49"/>
  <c r="H4" i="11"/>
  <c r="H13"/>
  <c r="H25"/>
  <c r="H41"/>
  <c r="H29"/>
  <c r="J42" i="14"/>
  <c r="J31"/>
  <c r="J24"/>
  <c r="J34"/>
  <c r="J53"/>
  <c r="J12"/>
  <c r="J41"/>
  <c r="J22"/>
  <c r="J39"/>
  <c r="J4"/>
  <c r="J7"/>
  <c r="J29"/>
  <c r="H45" i="11"/>
  <c r="H11"/>
  <c r="H6"/>
  <c r="H27"/>
  <c r="H48"/>
  <c r="H20"/>
  <c r="J47" i="14"/>
  <c r="J19"/>
  <c r="J33"/>
  <c r="J8"/>
  <c r="J13"/>
  <c r="J21"/>
  <c r="J43"/>
  <c r="J23"/>
  <c r="J5"/>
  <c r="J10"/>
  <c r="J28"/>
  <c r="J26"/>
  <c r="H47" i="12"/>
  <c r="H12"/>
  <c r="H51"/>
  <c r="H10"/>
  <c r="H19"/>
  <c r="H53"/>
  <c r="H52"/>
  <c r="C55" i="2"/>
  <c r="I3" s="1"/>
  <c r="H31" i="11"/>
  <c r="J52" i="14"/>
  <c r="J30"/>
  <c r="J18"/>
  <c r="J38"/>
  <c r="J15"/>
  <c r="H6" i="12"/>
  <c r="H44"/>
  <c r="H17"/>
  <c r="H40"/>
  <c r="H49"/>
  <c r="H9"/>
  <c r="J23" i="10"/>
  <c r="J40" i="12"/>
  <c r="J30" i="7"/>
  <c r="J45" i="9"/>
  <c r="J17"/>
  <c r="J44"/>
  <c r="J48"/>
  <c r="J38"/>
  <c r="J53"/>
  <c r="J12"/>
  <c r="J39"/>
  <c r="J26"/>
  <c r="J5"/>
  <c r="J51"/>
  <c r="J40"/>
  <c r="J45" i="11"/>
  <c r="J42"/>
  <c r="J3"/>
  <c r="J5"/>
  <c r="J31"/>
  <c r="J16"/>
  <c r="J22"/>
  <c r="J26"/>
  <c r="J10"/>
  <c r="J30"/>
  <c r="J28"/>
  <c r="J51"/>
  <c r="J44"/>
  <c r="J8"/>
  <c r="J33"/>
  <c r="J48"/>
  <c r="J41"/>
  <c r="J34"/>
  <c r="J13"/>
  <c r="J27"/>
  <c r="J17"/>
  <c r="J11"/>
  <c r="J18"/>
  <c r="J36"/>
  <c r="J51" i="2"/>
  <c r="H18" i="11"/>
  <c r="H49"/>
  <c r="H12"/>
  <c r="H10"/>
  <c r="H39"/>
  <c r="H22"/>
  <c r="H15"/>
  <c r="H30"/>
  <c r="H50"/>
  <c r="H51"/>
  <c r="H46"/>
  <c r="H14"/>
  <c r="H47"/>
  <c r="H8"/>
  <c r="H34"/>
  <c r="H9"/>
  <c r="H37"/>
  <c r="H17"/>
  <c r="H7"/>
  <c r="H21"/>
  <c r="H53"/>
  <c r="H44"/>
  <c r="H33"/>
  <c r="H19"/>
  <c r="H28"/>
  <c r="H5" i="12"/>
  <c r="H23"/>
  <c r="H8"/>
  <c r="H21"/>
  <c r="H38"/>
  <c r="H27"/>
  <c r="H33"/>
  <c r="H20"/>
  <c r="H14"/>
  <c r="H29"/>
  <c r="H42"/>
  <c r="H11"/>
  <c r="H36"/>
  <c r="H50"/>
  <c r="H16"/>
  <c r="H7"/>
  <c r="H15"/>
  <c r="H44" i="14"/>
  <c r="H30" i="12"/>
  <c r="H32"/>
  <c r="H22"/>
  <c r="H36" i="14"/>
  <c r="H41" i="12"/>
  <c r="H49" i="14"/>
  <c r="G572" i="18"/>
  <c r="G816" s="1"/>
  <c r="J46" i="12"/>
  <c r="J35"/>
  <c r="J27" i="7"/>
  <c r="J39"/>
  <c r="J44"/>
  <c r="H18" i="12"/>
  <c r="H53" i="14"/>
  <c r="H6"/>
  <c r="H37" i="12"/>
  <c r="H46"/>
  <c r="H45"/>
  <c r="G8" i="2"/>
  <c r="J12" i="12"/>
  <c r="J8"/>
  <c r="J16"/>
  <c r="J7" i="10"/>
  <c r="J3"/>
  <c r="J10" i="7"/>
  <c r="J12"/>
  <c r="J36"/>
  <c r="J18"/>
  <c r="J19"/>
  <c r="J4"/>
  <c r="J52"/>
  <c r="J21" i="9"/>
  <c r="J49"/>
  <c r="J42"/>
  <c r="J36"/>
  <c r="J7"/>
  <c r="J19"/>
  <c r="J41"/>
  <c r="J6"/>
  <c r="J23"/>
  <c r="J52"/>
  <c r="J22"/>
  <c r="J28"/>
  <c r="J4"/>
  <c r="J50"/>
  <c r="J43"/>
  <c r="J32"/>
  <c r="J35"/>
  <c r="J46"/>
  <c r="J47"/>
  <c r="J27"/>
  <c r="J30"/>
  <c r="J15"/>
  <c r="J3"/>
  <c r="J31"/>
  <c r="J18"/>
  <c r="J5" i="2"/>
  <c r="J9"/>
  <c r="H32" i="14"/>
  <c r="J19" i="2"/>
  <c r="J44"/>
  <c r="J36"/>
  <c r="J46" i="7"/>
  <c r="J34"/>
  <c r="J24"/>
  <c r="J32"/>
  <c r="J35"/>
  <c r="J42"/>
  <c r="J40"/>
  <c r="H24" i="14"/>
  <c r="H14"/>
  <c r="H40"/>
  <c r="H50"/>
  <c r="H39"/>
  <c r="J35" i="2"/>
  <c r="J20"/>
  <c r="H29" i="14"/>
  <c r="H13"/>
  <c r="H27"/>
  <c r="J48" i="2"/>
  <c r="J28"/>
  <c r="J33"/>
  <c r="J51" i="7"/>
  <c r="J37"/>
  <c r="J31"/>
  <c r="J33"/>
  <c r="J43"/>
  <c r="J21"/>
  <c r="H23" i="14"/>
  <c r="H38"/>
  <c r="H33"/>
  <c r="H34"/>
  <c r="H9"/>
  <c r="H37"/>
  <c r="AA322" i="18"/>
  <c r="J21" i="12"/>
  <c r="J23"/>
  <c r="J46" i="10"/>
  <c r="J40"/>
  <c r="J25" i="2"/>
  <c r="J15"/>
  <c r="J4"/>
  <c r="J50"/>
  <c r="J49"/>
  <c r="J37"/>
  <c r="J5" i="12"/>
  <c r="J38"/>
  <c r="J11"/>
  <c r="J10"/>
  <c r="J9"/>
  <c r="J41"/>
  <c r="J14"/>
  <c r="J6" i="10"/>
  <c r="J47"/>
  <c r="J39"/>
  <c r="H46" i="14"/>
  <c r="H7"/>
  <c r="H3"/>
  <c r="H20"/>
  <c r="H30"/>
  <c r="H4"/>
  <c r="H11"/>
  <c r="H17"/>
  <c r="AA82" i="18"/>
  <c r="AA18"/>
  <c r="G47" i="7"/>
  <c r="J25" i="12"/>
  <c r="J20"/>
  <c r="J32"/>
  <c r="J51"/>
  <c r="J43" i="10"/>
  <c r="J41"/>
  <c r="J39" i="2"/>
  <c r="J21"/>
  <c r="J53"/>
  <c r="J30"/>
  <c r="J18"/>
  <c r="J14"/>
  <c r="J43" i="12"/>
  <c r="J39"/>
  <c r="J30"/>
  <c r="J19"/>
  <c r="J17"/>
  <c r="J7"/>
  <c r="J24" i="10"/>
  <c r="J33"/>
  <c r="J29"/>
  <c r="H28" i="14"/>
  <c r="H48"/>
  <c r="H45"/>
  <c r="H31"/>
  <c r="H18"/>
  <c r="H41"/>
  <c r="H47"/>
  <c r="H8"/>
  <c r="C55" i="7"/>
  <c r="I29" s="1"/>
  <c r="I37" i="2"/>
  <c r="J45" i="12"/>
  <c r="J34"/>
  <c r="J31"/>
  <c r="J36"/>
  <c r="J47"/>
  <c r="J52"/>
  <c r="J15"/>
  <c r="J48"/>
  <c r="J53"/>
  <c r="J33"/>
  <c r="J22"/>
  <c r="J29"/>
  <c r="J28"/>
  <c r="J26"/>
  <c r="J3"/>
  <c r="J27"/>
  <c r="J44"/>
  <c r="J37"/>
  <c r="J4"/>
  <c r="J24"/>
  <c r="J49"/>
  <c r="J13"/>
  <c r="J50"/>
  <c r="J18"/>
  <c r="J6"/>
  <c r="J21" i="10"/>
  <c r="J45"/>
  <c r="J37"/>
  <c r="J22"/>
  <c r="J34"/>
  <c r="J26"/>
  <c r="J11"/>
  <c r="J49"/>
  <c r="J27"/>
  <c r="J25"/>
  <c r="J13"/>
  <c r="J38"/>
  <c r="J8" i="7"/>
  <c r="J7"/>
  <c r="J29"/>
  <c r="J6"/>
  <c r="J3"/>
  <c r="J53"/>
  <c r="J41"/>
  <c r="J15"/>
  <c r="J22"/>
  <c r="J50"/>
  <c r="J49"/>
  <c r="J25"/>
  <c r="J47"/>
  <c r="J9"/>
  <c r="J38"/>
  <c r="J48"/>
  <c r="J28"/>
  <c r="J5"/>
  <c r="J11"/>
  <c r="J16"/>
  <c r="J45"/>
  <c r="J17"/>
  <c r="J23"/>
  <c r="J26"/>
  <c r="AA332" i="18"/>
  <c r="AA321"/>
  <c r="P816"/>
  <c r="I16" i="8"/>
  <c r="J8" i="2"/>
  <c r="J6"/>
  <c r="J23"/>
  <c r="J11"/>
  <c r="J3"/>
  <c r="J34"/>
  <c r="J42"/>
  <c r="J24"/>
  <c r="J29"/>
  <c r="J17"/>
  <c r="J38"/>
  <c r="J43"/>
  <c r="J31"/>
  <c r="J12"/>
  <c r="J16"/>
  <c r="J22"/>
  <c r="J46"/>
  <c r="J32"/>
  <c r="J40"/>
  <c r="J45"/>
  <c r="J26"/>
  <c r="J27"/>
  <c r="J47"/>
  <c r="J10"/>
  <c r="J41"/>
  <c r="E57" i="16"/>
  <c r="E63" s="1"/>
  <c r="AA194" i="18"/>
  <c r="K67" i="16"/>
  <c r="I67"/>
  <c r="AA66" i="18"/>
  <c r="AA306"/>
  <c r="AA226"/>
  <c r="AA178"/>
  <c r="G83" i="16"/>
  <c r="I83"/>
  <c r="H52" i="14"/>
  <c r="AA620" i="18"/>
  <c r="I57" i="16"/>
  <c r="I63" s="1"/>
  <c r="J44" i="10"/>
  <c r="J15"/>
  <c r="J50"/>
  <c r="J51"/>
  <c r="J53"/>
  <c r="J5"/>
  <c r="J9"/>
  <c r="J42"/>
  <c r="J20"/>
  <c r="J28"/>
  <c r="J14"/>
  <c r="J16"/>
  <c r="J35"/>
  <c r="J52"/>
  <c r="J32"/>
  <c r="J4"/>
  <c r="J17"/>
  <c r="J10"/>
  <c r="J18"/>
  <c r="J19"/>
  <c r="J48"/>
  <c r="J12"/>
  <c r="J30"/>
  <c r="J31"/>
  <c r="J8"/>
  <c r="K83" i="16"/>
  <c r="G69"/>
  <c r="G85" s="1"/>
  <c r="G75"/>
  <c r="G61"/>
  <c r="G67"/>
  <c r="K75"/>
  <c r="K69"/>
  <c r="K77" s="1"/>
  <c r="AA652" i="18"/>
  <c r="I75" i="16"/>
  <c r="I69"/>
  <c r="G57"/>
  <c r="G63" s="1"/>
  <c r="K61"/>
  <c r="I61"/>
  <c r="K57"/>
  <c r="K63" s="1"/>
  <c r="F57"/>
  <c r="F63" s="1"/>
  <c r="H61"/>
  <c r="D69"/>
  <c r="D65" s="1"/>
  <c r="D59"/>
  <c r="F36" i="5"/>
  <c r="G36"/>
  <c r="B10" i="18"/>
  <c r="B26" s="1"/>
  <c r="B42" s="1"/>
  <c r="B58" s="1"/>
  <c r="B74" s="1"/>
  <c r="B90" s="1"/>
  <c r="B106" s="1"/>
  <c r="B122" s="1"/>
  <c r="B138" s="1"/>
  <c r="B154" s="1"/>
  <c r="B170" s="1"/>
  <c r="B186" s="1"/>
  <c r="B202" s="1"/>
  <c r="B218" s="1"/>
  <c r="B234" s="1"/>
  <c r="B250" s="1"/>
  <c r="B266" s="1"/>
  <c r="B282" s="1"/>
  <c r="B298" s="1"/>
  <c r="B314" s="1"/>
  <c r="AA274"/>
  <c r="AA396"/>
  <c r="I5" i="14"/>
  <c r="J69" i="16"/>
  <c r="J77" s="1"/>
  <c r="C55" i="5"/>
  <c r="I23" s="1"/>
  <c r="H19" i="14"/>
  <c r="H10"/>
  <c r="H51"/>
  <c r="H16"/>
  <c r="H25"/>
  <c r="H21"/>
  <c r="H12"/>
  <c r="H22"/>
  <c r="H42"/>
  <c r="G56" i="15"/>
  <c r="H43" i="14"/>
  <c r="H35"/>
  <c r="L61" i="16"/>
  <c r="J61"/>
  <c r="H26" i="14"/>
  <c r="H5"/>
  <c r="J75" i="16"/>
  <c r="H75"/>
  <c r="L69"/>
  <c r="AA348" i="18"/>
  <c r="AA588"/>
  <c r="AA764"/>
  <c r="AA412"/>
  <c r="AA290"/>
  <c r="AA50"/>
  <c r="AA716"/>
  <c r="AA684"/>
  <c r="AA732"/>
  <c r="AA796"/>
  <c r="AA130"/>
  <c r="E75" i="16"/>
  <c r="AA210" i="18"/>
  <c r="AA242"/>
  <c r="AA748"/>
  <c r="AA508"/>
  <c r="AA258"/>
  <c r="AA668"/>
  <c r="C67" i="16"/>
  <c r="AA146" i="18"/>
  <c r="AA780"/>
  <c r="AA364"/>
  <c r="F75" i="16"/>
  <c r="C61"/>
  <c r="J57"/>
  <c r="J63" s="1"/>
  <c r="C69"/>
  <c r="AA556" i="18"/>
  <c r="AA428"/>
  <c r="AA604"/>
  <c r="AA540"/>
  <c r="I48" i="8"/>
  <c r="I38"/>
  <c r="I19"/>
  <c r="I46" i="2"/>
  <c r="J20" i="5"/>
  <c r="D75" i="16"/>
  <c r="AA162" i="18"/>
  <c r="AA636"/>
  <c r="AA98"/>
  <c r="I14" i="2"/>
  <c r="J38" i="5"/>
  <c r="J5"/>
  <c r="I26" i="14"/>
  <c r="I41"/>
  <c r="I6"/>
  <c r="I46"/>
  <c r="J23" i="5"/>
  <c r="J45"/>
  <c r="J27"/>
  <c r="I37" i="8"/>
  <c r="I13"/>
  <c r="I18"/>
  <c r="I15"/>
  <c r="I31" i="10"/>
  <c r="I30" i="8"/>
  <c r="I12"/>
  <c r="I33"/>
  <c r="I20" i="9"/>
  <c r="I43" i="8"/>
  <c r="I23"/>
  <c r="I9"/>
  <c r="I45" i="14"/>
  <c r="J3" i="5"/>
  <c r="J47"/>
  <c r="J10"/>
  <c r="J44"/>
  <c r="J6"/>
  <c r="J13"/>
  <c r="J49"/>
  <c r="I33" i="10"/>
  <c r="I10" i="8"/>
  <c r="I41"/>
  <c r="I17"/>
  <c r="I6"/>
  <c r="I5"/>
  <c r="I49"/>
  <c r="I52"/>
  <c r="I31"/>
  <c r="I25"/>
  <c r="I20"/>
  <c r="I44"/>
  <c r="I32"/>
  <c r="I39"/>
  <c r="AA700" i="18"/>
  <c r="F69" i="16"/>
  <c r="AA114" i="18"/>
  <c r="I53" i="2"/>
  <c r="I25"/>
  <c r="I44"/>
  <c r="J25" i="5"/>
  <c r="J42"/>
  <c r="J53"/>
  <c r="J28"/>
  <c r="J43"/>
  <c r="J39"/>
  <c r="J46"/>
  <c r="J18"/>
  <c r="J34"/>
  <c r="J29"/>
  <c r="J21"/>
  <c r="J26"/>
  <c r="I44" i="10"/>
  <c r="I24" i="8"/>
  <c r="I53"/>
  <c r="I4"/>
  <c r="I7"/>
  <c r="I46"/>
  <c r="I51"/>
  <c r="I40"/>
  <c r="I28"/>
  <c r="I34"/>
  <c r="I47"/>
  <c r="I45"/>
  <c r="I27"/>
  <c r="I21"/>
  <c r="I21" i="9"/>
  <c r="I36" i="8"/>
  <c r="I50"/>
  <c r="I3"/>
  <c r="I42"/>
  <c r="I14"/>
  <c r="I35" i="9"/>
  <c r="I11" i="8"/>
  <c r="I35"/>
  <c r="I29"/>
  <c r="I8"/>
  <c r="I26"/>
  <c r="H57" i="16"/>
  <c r="I32" i="11"/>
  <c r="I53" i="14"/>
  <c r="I29"/>
  <c r="H69" i="16"/>
  <c r="AA524" i="18"/>
  <c r="J33" i="5"/>
  <c r="J40"/>
  <c r="J15"/>
  <c r="J9"/>
  <c r="J32"/>
  <c r="J4"/>
  <c r="J41"/>
  <c r="J12"/>
  <c r="J50"/>
  <c r="J51"/>
  <c r="J31"/>
  <c r="J16"/>
  <c r="J17"/>
  <c r="J30"/>
  <c r="J19"/>
  <c r="J7"/>
  <c r="J14"/>
  <c r="J8"/>
  <c r="J36"/>
  <c r="J22"/>
  <c r="J35"/>
  <c r="J24"/>
  <c r="J52"/>
  <c r="J37"/>
  <c r="J11"/>
  <c r="I27" i="10"/>
  <c r="I20"/>
  <c r="I6"/>
  <c r="I10"/>
  <c r="I18" i="9"/>
  <c r="I9" i="12"/>
  <c r="I47" i="11"/>
  <c r="I21" i="10"/>
  <c r="I14"/>
  <c r="I9"/>
  <c r="I41"/>
  <c r="I18"/>
  <c r="I37"/>
  <c r="I41" i="9"/>
  <c r="I12"/>
  <c r="I23"/>
  <c r="I52" i="12"/>
  <c r="I50"/>
  <c r="I39"/>
  <c r="I53" i="9"/>
  <c r="I49" i="11"/>
  <c r="I44" i="12"/>
  <c r="E61" i="16"/>
  <c r="AA460" i="18"/>
  <c r="I17" i="14"/>
  <c r="I52" i="7"/>
  <c r="I48" i="14"/>
  <c r="I44"/>
  <c r="I10"/>
  <c r="I25" i="7"/>
  <c r="I28" i="11"/>
  <c r="I52"/>
  <c r="I16" i="14"/>
  <c r="I35"/>
  <c r="I38" i="11"/>
  <c r="I43"/>
  <c r="I26"/>
  <c r="I41"/>
  <c r="I48"/>
  <c r="I7" i="10"/>
  <c r="I38"/>
  <c r="I5"/>
  <c r="I8"/>
  <c r="I23"/>
  <c r="I47"/>
  <c r="I22"/>
  <c r="I48"/>
  <c r="I35"/>
  <c r="I26"/>
  <c r="I30"/>
  <c r="I3"/>
  <c r="I48" i="9"/>
  <c r="I49"/>
  <c r="I22"/>
  <c r="I26"/>
  <c r="I15"/>
  <c r="I6" i="12"/>
  <c r="I8"/>
  <c r="I21"/>
  <c r="I28"/>
  <c r="I35"/>
  <c r="I32" i="9"/>
  <c r="I41" i="12"/>
  <c r="I40" i="14"/>
  <c r="I13"/>
  <c r="I38"/>
  <c r="I15"/>
  <c r="I47"/>
  <c r="I28"/>
  <c r="I43"/>
  <c r="I30"/>
  <c r="I20"/>
  <c r="I25"/>
  <c r="I12" i="11"/>
  <c r="I46"/>
  <c r="I53"/>
  <c r="I31" i="14"/>
  <c r="I39" i="11"/>
  <c r="I35"/>
  <c r="I30"/>
  <c r="I33" i="7"/>
  <c r="I40" i="11"/>
  <c r="I5"/>
  <c r="I32" i="13"/>
  <c r="L57" i="16"/>
  <c r="I7" i="14"/>
  <c r="I33"/>
  <c r="I23"/>
  <c r="I39"/>
  <c r="I8"/>
  <c r="I32"/>
  <c r="I49"/>
  <c r="I9"/>
  <c r="I51"/>
  <c r="I4"/>
  <c r="I50"/>
  <c r="I21"/>
  <c r="I3"/>
  <c r="I24"/>
  <c r="I27"/>
  <c r="I52"/>
  <c r="I36"/>
  <c r="I11"/>
  <c r="I14"/>
  <c r="I42"/>
  <c r="I19"/>
  <c r="I37"/>
  <c r="I12"/>
  <c r="I46" i="13"/>
  <c r="I17"/>
  <c r="I30" i="9"/>
  <c r="I46"/>
  <c r="I28"/>
  <c r="I19"/>
  <c r="I44"/>
  <c r="I17"/>
  <c r="I14"/>
  <c r="I40"/>
  <c r="I39"/>
  <c r="I6"/>
  <c r="I38"/>
  <c r="I22" i="14"/>
  <c r="I34" i="9"/>
  <c r="I11"/>
  <c r="I10"/>
  <c r="I52"/>
  <c r="I3"/>
  <c r="I33"/>
  <c r="I47"/>
  <c r="I51"/>
  <c r="I8"/>
  <c r="I36"/>
  <c r="I27"/>
  <c r="I24"/>
  <c r="I4"/>
  <c r="I43"/>
  <c r="I29"/>
  <c r="I16"/>
  <c r="I45"/>
  <c r="I13"/>
  <c r="I9"/>
  <c r="I5"/>
  <c r="I37"/>
  <c r="I25"/>
  <c r="I7"/>
  <c r="I42"/>
  <c r="I29" i="11"/>
  <c r="I31" i="9"/>
  <c r="I31" i="11"/>
  <c r="I19"/>
  <c r="I8"/>
  <c r="I34"/>
  <c r="I50"/>
  <c r="I44"/>
  <c r="I6"/>
  <c r="I13"/>
  <c r="I18"/>
  <c r="I27"/>
  <c r="I14"/>
  <c r="I22"/>
  <c r="I4"/>
  <c r="I34" i="14"/>
  <c r="I14" i="13"/>
  <c r="I48"/>
  <c r="F61" i="16"/>
  <c r="C57"/>
  <c r="C56" i="15"/>
  <c r="D26" s="1"/>
  <c r="H83" i="16"/>
  <c r="I6" i="2"/>
  <c r="I35"/>
  <c r="I18"/>
  <c r="I47"/>
  <c r="I33"/>
  <c r="I13"/>
  <c r="I29" i="10"/>
  <c r="I42"/>
  <c r="I52"/>
  <c r="I50"/>
  <c r="I13"/>
  <c r="I12"/>
  <c r="I19"/>
  <c r="I25"/>
  <c r="I4"/>
  <c r="I36"/>
  <c r="I53"/>
  <c r="I34"/>
  <c r="I43"/>
  <c r="I51"/>
  <c r="I40"/>
  <c r="I24"/>
  <c r="I49"/>
  <c r="I46"/>
  <c r="I17"/>
  <c r="I11"/>
  <c r="I15"/>
  <c r="I32"/>
  <c r="I45"/>
  <c r="I28"/>
  <c r="I16"/>
  <c r="V816" i="18"/>
  <c r="AA476"/>
  <c r="I30" i="12"/>
  <c r="I11"/>
  <c r="I31"/>
  <c r="I23"/>
  <c r="I3"/>
  <c r="I12"/>
  <c r="I47"/>
  <c r="I43"/>
  <c r="I7"/>
  <c r="I35" i="13"/>
  <c r="I22"/>
  <c r="I36" i="12"/>
  <c r="I22"/>
  <c r="I5"/>
  <c r="I53"/>
  <c r="I17"/>
  <c r="I25"/>
  <c r="I45"/>
  <c r="E67" i="16"/>
  <c r="I4" i="13"/>
  <c r="I10"/>
  <c r="Z816" i="18"/>
  <c r="I20" i="11"/>
  <c r="I3"/>
  <c r="I21"/>
  <c r="I33"/>
  <c r="I23"/>
  <c r="I45"/>
  <c r="I24"/>
  <c r="I15"/>
  <c r="I20" i="12"/>
  <c r="I27"/>
  <c r="I51"/>
  <c r="I38"/>
  <c r="I46"/>
  <c r="I26"/>
  <c r="I40"/>
  <c r="I4"/>
  <c r="I16"/>
  <c r="I48"/>
  <c r="I10"/>
  <c r="I13"/>
  <c r="I42"/>
  <c r="F83" i="16"/>
  <c r="I18" i="12"/>
  <c r="I24"/>
  <c r="I49"/>
  <c r="I34"/>
  <c r="I32"/>
  <c r="I15"/>
  <c r="I33"/>
  <c r="I29"/>
  <c r="I14"/>
  <c r="I19"/>
  <c r="I36" i="11"/>
  <c r="I11"/>
  <c r="I25"/>
  <c r="I51"/>
  <c r="I7"/>
  <c r="I16"/>
  <c r="I42"/>
  <c r="I9"/>
  <c r="I17"/>
  <c r="I37"/>
  <c r="E83" i="16"/>
  <c r="AA492" i="18"/>
  <c r="S816"/>
  <c r="I15" i="13"/>
  <c r="I18"/>
  <c r="I51"/>
  <c r="I42"/>
  <c r="I39"/>
  <c r="I23"/>
  <c r="I11"/>
  <c r="I24"/>
  <c r="I34"/>
  <c r="I6"/>
  <c r="I27"/>
  <c r="I5"/>
  <c r="I38"/>
  <c r="I49"/>
  <c r="I40"/>
  <c r="I25"/>
  <c r="I33"/>
  <c r="I12"/>
  <c r="I44"/>
  <c r="I20"/>
  <c r="I36"/>
  <c r="I50"/>
  <c r="I47"/>
  <c r="I30"/>
  <c r="I16"/>
  <c r="I45"/>
  <c r="I26"/>
  <c r="I41"/>
  <c r="I53"/>
  <c r="I37"/>
  <c r="I29"/>
  <c r="I7"/>
  <c r="I28"/>
  <c r="I3"/>
  <c r="I9"/>
  <c r="I19"/>
  <c r="I43"/>
  <c r="I52"/>
  <c r="I31"/>
  <c r="I13"/>
  <c r="I8"/>
  <c r="C75" i="16"/>
  <c r="J816" i="18"/>
  <c r="I11" i="5"/>
  <c r="I45"/>
  <c r="I37"/>
  <c r="I49"/>
  <c r="I53"/>
  <c r="I4"/>
  <c r="I51"/>
  <c r="I15"/>
  <c r="I20"/>
  <c r="AA444" i="18"/>
  <c r="D816"/>
  <c r="L75" i="16"/>
  <c r="D83"/>
  <c r="L67"/>
  <c r="E69"/>
  <c r="F67"/>
  <c r="H67"/>
  <c r="C83"/>
  <c r="J83"/>
  <c r="J67"/>
  <c r="L83"/>
  <c r="D67"/>
  <c r="I34" i="5" l="1"/>
  <c r="I44"/>
  <c r="I31"/>
  <c r="I52"/>
  <c r="I19"/>
  <c r="I39"/>
  <c r="I30"/>
  <c r="I6"/>
  <c r="I29"/>
  <c r="I48"/>
  <c r="I12"/>
  <c r="I22"/>
  <c r="I42"/>
  <c r="I27"/>
  <c r="I3"/>
  <c r="I21"/>
  <c r="I5"/>
  <c r="I7"/>
  <c r="I35"/>
  <c r="I16"/>
  <c r="I41"/>
  <c r="I24"/>
  <c r="I46"/>
  <c r="I50"/>
  <c r="I17"/>
  <c r="I8"/>
  <c r="I18"/>
  <c r="I32"/>
  <c r="I9"/>
  <c r="I33"/>
  <c r="B149" i="18"/>
  <c r="B165" s="1"/>
  <c r="AA572"/>
  <c r="G84" i="16"/>
  <c r="C84"/>
  <c r="I41" i="2"/>
  <c r="I34"/>
  <c r="I22"/>
  <c r="I28"/>
  <c r="I24"/>
  <c r="I21"/>
  <c r="I20"/>
  <c r="I27"/>
  <c r="I7"/>
  <c r="I39"/>
  <c r="I30"/>
  <c r="I17"/>
  <c r="I42"/>
  <c r="I12"/>
  <c r="I4"/>
  <c r="I52"/>
  <c r="I48"/>
  <c r="I9"/>
  <c r="I40"/>
  <c r="I45"/>
  <c r="I36"/>
  <c r="I51"/>
  <c r="I11"/>
  <c r="I19"/>
  <c r="I50"/>
  <c r="I31"/>
  <c r="I29"/>
  <c r="I10"/>
  <c r="I15"/>
  <c r="I49"/>
  <c r="I8"/>
  <c r="I38"/>
  <c r="I32"/>
  <c r="I5"/>
  <c r="I23"/>
  <c r="I16"/>
  <c r="I26"/>
  <c r="I43"/>
  <c r="I19" i="7"/>
  <c r="I20"/>
  <c r="I30"/>
  <c r="I49"/>
  <c r="I16"/>
  <c r="I11"/>
  <c r="I40"/>
  <c r="I8"/>
  <c r="I5"/>
  <c r="I13"/>
  <c r="I12"/>
  <c r="I22"/>
  <c r="I24"/>
  <c r="I51"/>
  <c r="I7"/>
  <c r="I23"/>
  <c r="I6"/>
  <c r="I34"/>
  <c r="I37"/>
  <c r="I50"/>
  <c r="I47"/>
  <c r="I31"/>
  <c r="I27"/>
  <c r="I4"/>
  <c r="I26"/>
  <c r="I18"/>
  <c r="I45"/>
  <c r="I41"/>
  <c r="I3"/>
  <c r="I32"/>
  <c r="I28"/>
  <c r="I46"/>
  <c r="I43"/>
  <c r="I53"/>
  <c r="I38"/>
  <c r="I17"/>
  <c r="I10"/>
  <c r="I21"/>
  <c r="I44"/>
  <c r="I39"/>
  <c r="I42"/>
  <c r="I14"/>
  <c r="I9"/>
  <c r="I35"/>
  <c r="I48"/>
  <c r="I15"/>
  <c r="I36"/>
  <c r="D57" i="16"/>
  <c r="D63" s="1"/>
  <c r="I76"/>
  <c r="E76"/>
  <c r="G76"/>
  <c r="K84"/>
  <c r="C85"/>
  <c r="I84"/>
  <c r="K76"/>
  <c r="G77"/>
  <c r="I77"/>
  <c r="I85"/>
  <c r="K85"/>
  <c r="J85"/>
  <c r="D77"/>
  <c r="D61"/>
  <c r="D85"/>
  <c r="I43" i="5"/>
  <c r="I36"/>
  <c r="I40"/>
  <c r="I26"/>
  <c r="I25"/>
  <c r="I47"/>
  <c r="I38"/>
  <c r="I10"/>
  <c r="I28"/>
  <c r="I14"/>
  <c r="I13"/>
  <c r="B11" i="18"/>
  <c r="B27" s="1"/>
  <c r="B43" s="1"/>
  <c r="B59" s="1"/>
  <c r="B75" s="1"/>
  <c r="B91" s="1"/>
  <c r="B107" s="1"/>
  <c r="B123" s="1"/>
  <c r="B139" s="1"/>
  <c r="B155" s="1"/>
  <c r="B171" s="1"/>
  <c r="B187" s="1"/>
  <c r="B203" s="1"/>
  <c r="B219" s="1"/>
  <c r="B235" s="1"/>
  <c r="B251" s="1"/>
  <c r="B267" s="1"/>
  <c r="B283" s="1"/>
  <c r="B299" s="1"/>
  <c r="B315" s="1"/>
  <c r="L85" i="16"/>
  <c r="H77"/>
  <c r="F77"/>
  <c r="E77"/>
  <c r="L77"/>
  <c r="F85"/>
  <c r="L63"/>
  <c r="C63"/>
  <c r="H63"/>
  <c r="C77"/>
  <c r="H85"/>
  <c r="E84"/>
  <c r="D16" i="15"/>
  <c r="D29"/>
  <c r="D19"/>
  <c r="D39"/>
  <c r="D15"/>
  <c r="D11"/>
  <c r="D33"/>
  <c r="D50"/>
  <c r="D6"/>
  <c r="D13"/>
  <c r="D25"/>
  <c r="D24"/>
  <c r="D27"/>
  <c r="D31"/>
  <c r="D32"/>
  <c r="D4"/>
  <c r="D10"/>
  <c r="D35"/>
  <c r="D38"/>
  <c r="D28"/>
  <c r="D8"/>
  <c r="D5"/>
  <c r="D51"/>
  <c r="D34"/>
  <c r="D23"/>
  <c r="D54"/>
  <c r="D18"/>
  <c r="D9"/>
  <c r="D48"/>
  <c r="D21"/>
  <c r="D22"/>
  <c r="D17"/>
  <c r="D14"/>
  <c r="D46"/>
  <c r="D47"/>
  <c r="D49"/>
  <c r="D43"/>
  <c r="D53"/>
  <c r="D45"/>
  <c r="D42"/>
  <c r="D44"/>
  <c r="D12"/>
  <c r="D7"/>
  <c r="D52"/>
  <c r="D40"/>
  <c r="D30"/>
  <c r="D41"/>
  <c r="D37"/>
  <c r="D36"/>
  <c r="D20"/>
  <c r="C65" i="16"/>
  <c r="J76"/>
  <c r="F84"/>
  <c r="L76"/>
  <c r="L84"/>
  <c r="E85"/>
  <c r="F76"/>
  <c r="H76"/>
  <c r="H84"/>
  <c r="C76"/>
  <c r="J84"/>
  <c r="D76"/>
  <c r="D84"/>
  <c r="B181" i="18" l="1"/>
  <c r="B12"/>
  <c r="D56" i="15"/>
  <c r="B197" i="18" l="1"/>
  <c r="B28"/>
  <c r="B44" s="1"/>
  <c r="B60" s="1"/>
  <c r="B76" s="1"/>
  <c r="B92" s="1"/>
  <c r="B108" s="1"/>
  <c r="B124" s="1"/>
  <c r="B140" s="1"/>
  <c r="B156" s="1"/>
  <c r="B172" s="1"/>
  <c r="B188" s="1"/>
  <c r="B204" s="1"/>
  <c r="B220" s="1"/>
  <c r="B236" s="1"/>
  <c r="B252" s="1"/>
  <c r="B268" s="1"/>
  <c r="B284" s="1"/>
  <c r="B300" s="1"/>
  <c r="B316" s="1"/>
  <c r="B13"/>
  <c r="B213" l="1"/>
  <c r="B229" s="1"/>
  <c r="B245" s="1"/>
  <c r="B261" s="1"/>
  <c r="B14"/>
  <c r="B29"/>
  <c r="B45" s="1"/>
  <c r="B61" s="1"/>
  <c r="B77" s="1"/>
  <c r="B93" s="1"/>
  <c r="B109" s="1"/>
  <c r="B125" s="1"/>
  <c r="B141" s="1"/>
  <c r="B157" s="1"/>
  <c r="B173" s="1"/>
  <c r="B189" s="1"/>
  <c r="B205" s="1"/>
  <c r="B221" s="1"/>
  <c r="B237" s="1"/>
  <c r="B253" s="1"/>
  <c r="B269" s="1"/>
  <c r="B285" s="1"/>
  <c r="B301" s="1"/>
  <c r="B317" s="1"/>
  <c r="B277" l="1"/>
  <c r="B293" s="1"/>
  <c r="B309" s="1"/>
  <c r="B325" s="1"/>
  <c r="B15"/>
  <c r="B31" s="1"/>
  <c r="B30"/>
  <c r="B46" s="1"/>
  <c r="B62" s="1"/>
  <c r="B78" s="1"/>
  <c r="B94" s="1"/>
  <c r="B110" l="1"/>
  <c r="B47"/>
  <c r="B63" s="1"/>
  <c r="B79" s="1"/>
  <c r="B95" s="1"/>
  <c r="B126" l="1"/>
  <c r="B111"/>
  <c r="B127" s="1"/>
  <c r="B142" l="1"/>
  <c r="B143"/>
  <c r="B158" l="1"/>
  <c r="B159"/>
  <c r="B174" l="1"/>
  <c r="B175"/>
  <c r="B190" l="1"/>
  <c r="B191"/>
  <c r="B206" l="1"/>
  <c r="B207"/>
  <c r="B222" l="1"/>
  <c r="B223"/>
  <c r="B238" l="1"/>
  <c r="B239"/>
  <c r="B255" l="1"/>
  <c r="B254"/>
  <c r="B271" l="1"/>
  <c r="B270"/>
  <c r="B286" s="1"/>
  <c r="B302" s="1"/>
  <c r="B318" s="1"/>
  <c r="B328" l="1"/>
  <c r="B287"/>
  <c r="B303" s="1"/>
  <c r="B319" s="1"/>
  <c r="B329" l="1"/>
</calcChain>
</file>

<file path=xl/sharedStrings.xml><?xml version="1.0" encoding="utf-8"?>
<sst xmlns="http://schemas.openxmlformats.org/spreadsheetml/2006/main" count="1334" uniqueCount="142">
  <si>
    <t>Office &amp; Banking Space</t>
  </si>
  <si>
    <t>Shopping Space</t>
  </si>
  <si>
    <t>Industrial &amp; Warehouse Space</t>
  </si>
  <si>
    <t>Number</t>
  </si>
  <si>
    <t>Square metres</t>
  </si>
  <si>
    <t>R'000</t>
  </si>
  <si>
    <t>Flats</t>
  </si>
  <si>
    <t>Townhouses</t>
  </si>
  <si>
    <t>Schools, nursery schools, crèches, hospitals</t>
  </si>
  <si>
    <t>Other residential buildings</t>
  </si>
  <si>
    <t>Endumeni</t>
  </si>
  <si>
    <t>Umdoni</t>
  </si>
  <si>
    <t>Umtshezi</t>
  </si>
  <si>
    <t>Emnambithi</t>
  </si>
  <si>
    <t>Additions and alterations</t>
  </si>
  <si>
    <t>Hibiscus Coast</t>
  </si>
  <si>
    <t>Average</t>
  </si>
  <si>
    <t>Total</t>
  </si>
  <si>
    <t>New Castle</t>
  </si>
  <si>
    <t>Richmond</t>
  </si>
  <si>
    <t>Greater Kokstad</t>
  </si>
  <si>
    <t>Ethekwini</t>
  </si>
  <si>
    <t>KwaDukuza</t>
  </si>
  <si>
    <t>Msunduzi</t>
  </si>
  <si>
    <t>Umngeni</t>
  </si>
  <si>
    <t>AbaQulusi</t>
  </si>
  <si>
    <t>Big 5 False Bay</t>
  </si>
  <si>
    <t>uMhlathuze</t>
  </si>
  <si>
    <t>Dannhauser</t>
  </si>
  <si>
    <t>Edumbe</t>
  </si>
  <si>
    <t>Emadlangeni</t>
  </si>
  <si>
    <t>Ezinqoleni</t>
  </si>
  <si>
    <t>Hlabisa</t>
  </si>
  <si>
    <t>Imbabazane</t>
  </si>
  <si>
    <t>Impendle</t>
  </si>
  <si>
    <t>Indaka</t>
  </si>
  <si>
    <t>Ingwe</t>
  </si>
  <si>
    <t>Jozini</t>
  </si>
  <si>
    <t>KwaSani</t>
  </si>
  <si>
    <t>Mandeni</t>
  </si>
  <si>
    <t>Maphumulo</t>
  </si>
  <si>
    <t>Mbonambi</t>
  </si>
  <si>
    <t>Mkhambathini</t>
  </si>
  <si>
    <t>Mpofana</t>
  </si>
  <si>
    <t>Msinga</t>
  </si>
  <si>
    <t>Mthonjaneni</t>
  </si>
  <si>
    <t>Mtubatuba</t>
  </si>
  <si>
    <t>Ndwedwe</t>
  </si>
  <si>
    <t>Nkandla</t>
  </si>
  <si>
    <t>Nongoma</t>
  </si>
  <si>
    <t>Nquthu</t>
  </si>
  <si>
    <t>Ntambanana</t>
  </si>
  <si>
    <t>Okhahlamba</t>
  </si>
  <si>
    <t>Ubuhlebezwe</t>
  </si>
  <si>
    <t>Ulundi</t>
  </si>
  <si>
    <t>Umhlabuyalingana</t>
  </si>
  <si>
    <t>Umlalazi</t>
  </si>
  <si>
    <t>Umshwathi</t>
  </si>
  <si>
    <t>Umuziwabantu</t>
  </si>
  <si>
    <t>Umvoti</t>
  </si>
  <si>
    <t>Umzimkhulu</t>
  </si>
  <si>
    <t>Umzumbe</t>
  </si>
  <si>
    <t>Uphongolo</t>
  </si>
  <si>
    <t>Valamehlo</t>
  </si>
  <si>
    <t>2 438</t>
  </si>
  <si>
    <t>2 523</t>
  </si>
  <si>
    <t>287 269</t>
  </si>
  <si>
    <t>957 548</t>
  </si>
  <si>
    <t>6 614</t>
  </si>
  <si>
    <t>19 729</t>
  </si>
  <si>
    <t>1 502</t>
  </si>
  <si>
    <t>5 032</t>
  </si>
  <si>
    <t>7 043</t>
  </si>
  <si>
    <t>22 885</t>
  </si>
  <si>
    <t>2 755</t>
  </si>
  <si>
    <t>5 992</t>
  </si>
  <si>
    <t>1 439</t>
  </si>
  <si>
    <t>2 861</t>
  </si>
  <si>
    <t>6 308</t>
  </si>
  <si>
    <t>7 542</t>
  </si>
  <si>
    <t>4 349</t>
  </si>
  <si>
    <t>361 506</t>
  </si>
  <si>
    <t>713 609</t>
  </si>
  <si>
    <t>3 343</t>
  </si>
  <si>
    <t>5 635</t>
  </si>
  <si>
    <t>39 190</t>
  </si>
  <si>
    <t>1 305</t>
  </si>
  <si>
    <t>1 421</t>
  </si>
  <si>
    <t>Number of Building Plans Completed</t>
  </si>
  <si>
    <t>Total Rand Value</t>
  </si>
  <si>
    <t>Square Meters per Building Plan</t>
  </si>
  <si>
    <t>Cost per Square Meter</t>
  </si>
  <si>
    <t>Square Meters Completed</t>
  </si>
  <si>
    <t>Dwellings less than 80m²</t>
  </si>
  <si>
    <t>Dwellings More than 80m²</t>
  </si>
  <si>
    <t>Dwellings Less than 80m²</t>
  </si>
  <si>
    <t>Building Plans Reported as Completed</t>
  </si>
  <si>
    <t>Dwellings equal and more than 80m²</t>
  </si>
  <si>
    <t>Other residential buildings include institutions for the disabled, boarding houses, hostels and tourism accommodation e.g. hotels, motels, guesthouses, holiday chalets, bed-and-breakfast accommodation and casinos.</t>
  </si>
  <si>
    <t>Churches, Sport and Recreaction</t>
  </si>
  <si>
    <t>Total Space Expansion</t>
  </si>
  <si>
    <t>Total Provincial Space Expasion</t>
  </si>
  <si>
    <t>Total Space</t>
  </si>
  <si>
    <t>As a % of Total</t>
  </si>
  <si>
    <t>Urban (As a % of Total)</t>
  </si>
  <si>
    <t>Rural  (As a % of Total)</t>
  </si>
  <si>
    <t>2001 - 2003</t>
  </si>
  <si>
    <t>Urban Space Growth Rate</t>
  </si>
  <si>
    <t>Rural Space Growth Rate</t>
  </si>
  <si>
    <t>Total Space (2001 to 2003)</t>
  </si>
  <si>
    <t>Urban as a 2001 to 2003 %</t>
  </si>
  <si>
    <t>Total Provincial Space Expansion</t>
  </si>
  <si>
    <t>Click on the Links to view Statistics</t>
  </si>
  <si>
    <t>Click on Red Arrow to view Introduction page</t>
  </si>
  <si>
    <t>To Navigate this Spreadsheet</t>
  </si>
  <si>
    <t>Urban vs. Rural Space Expansion</t>
  </si>
  <si>
    <t>Building Plans As a % of Total</t>
  </si>
  <si>
    <t>Square Meters As a % of Total</t>
  </si>
  <si>
    <t>To view Actual Data click HERE</t>
  </si>
  <si>
    <t>Rand Value As a % of Total</t>
  </si>
  <si>
    <t>Urban Space Expansion</t>
  </si>
  <si>
    <t>Rural Space Expansion</t>
  </si>
  <si>
    <t>Urban Space (2001 to 2003)</t>
  </si>
  <si>
    <t>Rural Space (2001 to 2003)</t>
  </si>
  <si>
    <t>Rural as a 2001 to 2003 %</t>
  </si>
  <si>
    <t>Rank</t>
  </si>
  <si>
    <t>Rank Structure and Correlation Rank</t>
  </si>
  <si>
    <t>Rank Structure and Rank Correlation</t>
  </si>
  <si>
    <t>Correlation Matrix</t>
  </si>
  <si>
    <t>n</t>
  </si>
  <si>
    <t>Median Rank</t>
  </si>
  <si>
    <t>Churches, Sport and Recreation</t>
  </si>
  <si>
    <t>Vulamehlo</t>
  </si>
  <si>
    <t>Total Space ( 2004 to 2010)</t>
  </si>
  <si>
    <t>Urban Space (2004 to 2010)</t>
  </si>
  <si>
    <t>Rural Space (2004 to 2010)</t>
  </si>
  <si>
    <t>Rural as a 2004 to 2010 %</t>
  </si>
  <si>
    <t>2004 - 2010</t>
  </si>
  <si>
    <t>Urban as a 2004 to 2010 %</t>
  </si>
  <si>
    <t>2004 - 2012</t>
  </si>
  <si>
    <t>2004-2012</t>
  </si>
  <si>
    <t>SPATIAL DISTRIBUTION OF SPACE EXPANSION IN KWAZULU-NATAL (2001 to 2012)</t>
  </si>
</sst>
</file>

<file path=xl/styles.xml><?xml version="1.0" encoding="utf-8"?>
<styleSheet xmlns="http://schemas.openxmlformats.org/spreadsheetml/2006/main">
  <numFmts count="2">
    <numFmt numFmtId="164" formatCode="&quot;R&quot;\ #,##0"/>
    <numFmt numFmtId="165" formatCode="&quot;R&quot;\ #,##0.00"/>
  </numFmts>
  <fonts count="23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2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u/>
      <sz val="12"/>
      <name val="Arial"/>
      <family val="2"/>
    </font>
    <font>
      <b/>
      <u/>
      <sz val="12"/>
      <color indexed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39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9" fillId="0" borderId="0"/>
  </cellStyleXfs>
  <cellXfs count="172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5" fillId="3" borderId="4" xfId="0" applyFont="1" applyFill="1" applyBorder="1" applyAlignment="1">
      <alignment horizontal="left" vertical="center"/>
    </xf>
    <xf numFmtId="2" fontId="6" fillId="3" borderId="1" xfId="0" applyNumberFormat="1" applyFont="1" applyFill="1" applyBorder="1" applyAlignment="1">
      <alignment horizontal="center" wrapText="1"/>
    </xf>
    <xf numFmtId="2" fontId="6" fillId="3" borderId="2" xfId="0" applyNumberFormat="1" applyFont="1" applyFill="1" applyBorder="1" applyAlignment="1">
      <alignment horizontal="center" wrapText="1"/>
    </xf>
    <xf numFmtId="2" fontId="6" fillId="3" borderId="3" xfId="0" applyNumberFormat="1" applyFont="1" applyFill="1" applyBorder="1" applyAlignment="1">
      <alignment horizontal="center" wrapText="1"/>
    </xf>
    <xf numFmtId="3" fontId="0" fillId="0" borderId="0" xfId="0" applyNumberForma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 wrapText="1"/>
    </xf>
    <xf numFmtId="2" fontId="6" fillId="3" borderId="3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wrapText="1"/>
    </xf>
    <xf numFmtId="0" fontId="6" fillId="4" borderId="11" xfId="0" applyFont="1" applyFill="1" applyBorder="1" applyAlignment="1">
      <alignment horizontal="left" vertical="center"/>
    </xf>
    <xf numFmtId="0" fontId="6" fillId="4" borderId="12" xfId="0" applyFont="1" applyFill="1" applyBorder="1" applyAlignment="1">
      <alignment horizontal="left" vertical="center"/>
    </xf>
    <xf numFmtId="3" fontId="6" fillId="4" borderId="12" xfId="0" applyNumberFormat="1" applyFont="1" applyFill="1" applyBorder="1" applyAlignment="1">
      <alignment horizontal="center" vertical="center"/>
    </xf>
    <xf numFmtId="3" fontId="6" fillId="4" borderId="13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3" fontId="6" fillId="4" borderId="0" xfId="0" applyNumberFormat="1" applyFont="1" applyFill="1" applyBorder="1" applyAlignment="1">
      <alignment horizontal="center" vertical="center"/>
    </xf>
    <xf numFmtId="3" fontId="6" fillId="4" borderId="15" xfId="0" applyNumberFormat="1" applyFont="1" applyFill="1" applyBorder="1" applyAlignment="1">
      <alignment horizontal="center" vertical="center"/>
    </xf>
    <xf numFmtId="0" fontId="6" fillId="4" borderId="14" xfId="0" applyFont="1" applyFill="1" applyBorder="1"/>
    <xf numFmtId="0" fontId="6" fillId="4" borderId="0" xfId="0" applyFont="1" applyFill="1" applyBorder="1"/>
    <xf numFmtId="0" fontId="6" fillId="4" borderId="0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2" fontId="6" fillId="4" borderId="0" xfId="0" applyNumberFormat="1" applyFont="1" applyFill="1" applyBorder="1" applyAlignment="1">
      <alignment horizontal="center"/>
    </xf>
    <xf numFmtId="2" fontId="6" fillId="4" borderId="15" xfId="0" applyNumberFormat="1" applyFont="1" applyFill="1" applyBorder="1" applyAlignment="1">
      <alignment horizontal="center"/>
    </xf>
    <xf numFmtId="0" fontId="6" fillId="4" borderId="6" xfId="0" applyFont="1" applyFill="1" applyBorder="1" applyAlignment="1">
      <alignment horizontal="left" vertical="center"/>
    </xf>
    <xf numFmtId="0" fontId="6" fillId="4" borderId="7" xfId="0" applyFont="1" applyFill="1" applyBorder="1"/>
    <xf numFmtId="2" fontId="6" fillId="4" borderId="7" xfId="0" applyNumberFormat="1" applyFont="1" applyFill="1" applyBorder="1" applyAlignment="1">
      <alignment horizontal="center"/>
    </xf>
    <xf numFmtId="2" fontId="6" fillId="4" borderId="8" xfId="0" applyNumberFormat="1" applyFont="1" applyFill="1" applyBorder="1" applyAlignment="1">
      <alignment horizontal="center"/>
    </xf>
    <xf numFmtId="0" fontId="0" fillId="5" borderId="0" xfId="0" applyFill="1"/>
    <xf numFmtId="3" fontId="0" fillId="5" borderId="0" xfId="0" applyNumberFormat="1" applyFill="1" applyAlignment="1">
      <alignment horizontal="center"/>
    </xf>
    <xf numFmtId="4" fontId="0" fillId="5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6" borderId="0" xfId="0" applyFill="1"/>
    <xf numFmtId="3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4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center"/>
    </xf>
    <xf numFmtId="0" fontId="0" fillId="7" borderId="0" xfId="0" applyFill="1"/>
    <xf numFmtId="3" fontId="0" fillId="7" borderId="0" xfId="0" applyNumberFormat="1" applyFill="1" applyAlignment="1">
      <alignment horizontal="center"/>
    </xf>
    <xf numFmtId="0" fontId="0" fillId="8" borderId="0" xfId="0" applyFill="1"/>
    <xf numFmtId="0" fontId="10" fillId="8" borderId="0" xfId="0" applyFont="1" applyFill="1"/>
    <xf numFmtId="0" fontId="10" fillId="8" borderId="0" xfId="0" applyFont="1" applyFill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0" fillId="9" borderId="10" xfId="0" applyFill="1" applyBorder="1"/>
    <xf numFmtId="0" fontId="0" fillId="9" borderId="5" xfId="0" applyFill="1" applyBorder="1"/>
    <xf numFmtId="0" fontId="0" fillId="9" borderId="9" xfId="0" applyFill="1" applyBorder="1"/>
    <xf numFmtId="0" fontId="0" fillId="9" borderId="2" xfId="0" applyFill="1" applyBorder="1"/>
    <xf numFmtId="0" fontId="0" fillId="9" borderId="3" xfId="0" applyFill="1" applyBorder="1"/>
    <xf numFmtId="0" fontId="0" fillId="8" borderId="0" xfId="0" applyFill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1" fillId="10" borderId="10" xfId="1" applyFont="1" applyFill="1" applyBorder="1" applyAlignment="1" applyProtection="1">
      <alignment horizontal="center"/>
    </xf>
    <xf numFmtId="0" fontId="11" fillId="5" borderId="10" xfId="1" applyFont="1" applyFill="1" applyBorder="1" applyAlignment="1" applyProtection="1">
      <alignment horizontal="center"/>
    </xf>
    <xf numFmtId="0" fontId="12" fillId="10" borderId="5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1" fillId="10" borderId="5" xfId="1" applyFont="1" applyFill="1" applyBorder="1" applyAlignment="1" applyProtection="1">
      <alignment horizontal="center"/>
    </xf>
    <xf numFmtId="0" fontId="11" fillId="5" borderId="9" xfId="1" applyFont="1" applyFill="1" applyBorder="1" applyAlignment="1" applyProtection="1">
      <alignment horizontal="center"/>
    </xf>
    <xf numFmtId="0" fontId="10" fillId="9" borderId="1" xfId="0" applyFont="1" applyFill="1" applyBorder="1" applyAlignment="1">
      <alignment horizontal="center"/>
    </xf>
    <xf numFmtId="0" fontId="11" fillId="10" borderId="9" xfId="1" applyFont="1" applyFill="1" applyBorder="1" applyAlignment="1" applyProtection="1">
      <alignment horizontal="center"/>
    </xf>
    <xf numFmtId="0" fontId="14" fillId="6" borderId="4" xfId="0" applyFont="1" applyFill="1" applyBorder="1" applyAlignment="1">
      <alignment horizontal="center"/>
    </xf>
    <xf numFmtId="0" fontId="15" fillId="7" borderId="4" xfId="1" applyFont="1" applyFill="1" applyBorder="1" applyAlignment="1" applyProtection="1">
      <alignment horizontal="center"/>
    </xf>
    <xf numFmtId="2" fontId="7" fillId="5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wrapText="1"/>
    </xf>
    <xf numFmtId="0" fontId="5" fillId="8" borderId="0" xfId="0" applyFont="1" applyFill="1" applyBorder="1" applyAlignment="1">
      <alignment horizontal="center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0" fontId="11" fillId="5" borderId="4" xfId="1" applyFont="1" applyFill="1" applyBorder="1" applyAlignment="1" applyProtection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16" fillId="0" borderId="18" xfId="0" applyNumberFormat="1" applyFont="1" applyBorder="1" applyAlignment="1">
      <alignment horizontal="center"/>
    </xf>
    <xf numFmtId="2" fontId="16" fillId="0" borderId="19" xfId="0" applyNumberFormat="1" applyFont="1" applyBorder="1" applyAlignment="1">
      <alignment horizontal="center"/>
    </xf>
    <xf numFmtId="2" fontId="16" fillId="0" borderId="21" xfId="0" applyNumberFormat="1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6" fillId="3" borderId="4" xfId="0" applyFont="1" applyFill="1" applyBorder="1" applyAlignment="1">
      <alignment horizontal="center" vertical="center" wrapText="1"/>
    </xf>
    <xf numFmtId="0" fontId="5" fillId="11" borderId="10" xfId="0" applyFont="1" applyFill="1" applyBorder="1"/>
    <xf numFmtId="0" fontId="6" fillId="11" borderId="9" xfId="0" applyFont="1" applyFill="1" applyBorder="1"/>
    <xf numFmtId="2" fontId="0" fillId="0" borderId="22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3" fontId="0" fillId="14" borderId="0" xfId="0" applyNumberFormat="1" applyFill="1" applyAlignment="1">
      <alignment horizontal="center" vertical="center"/>
    </xf>
    <xf numFmtId="0" fontId="4" fillId="7" borderId="0" xfId="0" applyFont="1" applyFill="1"/>
    <xf numFmtId="0" fontId="4" fillId="5" borderId="0" xfId="0" applyFont="1" applyFill="1"/>
    <xf numFmtId="0" fontId="4" fillId="6" borderId="0" xfId="0" applyFont="1" applyFill="1"/>
    <xf numFmtId="2" fontId="6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Fill="1" applyAlignment="1">
      <alignment horizontal="center" vertical="center"/>
    </xf>
    <xf numFmtId="2" fontId="6" fillId="15" borderId="1" xfId="0" applyNumberFormat="1" applyFont="1" applyFill="1" applyBorder="1" applyAlignment="1">
      <alignment horizontal="center" vertical="center" wrapText="1"/>
    </xf>
    <xf numFmtId="3" fontId="6" fillId="0" borderId="0" xfId="0" applyNumberFormat="1" applyFont="1"/>
    <xf numFmtId="2" fontId="17" fillId="0" borderId="18" xfId="0" applyNumberFormat="1" applyFont="1" applyBorder="1" applyAlignment="1">
      <alignment horizontal="center"/>
    </xf>
    <xf numFmtId="2" fontId="17" fillId="0" borderId="21" xfId="0" applyNumberFormat="1" applyFont="1" applyBorder="1" applyAlignment="1">
      <alignment horizontal="center"/>
    </xf>
    <xf numFmtId="2" fontId="17" fillId="0" borderId="19" xfId="0" applyNumberFormat="1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3" fontId="17" fillId="0" borderId="0" xfId="0" applyNumberFormat="1" applyFont="1" applyAlignment="1">
      <alignment horizontal="center"/>
    </xf>
    <xf numFmtId="0" fontId="6" fillId="16" borderId="0" xfId="0" applyFont="1" applyFill="1" applyAlignment="1">
      <alignment horizontal="left" vertical="center"/>
    </xf>
    <xf numFmtId="0" fontId="18" fillId="0" borderId="0" xfId="0" applyFont="1"/>
    <xf numFmtId="3" fontId="18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center"/>
    </xf>
    <xf numFmtId="3" fontId="18" fillId="0" borderId="0" xfId="0" applyNumberFormat="1" applyFont="1"/>
    <xf numFmtId="0" fontId="1" fillId="0" borderId="0" xfId="2" applyAlignment="1">
      <alignment horizontal="center"/>
    </xf>
    <xf numFmtId="0" fontId="1" fillId="0" borderId="0" xfId="4" applyAlignment="1">
      <alignment horizontal="center"/>
    </xf>
    <xf numFmtId="0" fontId="1" fillId="0" borderId="0" xfId="8" applyAlignment="1">
      <alignment horizontal="center"/>
    </xf>
    <xf numFmtId="0" fontId="1" fillId="0" borderId="0" xfId="9" applyAlignment="1">
      <alignment horizontal="center"/>
    </xf>
    <xf numFmtId="0" fontId="1" fillId="0" borderId="0" xfId="16" applyAlignment="1">
      <alignment horizontal="center" vertical="center"/>
    </xf>
    <xf numFmtId="0" fontId="1" fillId="0" borderId="0" xfId="31" applyAlignment="1">
      <alignment horizontal="center"/>
    </xf>
    <xf numFmtId="0" fontId="1" fillId="0" borderId="0" xfId="60" applyAlignment="1">
      <alignment horizontal="center"/>
    </xf>
    <xf numFmtId="2" fontId="20" fillId="17" borderId="0" xfId="0" applyNumberFormat="1" applyFont="1" applyFill="1" applyBorder="1" applyAlignment="1">
      <alignment horizontal="center" vertical="center" wrapText="1"/>
    </xf>
    <xf numFmtId="0" fontId="1" fillId="0" borderId="0" xfId="149" applyAlignment="1">
      <alignment horizontal="center"/>
    </xf>
    <xf numFmtId="0" fontId="1" fillId="0" borderId="0" xfId="303" applyAlignment="1">
      <alignment horizontal="center"/>
    </xf>
    <xf numFmtId="0" fontId="20" fillId="17" borderId="0" xfId="0" applyFont="1" applyFill="1" applyBorder="1" applyAlignment="1">
      <alignment horizontal="center" vertical="center" textRotation="90" wrapText="1"/>
    </xf>
    <xf numFmtId="0" fontId="21" fillId="17" borderId="0" xfId="0" applyFont="1" applyFill="1" applyBorder="1" applyAlignment="1">
      <alignment horizontal="center" vertical="center" textRotation="90" wrapText="1"/>
    </xf>
    <xf numFmtId="3" fontId="21" fillId="17" borderId="0" xfId="0" applyNumberFormat="1" applyFont="1" applyFill="1" applyBorder="1" applyAlignment="1">
      <alignment horizontal="center"/>
    </xf>
    <xf numFmtId="1" fontId="21" fillId="17" borderId="0" xfId="0" applyNumberFormat="1" applyFont="1" applyFill="1" applyBorder="1" applyAlignment="1">
      <alignment horizontal="center"/>
    </xf>
    <xf numFmtId="0" fontId="21" fillId="17" borderId="0" xfId="0" applyNumberFormat="1" applyFont="1" applyFill="1" applyBorder="1" applyAlignment="1">
      <alignment horizontal="center"/>
    </xf>
    <xf numFmtId="0" fontId="20" fillId="17" borderId="0" xfId="0" applyFont="1" applyFill="1" applyBorder="1" applyAlignment="1">
      <alignment horizontal="center" vertical="center" wrapText="1"/>
    </xf>
    <xf numFmtId="0" fontId="20" fillId="17" borderId="0" xfId="0" applyFont="1" applyFill="1" applyBorder="1" applyAlignment="1">
      <alignment vertical="center" textRotation="90" wrapText="1"/>
    </xf>
    <xf numFmtId="0" fontId="21" fillId="17" borderId="0" xfId="0" applyFont="1" applyFill="1" applyBorder="1" applyAlignment="1">
      <alignment horizontal="center"/>
    </xf>
    <xf numFmtId="0" fontId="1" fillId="0" borderId="0" xfId="133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6" fillId="12" borderId="10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 textRotation="90" wrapText="1"/>
    </xf>
    <xf numFmtId="0" fontId="6" fillId="12" borderId="9" xfId="0" applyFont="1" applyFill="1" applyBorder="1" applyAlignment="1">
      <alignment horizontal="center" vertical="center" textRotation="90" wrapText="1"/>
    </xf>
    <xf numFmtId="0" fontId="5" fillId="13" borderId="4" xfId="0" applyFont="1" applyFill="1" applyBorder="1" applyAlignment="1">
      <alignment horizontal="center" wrapText="1"/>
    </xf>
    <xf numFmtId="2" fontId="7" fillId="5" borderId="11" xfId="0" applyNumberFormat="1" applyFont="1" applyFill="1" applyBorder="1" applyAlignment="1">
      <alignment horizontal="center" vertical="center" wrapText="1"/>
    </xf>
    <xf numFmtId="2" fontId="7" fillId="5" borderId="13" xfId="0" applyNumberFormat="1" applyFont="1" applyFill="1" applyBorder="1" applyAlignment="1">
      <alignment horizontal="center" vertical="center" wrapText="1"/>
    </xf>
    <xf numFmtId="2" fontId="7" fillId="5" borderId="6" xfId="0" applyNumberFormat="1" applyFont="1" applyFill="1" applyBorder="1" applyAlignment="1">
      <alignment horizontal="center" vertical="center" wrapText="1"/>
    </xf>
    <xf numFmtId="2" fontId="7" fillId="5" borderId="8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25" xfId="0" applyFont="1" applyFill="1" applyBorder="1" applyAlignment="1">
      <alignment horizontal="left" wrapText="1"/>
    </xf>
    <xf numFmtId="0" fontId="0" fillId="0" borderId="26" xfId="0" applyFill="1" applyBorder="1" applyAlignment="1">
      <alignment horizontal="left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0" fillId="17" borderId="0" xfId="0" applyFont="1" applyFill="1" applyBorder="1" applyAlignment="1">
      <alignment horizontal="center" vertical="center" textRotation="90" wrapText="1"/>
    </xf>
    <xf numFmtId="2" fontId="20" fillId="17" borderId="0" xfId="0" applyNumberFormat="1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</cellXfs>
  <cellStyles count="4239">
    <cellStyle name="Hyperlink" xfId="1" builtinId="8"/>
    <cellStyle name="Normal" xfId="0" builtinId="0"/>
    <cellStyle name="Normal 10" xfId="149"/>
    <cellStyle name="Normal 10 2" xfId="403"/>
    <cellStyle name="Normal 10 2 2" xfId="1163"/>
    <cellStyle name="Normal 10 2 2 2" xfId="1396"/>
    <cellStyle name="Normal 10 2 2 2 2" xfId="3743"/>
    <cellStyle name="Normal 10 2 2 2 2 2" xfId="3976"/>
    <cellStyle name="Normal 10 2 2 3" xfId="2390"/>
    <cellStyle name="Normal 10 2 3" xfId="2151"/>
    <cellStyle name="Normal 10 2 3 2" xfId="2998"/>
    <cellStyle name="Normal 10 3" xfId="2761"/>
    <cellStyle name="Normal 11" xfId="303"/>
    <cellStyle name="Normal 11 2" xfId="969"/>
    <cellStyle name="Normal 11 2 2" xfId="2906"/>
    <cellStyle name="Normal 11 2 2 2" xfId="3551"/>
    <cellStyle name="Normal 12" xfId="133"/>
    <cellStyle name="Normal 12 2" xfId="2433"/>
    <cellStyle name="Normal 2" xfId="2"/>
    <cellStyle name="Normal 2 10" xfId="2191"/>
    <cellStyle name="Normal 2 2" xfId="6"/>
    <cellStyle name="Normal 2 3" xfId="11"/>
    <cellStyle name="Normal 2 4" xfId="17"/>
    <cellStyle name="Normal 2 5" xfId="39"/>
    <cellStyle name="Normal 2 6" xfId="75"/>
    <cellStyle name="Normal 2 7" xfId="161"/>
    <cellStyle name="Normal 2 8" xfId="367"/>
    <cellStyle name="Normal 2 9" xfId="875"/>
    <cellStyle name="Normal 3" xfId="3"/>
    <cellStyle name="Normal 3 10" xfId="2331"/>
    <cellStyle name="Normal 3 2" xfId="7"/>
    <cellStyle name="Normal 3 3" xfId="12"/>
    <cellStyle name="Normal 3 4" xfId="22"/>
    <cellStyle name="Normal 3 5" xfId="36"/>
    <cellStyle name="Normal 3 6" xfId="71"/>
    <cellStyle name="Normal 3 7" xfId="170"/>
    <cellStyle name="Normal 3 8" xfId="393"/>
    <cellStyle name="Normal 3 9" xfId="934"/>
    <cellStyle name="Normal 4" xfId="4"/>
    <cellStyle name="Normal 4 2" xfId="5"/>
    <cellStyle name="Normal 4 2 2" xfId="13"/>
    <cellStyle name="Normal 4 2 2 2" xfId="14"/>
    <cellStyle name="Normal 4 2 2 2 2" xfId="27"/>
    <cellStyle name="Normal 4 2 2 2 2 2" xfId="28"/>
    <cellStyle name="Normal 4 2 2 2 2 2 2" xfId="55"/>
    <cellStyle name="Normal 4 2 2 2 2 2 2 2" xfId="56"/>
    <cellStyle name="Normal 4 2 2 2 2 2 2 2 2" xfId="121"/>
    <cellStyle name="Normal 4 2 2 2 2 2 2 2 2 2" xfId="122"/>
    <cellStyle name="Normal 4 2 2 2 2 2 2 2 2 2 2" xfId="276"/>
    <cellStyle name="Normal 4 2 2 2 2 2 2 2 2 2 2 2" xfId="277"/>
    <cellStyle name="Normal 4 2 2 2 2 2 2 2 2 2 2 2 2" xfId="665"/>
    <cellStyle name="Normal 4 2 2 2 2 2 2 2 2 2 2 2 2 2" xfId="666"/>
    <cellStyle name="Normal 4 2 2 2 2 2 2 2 2 2 2 2 2 2 2" xfId="1657"/>
    <cellStyle name="Normal 4 2 2 2 2 2 2 2 2 2 2 2 2 2 2 2" xfId="1658"/>
    <cellStyle name="Normal 4 2 2 2 2 2 2 2 2 2 2 2 2 2 2 2 2" xfId="4237"/>
    <cellStyle name="Normal 4 2 2 2 2 2 2 2 2 2 2 2 2 2 2 2 2 2" xfId="4238"/>
    <cellStyle name="Normal 4 2 2 2 2 2 2 2 2 2 2 2 2 2 2 3" xfId="2653"/>
    <cellStyle name="Normal 4 2 2 2 2 2 2 2 2 2 2 2 2 2 3" xfId="2652"/>
    <cellStyle name="Normal 4 2 2 2 2 2 2 2 2 2 2 2 2 2 3 2" xfId="3260"/>
    <cellStyle name="Normal 4 2 2 2 2 2 2 2 2 2 2 2 2 3" xfId="1054"/>
    <cellStyle name="Normal 4 2 2 2 2 2 2 2 2 2 2 2 2 3 2" xfId="3259"/>
    <cellStyle name="Normal 4 2 2 2 2 2 2 2 2 2 2 2 2 3 2 2" xfId="3636"/>
    <cellStyle name="Normal 4 2 2 2 2 2 2 2 2 2 2 2 2 4" xfId="2037"/>
    <cellStyle name="Normal 4 2 2 2 2 2 2 2 2 2 2 2 3" xfId="1053"/>
    <cellStyle name="Normal 4 2 2 2 2 2 2 2 2 2 2 2 3 2" xfId="1285"/>
    <cellStyle name="Normal 4 2 2 2 2 2 2 2 2 2 2 2 3 2 2" xfId="3635"/>
    <cellStyle name="Normal 4 2 2 2 2 2 2 2 2 2 2 2 3 2 2 2" xfId="3865"/>
    <cellStyle name="Normal 4 2 2 2 2 2 2 2 2 2 2 2 3 3" xfId="2276"/>
    <cellStyle name="Normal 4 2 2 2 2 2 2 2 2 2 2 2 4" xfId="2036"/>
    <cellStyle name="Normal 4 2 2 2 2 2 2 2 2 2 2 2 4 2" xfId="2883"/>
    <cellStyle name="Normal 4 2 2 2 2 2 2 2 2 2 2 3" xfId="436"/>
    <cellStyle name="Normal 4 2 2 2 2 2 2 2 2 2 2 3 2" xfId="1284"/>
    <cellStyle name="Normal 4 2 2 2 2 2 2 2 2 2 2 3 2 2" xfId="1429"/>
    <cellStyle name="Normal 4 2 2 2 2 2 2 2 2 2 2 3 2 2 2" xfId="3864"/>
    <cellStyle name="Normal 4 2 2 2 2 2 2 2 2 2 2 3 2 2 2 2" xfId="4009"/>
    <cellStyle name="Normal 4 2 2 2 2 2 2 2 2 2 2 3 2 3" xfId="2423"/>
    <cellStyle name="Normal 4 2 2 2 2 2 2 2 2 2 2 3 3" xfId="2275"/>
    <cellStyle name="Normal 4 2 2 2 2 2 2 2 2 2 2 3 3 2" xfId="3031"/>
    <cellStyle name="Normal 4 2 2 2 2 2 2 2 2 2 2 4" xfId="814"/>
    <cellStyle name="Normal 4 2 2 2 2 2 2 2 2 2 2 4 2" xfId="2882"/>
    <cellStyle name="Normal 4 2 2 2 2 2 2 2 2 2 2 4 2 2" xfId="3402"/>
    <cellStyle name="Normal 4 2 2 2 2 2 2 2 2 2 2 5" xfId="1798"/>
    <cellStyle name="Normal 4 2 2 2 2 2 2 2 2 2 3" xfId="435"/>
    <cellStyle name="Normal 4 2 2 2 2 2 2 2 2 2 3 2" xfId="524"/>
    <cellStyle name="Normal 4 2 2 2 2 2 2 2 2 2 3 2 2" xfId="1428"/>
    <cellStyle name="Normal 4 2 2 2 2 2 2 2 2 2 3 2 2 2" xfId="1516"/>
    <cellStyle name="Normal 4 2 2 2 2 2 2 2 2 2 3 2 2 2 2" xfId="4008"/>
    <cellStyle name="Normal 4 2 2 2 2 2 2 2 2 2 3 2 2 2 2 2" xfId="4096"/>
    <cellStyle name="Normal 4 2 2 2 2 2 2 2 2 2 3 2 2 3" xfId="2511"/>
    <cellStyle name="Normal 4 2 2 2 2 2 2 2 2 2 3 2 3" xfId="2422"/>
    <cellStyle name="Normal 4 2 2 2 2 2 2 2 2 2 3 2 3 2" xfId="3118"/>
    <cellStyle name="Normal 4 2 2 2 2 2 2 2 2 2 3 3" xfId="908"/>
    <cellStyle name="Normal 4 2 2 2 2 2 2 2 2 2 3 3 2" xfId="3030"/>
    <cellStyle name="Normal 4 2 2 2 2 2 2 2 2 2 3 3 2 2" xfId="3492"/>
    <cellStyle name="Normal 4 2 2 2 2 2 2 2 2 2 3 4" xfId="1892"/>
    <cellStyle name="Normal 4 2 2 2 2 2 2 2 2 2 4" xfId="813"/>
    <cellStyle name="Normal 4 2 2 2 2 2 2 2 2 2 4 2" xfId="1140"/>
    <cellStyle name="Normal 4 2 2 2 2 2 2 2 2 2 4 2 2" xfId="3401"/>
    <cellStyle name="Normal 4 2 2 2 2 2 2 2 2 2 4 2 2 2" xfId="3720"/>
    <cellStyle name="Normal 4 2 2 2 2 2 2 2 2 2 4 3" xfId="2128"/>
    <cellStyle name="Normal 4 2 2 2 2 2 2 2 2 2 5" xfId="1797"/>
    <cellStyle name="Normal 4 2 2 2 2 2 2 2 2 2 5 2" xfId="2735"/>
    <cellStyle name="Normal 4 2 2 2 2 2 2 2 2 3" xfId="189"/>
    <cellStyle name="Normal 4 2 2 2 2 2 2 2 2 3 2" xfId="523"/>
    <cellStyle name="Normal 4 2 2 2 2 2 2 2 2 3 2 2" xfId="579"/>
    <cellStyle name="Normal 4 2 2 2 2 2 2 2 2 3 2 2 2" xfId="1515"/>
    <cellStyle name="Normal 4 2 2 2 2 2 2 2 2 3 2 2 2 2" xfId="1571"/>
    <cellStyle name="Normal 4 2 2 2 2 2 2 2 2 3 2 2 2 2 2" xfId="4095"/>
    <cellStyle name="Normal 4 2 2 2 2 2 2 2 2 3 2 2 2 2 2 2" xfId="4151"/>
    <cellStyle name="Normal 4 2 2 2 2 2 2 2 2 3 2 2 2 3" xfId="2566"/>
    <cellStyle name="Normal 4 2 2 2 2 2 2 2 2 3 2 2 3" xfId="2510"/>
    <cellStyle name="Normal 4 2 2 2 2 2 2 2 2 3 2 2 3 2" xfId="3173"/>
    <cellStyle name="Normal 4 2 2 2 2 2 2 2 2 3 2 3" xfId="966"/>
    <cellStyle name="Normal 4 2 2 2 2 2 2 2 2 3 2 3 2" xfId="3117"/>
    <cellStyle name="Normal 4 2 2 2 2 2 2 2 2 3 2 3 2 2" xfId="3548"/>
    <cellStyle name="Normal 4 2 2 2 2 2 2 2 2 3 2 4" xfId="1950"/>
    <cellStyle name="Normal 4 2 2 2 2 2 2 2 2 3 3" xfId="907"/>
    <cellStyle name="Normal 4 2 2 2 2 2 2 2 2 3 3 2" xfId="1198"/>
    <cellStyle name="Normal 4 2 2 2 2 2 2 2 2 3 3 2 2" xfId="3491"/>
    <cellStyle name="Normal 4 2 2 2 2 2 2 2 2 3 3 2 2 2" xfId="3778"/>
    <cellStyle name="Normal 4 2 2 2 2 2 2 2 2 3 3 3" xfId="2188"/>
    <cellStyle name="Normal 4 2 2 2 2 2 2 2 2 3 4" xfId="1891"/>
    <cellStyle name="Normal 4 2 2 2 2 2 2 2 2 3 4 2" xfId="2796"/>
    <cellStyle name="Normal 4 2 2 2 2 2 2 2 2 4" xfId="341"/>
    <cellStyle name="Normal 4 2 2 2 2 2 2 2 2 4 2" xfId="1139"/>
    <cellStyle name="Normal 4 2 2 2 2 2 2 2 2 4 2 2" xfId="1339"/>
    <cellStyle name="Normal 4 2 2 2 2 2 2 2 2 4 2 2 2" xfId="3719"/>
    <cellStyle name="Normal 4 2 2 2 2 2 2 2 2 4 2 2 2 2" xfId="3919"/>
    <cellStyle name="Normal 4 2 2 2 2 2 2 2 2 4 2 3" xfId="2330"/>
    <cellStyle name="Normal 4 2 2 2 2 2 2 2 2 4 3" xfId="2127"/>
    <cellStyle name="Normal 4 2 2 2 2 2 2 2 2 4 3 2" xfId="2941"/>
    <cellStyle name="Normal 4 2 2 2 2 2 2 2 2 5" xfId="721"/>
    <cellStyle name="Normal 4 2 2 2 2 2 2 2 2 5 2" xfId="2734"/>
    <cellStyle name="Normal 4 2 2 2 2 2 2 2 2 5 2 2" xfId="3310"/>
    <cellStyle name="Normal 4 2 2 2 2 2 2 2 2 6" xfId="1704"/>
    <cellStyle name="Normal 4 2 2 2 2 2 2 2 3" xfId="188"/>
    <cellStyle name="Normal 4 2 2 2 2 2 2 2 3 2" xfId="222"/>
    <cellStyle name="Normal 4 2 2 2 2 2 2 2 3 2 2" xfId="578"/>
    <cellStyle name="Normal 4 2 2 2 2 2 2 2 3 2 2 2" xfId="611"/>
    <cellStyle name="Normal 4 2 2 2 2 2 2 2 3 2 2 2 2" xfId="1570"/>
    <cellStyle name="Normal 4 2 2 2 2 2 2 2 3 2 2 2 2 2" xfId="1603"/>
    <cellStyle name="Normal 4 2 2 2 2 2 2 2 3 2 2 2 2 2 2" xfId="4150"/>
    <cellStyle name="Normal 4 2 2 2 2 2 2 2 3 2 2 2 2 2 2 2" xfId="4183"/>
    <cellStyle name="Normal 4 2 2 2 2 2 2 2 3 2 2 2 2 3" xfId="2598"/>
    <cellStyle name="Normal 4 2 2 2 2 2 2 2 3 2 2 2 3" xfId="2565"/>
    <cellStyle name="Normal 4 2 2 2 2 2 2 2 3 2 2 2 3 2" xfId="3205"/>
    <cellStyle name="Normal 4 2 2 2 2 2 2 2 3 2 2 3" xfId="999"/>
    <cellStyle name="Normal 4 2 2 2 2 2 2 2 3 2 2 3 2" xfId="3172"/>
    <cellStyle name="Normal 4 2 2 2 2 2 2 2 3 2 2 3 2 2" xfId="3581"/>
    <cellStyle name="Normal 4 2 2 2 2 2 2 2 3 2 2 4" xfId="1982"/>
    <cellStyle name="Normal 4 2 2 2 2 2 2 2 3 2 3" xfId="965"/>
    <cellStyle name="Normal 4 2 2 2 2 2 2 2 3 2 3 2" xfId="1230"/>
    <cellStyle name="Normal 4 2 2 2 2 2 2 2 3 2 3 2 2" xfId="3547"/>
    <cellStyle name="Normal 4 2 2 2 2 2 2 2 3 2 3 2 2 2" xfId="3810"/>
    <cellStyle name="Normal 4 2 2 2 2 2 2 2 3 2 3 3" xfId="2221"/>
    <cellStyle name="Normal 4 2 2 2 2 2 2 2 3 2 4" xfId="1949"/>
    <cellStyle name="Normal 4 2 2 2 2 2 2 2 3 2 4 2" xfId="2828"/>
    <cellStyle name="Normal 4 2 2 2 2 2 2 2 3 3" xfId="379"/>
    <cellStyle name="Normal 4 2 2 2 2 2 2 2 3 3 2" xfId="1197"/>
    <cellStyle name="Normal 4 2 2 2 2 2 2 2 3 3 2 2" xfId="1373"/>
    <cellStyle name="Normal 4 2 2 2 2 2 2 2 3 3 2 2 2" xfId="3777"/>
    <cellStyle name="Normal 4 2 2 2 2 2 2 2 3 3 2 2 2 2" xfId="3953"/>
    <cellStyle name="Normal 4 2 2 2 2 2 2 2 3 3 2 3" xfId="2366"/>
    <cellStyle name="Normal 4 2 2 2 2 2 2 2 3 3 3" xfId="2187"/>
    <cellStyle name="Normal 4 2 2 2 2 2 2 2 3 3 3 2" xfId="2975"/>
    <cellStyle name="Normal 4 2 2 2 2 2 2 2 3 4" xfId="757"/>
    <cellStyle name="Normal 4 2 2 2 2 2 2 2 3 4 2" xfId="2795"/>
    <cellStyle name="Normal 4 2 2 2 2 2 2 2 3 4 2 2" xfId="3346"/>
    <cellStyle name="Normal 4 2 2 2 2 2 2 2 3 5" xfId="1740"/>
    <cellStyle name="Normal 4 2 2 2 2 2 2 2 4" xfId="340"/>
    <cellStyle name="Normal 4 2 2 2 2 2 2 2 4 2" xfId="467"/>
    <cellStyle name="Normal 4 2 2 2 2 2 2 2 4 2 2" xfId="1338"/>
    <cellStyle name="Normal 4 2 2 2 2 2 2 2 4 2 2 2" xfId="1459"/>
    <cellStyle name="Normal 4 2 2 2 2 2 2 2 4 2 2 2 2" xfId="3918"/>
    <cellStyle name="Normal 4 2 2 2 2 2 2 2 4 2 2 2 2 2" xfId="4039"/>
    <cellStyle name="Normal 4 2 2 2 2 2 2 2 4 2 2 3" xfId="2454"/>
    <cellStyle name="Normal 4 2 2 2 2 2 2 2 4 2 3" xfId="2329"/>
    <cellStyle name="Normal 4 2 2 2 2 2 2 2 4 2 3 2" xfId="3061"/>
    <cellStyle name="Normal 4 2 2 2 2 2 2 2 4 3" xfId="849"/>
    <cellStyle name="Normal 4 2 2 2 2 2 2 2 4 3 2" xfId="2940"/>
    <cellStyle name="Normal 4 2 2 2 2 2 2 2 4 3 2 2" xfId="3435"/>
    <cellStyle name="Normal 4 2 2 2 2 2 2 2 4 4" xfId="1832"/>
    <cellStyle name="Normal 4 2 2 2 2 2 2 2 5" xfId="720"/>
    <cellStyle name="Normal 4 2 2 2 2 2 2 2 5 2" xfId="1082"/>
    <cellStyle name="Normal 4 2 2 2 2 2 2 2 5 2 2" xfId="3309"/>
    <cellStyle name="Normal 4 2 2 2 2 2 2 2 5 2 2 2" xfId="3663"/>
    <cellStyle name="Normal 4 2 2 2 2 2 2 2 5 3" xfId="2068"/>
    <cellStyle name="Normal 4 2 2 2 2 2 2 2 6" xfId="1703"/>
    <cellStyle name="Normal 4 2 2 2 2 2 2 2 6 2" xfId="2676"/>
    <cellStyle name="Normal 4 2 2 2 2 2 2 3" xfId="87"/>
    <cellStyle name="Normal 4 2 2 2 2 2 2 3 2" xfId="221"/>
    <cellStyle name="Normal 4 2 2 2 2 2 2 3 2 2" xfId="244"/>
    <cellStyle name="Normal 4 2 2 2 2 2 2 3 2 2 2" xfId="610"/>
    <cellStyle name="Normal 4 2 2 2 2 2 2 3 2 2 2 2" xfId="633"/>
    <cellStyle name="Normal 4 2 2 2 2 2 2 3 2 2 2 2 2" xfId="1602"/>
    <cellStyle name="Normal 4 2 2 2 2 2 2 3 2 2 2 2 2 2" xfId="1625"/>
    <cellStyle name="Normal 4 2 2 2 2 2 2 3 2 2 2 2 2 2 2" xfId="4182"/>
    <cellStyle name="Normal 4 2 2 2 2 2 2 3 2 2 2 2 2 2 2 2" xfId="4205"/>
    <cellStyle name="Normal 4 2 2 2 2 2 2 3 2 2 2 2 2 3" xfId="2620"/>
    <cellStyle name="Normal 4 2 2 2 2 2 2 3 2 2 2 2 3" xfId="2597"/>
    <cellStyle name="Normal 4 2 2 2 2 2 2 3 2 2 2 2 3 2" xfId="3227"/>
    <cellStyle name="Normal 4 2 2 2 2 2 2 3 2 2 2 3" xfId="1021"/>
    <cellStyle name="Normal 4 2 2 2 2 2 2 3 2 2 2 3 2" xfId="3204"/>
    <cellStyle name="Normal 4 2 2 2 2 2 2 3 2 2 2 3 2 2" xfId="3603"/>
    <cellStyle name="Normal 4 2 2 2 2 2 2 3 2 2 2 4" xfId="2004"/>
    <cellStyle name="Normal 4 2 2 2 2 2 2 3 2 2 3" xfId="998"/>
    <cellStyle name="Normal 4 2 2 2 2 2 2 3 2 2 3 2" xfId="1252"/>
    <cellStyle name="Normal 4 2 2 2 2 2 2 3 2 2 3 2 2" xfId="3580"/>
    <cellStyle name="Normal 4 2 2 2 2 2 2 3 2 2 3 2 2 2" xfId="3832"/>
    <cellStyle name="Normal 4 2 2 2 2 2 2 3 2 2 3 3" xfId="2243"/>
    <cellStyle name="Normal 4 2 2 2 2 2 2 3 2 2 4" xfId="1981"/>
    <cellStyle name="Normal 4 2 2 2 2 2 2 3 2 2 4 2" xfId="2850"/>
    <cellStyle name="Normal 4 2 2 2 2 2 2 3 2 3" xfId="402"/>
    <cellStyle name="Normal 4 2 2 2 2 2 2 3 2 3 2" xfId="1229"/>
    <cellStyle name="Normal 4 2 2 2 2 2 2 3 2 3 2 2" xfId="1395"/>
    <cellStyle name="Normal 4 2 2 2 2 2 2 3 2 3 2 2 2" xfId="3809"/>
    <cellStyle name="Normal 4 2 2 2 2 2 2 3 2 3 2 2 2 2" xfId="3975"/>
    <cellStyle name="Normal 4 2 2 2 2 2 2 3 2 3 2 3" xfId="2389"/>
    <cellStyle name="Normal 4 2 2 2 2 2 2 3 2 3 3" xfId="2220"/>
    <cellStyle name="Normal 4 2 2 2 2 2 2 3 2 3 3 2" xfId="2997"/>
    <cellStyle name="Normal 4 2 2 2 2 2 2 3 2 4" xfId="781"/>
    <cellStyle name="Normal 4 2 2 2 2 2 2 3 2 4 2" xfId="2827"/>
    <cellStyle name="Normal 4 2 2 2 2 2 2 3 2 4 2 2" xfId="3369"/>
    <cellStyle name="Normal 4 2 2 2 2 2 2 3 2 5" xfId="1764"/>
    <cellStyle name="Normal 4 2 2 2 2 2 2 3 3" xfId="378"/>
    <cellStyle name="Normal 4 2 2 2 2 2 2 3 3 2" xfId="491"/>
    <cellStyle name="Normal 4 2 2 2 2 2 2 3 3 2 2" xfId="1372"/>
    <cellStyle name="Normal 4 2 2 2 2 2 2 3 3 2 2 2" xfId="1483"/>
    <cellStyle name="Normal 4 2 2 2 2 2 2 3 3 2 2 2 2" xfId="3952"/>
    <cellStyle name="Normal 4 2 2 2 2 2 2 3 3 2 2 2 2 2" xfId="4063"/>
    <cellStyle name="Normal 4 2 2 2 2 2 2 3 3 2 2 3" xfId="2478"/>
    <cellStyle name="Normal 4 2 2 2 2 2 2 3 3 2 3" xfId="2365"/>
    <cellStyle name="Normal 4 2 2 2 2 2 2 3 3 2 3 2" xfId="3085"/>
    <cellStyle name="Normal 4 2 2 2 2 2 2 3 3 3" xfId="873"/>
    <cellStyle name="Normal 4 2 2 2 2 2 2 3 3 3 2" xfId="2974"/>
    <cellStyle name="Normal 4 2 2 2 2 2 2 3 3 3 2 2" xfId="3459"/>
    <cellStyle name="Normal 4 2 2 2 2 2 2 3 3 4" xfId="1859"/>
    <cellStyle name="Normal 4 2 2 2 2 2 2 3 4" xfId="756"/>
    <cellStyle name="Normal 4 2 2 2 2 2 2 3 4 2" xfId="1107"/>
    <cellStyle name="Normal 4 2 2 2 2 2 2 3 4 2 2" xfId="3345"/>
    <cellStyle name="Normal 4 2 2 2 2 2 2 3 4 2 2 2" xfId="3687"/>
    <cellStyle name="Normal 4 2 2 2 2 2 2 3 4 3" xfId="2093"/>
    <cellStyle name="Normal 4 2 2 2 2 2 2 3 5" xfId="1739"/>
    <cellStyle name="Normal 4 2 2 2 2 2 2 3 5 2" xfId="2702"/>
    <cellStyle name="Normal 4 2 2 2 2 2 2 4" xfId="148"/>
    <cellStyle name="Normal 4 2 2 2 2 2 2 4 2" xfId="466"/>
    <cellStyle name="Normal 4 2 2 2 2 2 2 4 2 2" xfId="544"/>
    <cellStyle name="Normal 4 2 2 2 2 2 2 4 2 2 2" xfId="1458"/>
    <cellStyle name="Normal 4 2 2 2 2 2 2 4 2 2 2 2" xfId="1536"/>
    <cellStyle name="Normal 4 2 2 2 2 2 2 4 2 2 2 2 2" xfId="4038"/>
    <cellStyle name="Normal 4 2 2 2 2 2 2 4 2 2 2 2 2 2" xfId="4116"/>
    <cellStyle name="Normal 4 2 2 2 2 2 2 4 2 2 2 3" xfId="2531"/>
    <cellStyle name="Normal 4 2 2 2 2 2 2 4 2 2 3" xfId="2453"/>
    <cellStyle name="Normal 4 2 2 2 2 2 2 4 2 2 3 2" xfId="3138"/>
    <cellStyle name="Normal 4 2 2 2 2 2 2 4 2 3" xfId="928"/>
    <cellStyle name="Normal 4 2 2 2 2 2 2 4 2 3 2" xfId="3060"/>
    <cellStyle name="Normal 4 2 2 2 2 2 2 4 2 3 2 2" xfId="3512"/>
    <cellStyle name="Normal 4 2 2 2 2 2 2 4 2 4" xfId="1912"/>
    <cellStyle name="Normal 4 2 2 2 2 2 2 4 3" xfId="848"/>
    <cellStyle name="Normal 4 2 2 2 2 2 2 4 3 2" xfId="1162"/>
    <cellStyle name="Normal 4 2 2 2 2 2 2 4 3 2 2" xfId="3434"/>
    <cellStyle name="Normal 4 2 2 2 2 2 2 4 3 2 2 2" xfId="3742"/>
    <cellStyle name="Normal 4 2 2 2 2 2 2 4 3 3" xfId="2150"/>
    <cellStyle name="Normal 4 2 2 2 2 2 2 4 4" xfId="1831"/>
    <cellStyle name="Normal 4 2 2 2 2 2 2 4 4 2" xfId="2760"/>
    <cellStyle name="Normal 4 2 2 2 2 2 2 5" xfId="299"/>
    <cellStyle name="Normal 4 2 2 2 2 2 2 5 2" xfId="1081"/>
    <cellStyle name="Normal 4 2 2 2 2 2 2 5 2 2" xfId="1304"/>
    <cellStyle name="Normal 4 2 2 2 2 2 2 5 2 2 2" xfId="3662"/>
    <cellStyle name="Normal 4 2 2 2 2 2 2 5 2 2 2 2" xfId="3884"/>
    <cellStyle name="Normal 4 2 2 2 2 2 2 5 2 3" xfId="2295"/>
    <cellStyle name="Normal 4 2 2 2 2 2 2 5 3" xfId="2067"/>
    <cellStyle name="Normal 4 2 2 2 2 2 2 5 3 2" xfId="2904"/>
    <cellStyle name="Normal 4 2 2 2 2 2 2 6" xfId="682"/>
    <cellStyle name="Normal 4 2 2 2 2 2 2 6 2" xfId="2675"/>
    <cellStyle name="Normal 4 2 2 2 2 2 2 6 2 2" xfId="3274"/>
    <cellStyle name="Normal 4 2 2 2 2 2 2 7" xfId="1668"/>
    <cellStyle name="Normal 4 2 2 2 2 2 3" xfId="86"/>
    <cellStyle name="Normal 4 2 2 2 2 2 3 2" xfId="101"/>
    <cellStyle name="Normal 4 2 2 2 2 2 3 2 2" xfId="243"/>
    <cellStyle name="Normal 4 2 2 2 2 2 3 2 2 2" xfId="256"/>
    <cellStyle name="Normal 4 2 2 2 2 2 3 2 2 2 2" xfId="632"/>
    <cellStyle name="Normal 4 2 2 2 2 2 3 2 2 2 2 2" xfId="645"/>
    <cellStyle name="Normal 4 2 2 2 2 2 3 2 2 2 2 2 2" xfId="1624"/>
    <cellStyle name="Normal 4 2 2 2 2 2 3 2 2 2 2 2 2 2" xfId="1637"/>
    <cellStyle name="Normal 4 2 2 2 2 2 3 2 2 2 2 2 2 2 2" xfId="4204"/>
    <cellStyle name="Normal 4 2 2 2 2 2 3 2 2 2 2 2 2 2 2 2" xfId="4217"/>
    <cellStyle name="Normal 4 2 2 2 2 2 3 2 2 2 2 2 2 3" xfId="2632"/>
    <cellStyle name="Normal 4 2 2 2 2 2 3 2 2 2 2 2 3" xfId="2619"/>
    <cellStyle name="Normal 4 2 2 2 2 2 3 2 2 2 2 2 3 2" xfId="3239"/>
    <cellStyle name="Normal 4 2 2 2 2 2 3 2 2 2 2 3" xfId="1033"/>
    <cellStyle name="Normal 4 2 2 2 2 2 3 2 2 2 2 3 2" xfId="3226"/>
    <cellStyle name="Normal 4 2 2 2 2 2 3 2 2 2 2 3 2 2" xfId="3615"/>
    <cellStyle name="Normal 4 2 2 2 2 2 3 2 2 2 2 4" xfId="2016"/>
    <cellStyle name="Normal 4 2 2 2 2 2 3 2 2 2 3" xfId="1020"/>
    <cellStyle name="Normal 4 2 2 2 2 2 3 2 2 2 3 2" xfId="1264"/>
    <cellStyle name="Normal 4 2 2 2 2 2 3 2 2 2 3 2 2" xfId="3602"/>
    <cellStyle name="Normal 4 2 2 2 2 2 3 2 2 2 3 2 2 2" xfId="3844"/>
    <cellStyle name="Normal 4 2 2 2 2 2 3 2 2 2 3 3" xfId="2255"/>
    <cellStyle name="Normal 4 2 2 2 2 2 3 2 2 2 4" xfId="2003"/>
    <cellStyle name="Normal 4 2 2 2 2 2 3 2 2 2 4 2" xfId="2862"/>
    <cellStyle name="Normal 4 2 2 2 2 2 3 2 2 3" xfId="415"/>
    <cellStyle name="Normal 4 2 2 2 2 2 3 2 2 3 2" xfId="1251"/>
    <cellStyle name="Normal 4 2 2 2 2 2 3 2 2 3 2 2" xfId="1408"/>
    <cellStyle name="Normal 4 2 2 2 2 2 3 2 2 3 2 2 2" xfId="3831"/>
    <cellStyle name="Normal 4 2 2 2 2 2 3 2 2 3 2 2 2 2" xfId="3988"/>
    <cellStyle name="Normal 4 2 2 2 2 2 3 2 2 3 2 3" xfId="2402"/>
    <cellStyle name="Normal 4 2 2 2 2 2 3 2 2 3 3" xfId="2242"/>
    <cellStyle name="Normal 4 2 2 2 2 2 3 2 2 3 3 2" xfId="3010"/>
    <cellStyle name="Normal 4 2 2 2 2 2 3 2 2 4" xfId="793"/>
    <cellStyle name="Normal 4 2 2 2 2 2 3 2 2 4 2" xfId="2849"/>
    <cellStyle name="Normal 4 2 2 2 2 2 3 2 2 4 2 2" xfId="3381"/>
    <cellStyle name="Normal 4 2 2 2 2 2 3 2 2 5" xfId="1777"/>
    <cellStyle name="Normal 4 2 2 2 2 2 3 2 3" xfId="401"/>
    <cellStyle name="Normal 4 2 2 2 2 2 3 2 3 2" xfId="503"/>
    <cellStyle name="Normal 4 2 2 2 2 2 3 2 3 2 2" xfId="1394"/>
    <cellStyle name="Normal 4 2 2 2 2 2 3 2 3 2 2 2" xfId="1495"/>
    <cellStyle name="Normal 4 2 2 2 2 2 3 2 3 2 2 2 2" xfId="3974"/>
    <cellStyle name="Normal 4 2 2 2 2 2 3 2 3 2 2 2 2 2" xfId="4075"/>
    <cellStyle name="Normal 4 2 2 2 2 2 3 2 3 2 2 3" xfId="2490"/>
    <cellStyle name="Normal 4 2 2 2 2 2 3 2 3 2 3" xfId="2388"/>
    <cellStyle name="Normal 4 2 2 2 2 2 3 2 3 2 3 2" xfId="3097"/>
    <cellStyle name="Normal 4 2 2 2 2 2 3 2 3 3" xfId="887"/>
    <cellStyle name="Normal 4 2 2 2 2 2 3 2 3 3 2" xfId="2996"/>
    <cellStyle name="Normal 4 2 2 2 2 2 3 2 3 3 2 2" xfId="3471"/>
    <cellStyle name="Normal 4 2 2 2 2 2 3 2 3 4" xfId="1871"/>
    <cellStyle name="Normal 4 2 2 2 2 2 3 2 4" xfId="780"/>
    <cellStyle name="Normal 4 2 2 2 2 2 3 2 4 2" xfId="1119"/>
    <cellStyle name="Normal 4 2 2 2 2 2 3 2 4 2 2" xfId="3368"/>
    <cellStyle name="Normal 4 2 2 2 2 2 3 2 4 2 2 2" xfId="3699"/>
    <cellStyle name="Normal 4 2 2 2 2 2 3 2 4 3" xfId="2107"/>
    <cellStyle name="Normal 4 2 2 2 2 2 3 2 5" xfId="1763"/>
    <cellStyle name="Normal 4 2 2 2 2 2 3 2 5 2" xfId="2714"/>
    <cellStyle name="Normal 4 2 2 2 2 2 3 3" xfId="166"/>
    <cellStyle name="Normal 4 2 2 2 2 2 3 3 2" xfId="490"/>
    <cellStyle name="Normal 4 2 2 2 2 2 3 3 2 2" xfId="557"/>
    <cellStyle name="Normal 4 2 2 2 2 2 3 3 2 2 2" xfId="1482"/>
    <cellStyle name="Normal 4 2 2 2 2 2 3 3 2 2 2 2" xfId="1549"/>
    <cellStyle name="Normal 4 2 2 2 2 2 3 3 2 2 2 2 2" xfId="4062"/>
    <cellStyle name="Normal 4 2 2 2 2 2 3 3 2 2 2 2 2 2" xfId="4129"/>
    <cellStyle name="Normal 4 2 2 2 2 2 3 3 2 2 2 3" xfId="2544"/>
    <cellStyle name="Normal 4 2 2 2 2 2 3 3 2 2 3" xfId="2477"/>
    <cellStyle name="Normal 4 2 2 2 2 2 3 3 2 2 3 2" xfId="3151"/>
    <cellStyle name="Normal 4 2 2 2 2 2 3 3 2 3" xfId="943"/>
    <cellStyle name="Normal 4 2 2 2 2 2 3 3 2 3 2" xfId="3084"/>
    <cellStyle name="Normal 4 2 2 2 2 2 3 3 2 3 2 2" xfId="3525"/>
    <cellStyle name="Normal 4 2 2 2 2 2 3 3 2 4" xfId="1927"/>
    <cellStyle name="Normal 4 2 2 2 2 2 3 3 3" xfId="872"/>
    <cellStyle name="Normal 4 2 2 2 2 2 3 3 3 2" xfId="1176"/>
    <cellStyle name="Normal 4 2 2 2 2 2 3 3 3 2 2" xfId="3458"/>
    <cellStyle name="Normal 4 2 2 2 2 2 3 3 3 2 2 2" xfId="3756"/>
    <cellStyle name="Normal 4 2 2 2 2 2 3 3 3 3" xfId="2165"/>
    <cellStyle name="Normal 4 2 2 2 2 2 3 3 4" xfId="1858"/>
    <cellStyle name="Normal 4 2 2 2 2 2 3 3 4 2" xfId="2774"/>
    <cellStyle name="Normal 4 2 2 2 2 2 3 4" xfId="318"/>
    <cellStyle name="Normal 4 2 2 2 2 2 3 4 2" xfId="1106"/>
    <cellStyle name="Normal 4 2 2 2 2 2 3 4 2 2" xfId="1317"/>
    <cellStyle name="Normal 4 2 2 2 2 2 3 4 2 2 2" xfId="3686"/>
    <cellStyle name="Normal 4 2 2 2 2 2 3 4 2 2 2 2" xfId="3897"/>
    <cellStyle name="Normal 4 2 2 2 2 2 3 4 2 3" xfId="2308"/>
    <cellStyle name="Normal 4 2 2 2 2 2 3 4 3" xfId="2092"/>
    <cellStyle name="Normal 4 2 2 2 2 2 3 4 3 2" xfId="2919"/>
    <cellStyle name="Normal 4 2 2 2 2 2 3 5" xfId="697"/>
    <cellStyle name="Normal 4 2 2 2 2 2 3 5 2" xfId="2701"/>
    <cellStyle name="Normal 4 2 2 2 2 2 3 5 2 2" xfId="3287"/>
    <cellStyle name="Normal 4 2 2 2 2 2 3 6" xfId="1681"/>
    <cellStyle name="Normal 4 2 2 2 2 2 4" xfId="147"/>
    <cellStyle name="Normal 4 2 2 2 2 2 4 2" xfId="200"/>
    <cellStyle name="Normal 4 2 2 2 2 2 4 2 2" xfId="543"/>
    <cellStyle name="Normal 4 2 2 2 2 2 4 2 2 2" xfId="589"/>
    <cellStyle name="Normal 4 2 2 2 2 2 4 2 2 2 2" xfId="1535"/>
    <cellStyle name="Normal 4 2 2 2 2 2 4 2 2 2 2 2" xfId="1581"/>
    <cellStyle name="Normal 4 2 2 2 2 2 4 2 2 2 2 2 2" xfId="4115"/>
    <cellStyle name="Normal 4 2 2 2 2 2 4 2 2 2 2 2 2 2" xfId="4161"/>
    <cellStyle name="Normal 4 2 2 2 2 2 4 2 2 2 2 3" xfId="2576"/>
    <cellStyle name="Normal 4 2 2 2 2 2 4 2 2 2 3" xfId="2530"/>
    <cellStyle name="Normal 4 2 2 2 2 2 4 2 2 2 3 2" xfId="3183"/>
    <cellStyle name="Normal 4 2 2 2 2 2 4 2 2 3" xfId="977"/>
    <cellStyle name="Normal 4 2 2 2 2 2 4 2 2 3 2" xfId="3137"/>
    <cellStyle name="Normal 4 2 2 2 2 2 4 2 2 3 2 2" xfId="3559"/>
    <cellStyle name="Normal 4 2 2 2 2 2 4 2 2 4" xfId="1960"/>
    <cellStyle name="Normal 4 2 2 2 2 2 4 2 3" xfId="927"/>
    <cellStyle name="Normal 4 2 2 2 2 2 4 2 3 2" xfId="1208"/>
    <cellStyle name="Normal 4 2 2 2 2 2 4 2 3 2 2" xfId="3511"/>
    <cellStyle name="Normal 4 2 2 2 2 2 4 2 3 2 2 2" xfId="3788"/>
    <cellStyle name="Normal 4 2 2 2 2 2 4 2 3 3" xfId="2199"/>
    <cellStyle name="Normal 4 2 2 2 2 2 4 2 4" xfId="1911"/>
    <cellStyle name="Normal 4 2 2 2 2 2 4 2 4 2" xfId="2806"/>
    <cellStyle name="Normal 4 2 2 2 2 2 4 3" xfId="355"/>
    <cellStyle name="Normal 4 2 2 2 2 2 4 3 2" xfId="1161"/>
    <cellStyle name="Normal 4 2 2 2 2 2 4 3 2 2" xfId="1351"/>
    <cellStyle name="Normal 4 2 2 2 2 2 4 3 2 2 2" xfId="3741"/>
    <cellStyle name="Normal 4 2 2 2 2 2 4 3 2 2 2 2" xfId="3931"/>
    <cellStyle name="Normal 4 2 2 2 2 2 4 3 2 3" xfId="2343"/>
    <cellStyle name="Normal 4 2 2 2 2 2 4 3 3" xfId="2149"/>
    <cellStyle name="Normal 4 2 2 2 2 2 4 3 3 2" xfId="2953"/>
    <cellStyle name="Normal 4 2 2 2 2 2 4 4" xfId="733"/>
    <cellStyle name="Normal 4 2 2 2 2 2 4 4 2" xfId="2759"/>
    <cellStyle name="Normal 4 2 2 2 2 2 4 4 2 2" xfId="3322"/>
    <cellStyle name="Normal 4 2 2 2 2 2 4 5" xfId="1716"/>
    <cellStyle name="Normal 4 2 2 2 2 2 5" xfId="298"/>
    <cellStyle name="Normal 4 2 2 2 2 2 5 2" xfId="444"/>
    <cellStyle name="Normal 4 2 2 2 2 2 5 2 2" xfId="1303"/>
    <cellStyle name="Normal 4 2 2 2 2 2 5 2 2 2" xfId="1437"/>
    <cellStyle name="Normal 4 2 2 2 2 2 5 2 2 2 2" xfId="3883"/>
    <cellStyle name="Normal 4 2 2 2 2 2 5 2 2 2 2 2" xfId="4017"/>
    <cellStyle name="Normal 4 2 2 2 2 2 5 2 2 3" xfId="2431"/>
    <cellStyle name="Normal 4 2 2 2 2 2 5 2 3" xfId="2294"/>
    <cellStyle name="Normal 4 2 2 2 2 2 5 2 3 2" xfId="3039"/>
    <cellStyle name="Normal 4 2 2 2 2 2 5 3" xfId="824"/>
    <cellStyle name="Normal 4 2 2 2 2 2 5 3 2" xfId="2903"/>
    <cellStyle name="Normal 4 2 2 2 2 2 5 3 2 2" xfId="3411"/>
    <cellStyle name="Normal 4 2 2 2 2 2 5 4" xfId="1807"/>
    <cellStyle name="Normal 4 2 2 2 2 2 6" xfId="681"/>
    <cellStyle name="Normal 4 2 2 2 2 2 6 2" xfId="1059"/>
    <cellStyle name="Normal 4 2 2 2 2 2 6 2 2" xfId="3273"/>
    <cellStyle name="Normal 4 2 2 2 2 2 6 2 2 2" xfId="3641"/>
    <cellStyle name="Normal 4 2 2 2 2 2 6 3" xfId="2042"/>
    <cellStyle name="Normal 4 2 2 2 2 2 7" xfId="1667"/>
    <cellStyle name="Normal 4 2 2 2 2 2 7 2" xfId="1922"/>
    <cellStyle name="Normal 4 2 2 2 2 3" xfId="42"/>
    <cellStyle name="Normal 4 2 2 2 2 3 2" xfId="100"/>
    <cellStyle name="Normal 4 2 2 2 2 3 2 2" xfId="109"/>
    <cellStyle name="Normal 4 2 2 2 2 3 2 2 2" xfId="255"/>
    <cellStyle name="Normal 4 2 2 2 2 3 2 2 2 2" xfId="264"/>
    <cellStyle name="Normal 4 2 2 2 2 3 2 2 2 2 2" xfId="644"/>
    <cellStyle name="Normal 4 2 2 2 2 3 2 2 2 2 2 2" xfId="653"/>
    <cellStyle name="Normal 4 2 2 2 2 3 2 2 2 2 2 2 2" xfId="1636"/>
    <cellStyle name="Normal 4 2 2 2 2 3 2 2 2 2 2 2 2 2" xfId="1645"/>
    <cellStyle name="Normal 4 2 2 2 2 3 2 2 2 2 2 2 2 2 2" xfId="4216"/>
    <cellStyle name="Normal 4 2 2 2 2 3 2 2 2 2 2 2 2 2 2 2" xfId="4225"/>
    <cellStyle name="Normal 4 2 2 2 2 3 2 2 2 2 2 2 2 3" xfId="2640"/>
    <cellStyle name="Normal 4 2 2 2 2 3 2 2 2 2 2 2 3" xfId="2631"/>
    <cellStyle name="Normal 4 2 2 2 2 3 2 2 2 2 2 2 3 2" xfId="3247"/>
    <cellStyle name="Normal 4 2 2 2 2 3 2 2 2 2 2 3" xfId="1041"/>
    <cellStyle name="Normal 4 2 2 2 2 3 2 2 2 2 2 3 2" xfId="3238"/>
    <cellStyle name="Normal 4 2 2 2 2 3 2 2 2 2 2 3 2 2" xfId="3623"/>
    <cellStyle name="Normal 4 2 2 2 2 3 2 2 2 2 2 4" xfId="2024"/>
    <cellStyle name="Normal 4 2 2 2 2 3 2 2 2 2 3" xfId="1032"/>
    <cellStyle name="Normal 4 2 2 2 2 3 2 2 2 2 3 2" xfId="1272"/>
    <cellStyle name="Normal 4 2 2 2 2 3 2 2 2 2 3 2 2" xfId="3614"/>
    <cellStyle name="Normal 4 2 2 2 2 3 2 2 2 2 3 2 2 2" xfId="3852"/>
    <cellStyle name="Normal 4 2 2 2 2 3 2 2 2 2 3 3" xfId="2263"/>
    <cellStyle name="Normal 4 2 2 2 2 3 2 2 2 2 4" xfId="2015"/>
    <cellStyle name="Normal 4 2 2 2 2 3 2 2 2 2 4 2" xfId="2870"/>
    <cellStyle name="Normal 4 2 2 2 2 3 2 2 2 3" xfId="423"/>
    <cellStyle name="Normal 4 2 2 2 2 3 2 2 2 3 2" xfId="1263"/>
    <cellStyle name="Normal 4 2 2 2 2 3 2 2 2 3 2 2" xfId="1416"/>
    <cellStyle name="Normal 4 2 2 2 2 3 2 2 2 3 2 2 2" xfId="3843"/>
    <cellStyle name="Normal 4 2 2 2 2 3 2 2 2 3 2 2 2 2" xfId="3996"/>
    <cellStyle name="Normal 4 2 2 2 2 3 2 2 2 3 2 3" xfId="2410"/>
    <cellStyle name="Normal 4 2 2 2 2 3 2 2 2 3 3" xfId="2254"/>
    <cellStyle name="Normal 4 2 2 2 2 3 2 2 2 3 3 2" xfId="3018"/>
    <cellStyle name="Normal 4 2 2 2 2 3 2 2 2 4" xfId="801"/>
    <cellStyle name="Normal 4 2 2 2 2 3 2 2 2 4 2" xfId="2861"/>
    <cellStyle name="Normal 4 2 2 2 2 3 2 2 2 4 2 2" xfId="3389"/>
    <cellStyle name="Normal 4 2 2 2 2 3 2 2 2 5" xfId="1785"/>
    <cellStyle name="Normal 4 2 2 2 2 3 2 2 3" xfId="414"/>
    <cellStyle name="Normal 4 2 2 2 2 3 2 2 3 2" xfId="511"/>
    <cellStyle name="Normal 4 2 2 2 2 3 2 2 3 2 2" xfId="1407"/>
    <cellStyle name="Normal 4 2 2 2 2 3 2 2 3 2 2 2" xfId="1503"/>
    <cellStyle name="Normal 4 2 2 2 2 3 2 2 3 2 2 2 2" xfId="3987"/>
    <cellStyle name="Normal 4 2 2 2 2 3 2 2 3 2 2 2 2 2" xfId="4083"/>
    <cellStyle name="Normal 4 2 2 2 2 3 2 2 3 2 2 3" xfId="2498"/>
    <cellStyle name="Normal 4 2 2 2 2 3 2 2 3 2 3" xfId="2401"/>
    <cellStyle name="Normal 4 2 2 2 2 3 2 2 3 2 3 2" xfId="3105"/>
    <cellStyle name="Normal 4 2 2 2 2 3 2 2 3 3" xfId="895"/>
    <cellStyle name="Normal 4 2 2 2 2 3 2 2 3 3 2" xfId="3009"/>
    <cellStyle name="Normal 4 2 2 2 2 3 2 2 3 3 2 2" xfId="3479"/>
    <cellStyle name="Normal 4 2 2 2 2 3 2 2 3 4" xfId="1879"/>
    <cellStyle name="Normal 4 2 2 2 2 3 2 2 4" xfId="792"/>
    <cellStyle name="Normal 4 2 2 2 2 3 2 2 4 2" xfId="1127"/>
    <cellStyle name="Normal 4 2 2 2 2 3 2 2 4 2 2" xfId="3380"/>
    <cellStyle name="Normal 4 2 2 2 2 3 2 2 4 2 2 2" xfId="3707"/>
    <cellStyle name="Normal 4 2 2 2 2 3 2 2 4 3" xfId="2115"/>
    <cellStyle name="Normal 4 2 2 2 2 3 2 2 5" xfId="1776"/>
    <cellStyle name="Normal 4 2 2 2 2 3 2 2 5 2" xfId="2722"/>
    <cellStyle name="Normal 4 2 2 2 2 3 2 3" xfId="175"/>
    <cellStyle name="Normal 4 2 2 2 2 3 2 3 2" xfId="502"/>
    <cellStyle name="Normal 4 2 2 2 2 3 2 3 2 2" xfId="565"/>
    <cellStyle name="Normal 4 2 2 2 2 3 2 3 2 2 2" xfId="1494"/>
    <cellStyle name="Normal 4 2 2 2 2 3 2 3 2 2 2 2" xfId="1557"/>
    <cellStyle name="Normal 4 2 2 2 2 3 2 3 2 2 2 2 2" xfId="4074"/>
    <cellStyle name="Normal 4 2 2 2 2 3 2 3 2 2 2 2 2 2" xfId="4137"/>
    <cellStyle name="Normal 4 2 2 2 2 3 2 3 2 2 2 3" xfId="2552"/>
    <cellStyle name="Normal 4 2 2 2 2 3 2 3 2 2 3" xfId="2489"/>
    <cellStyle name="Normal 4 2 2 2 2 3 2 3 2 2 3 2" xfId="3159"/>
    <cellStyle name="Normal 4 2 2 2 2 3 2 3 2 3" xfId="952"/>
    <cellStyle name="Normal 4 2 2 2 2 3 2 3 2 3 2" xfId="3096"/>
    <cellStyle name="Normal 4 2 2 2 2 3 2 3 2 3 2 2" xfId="3534"/>
    <cellStyle name="Normal 4 2 2 2 2 3 2 3 2 4" xfId="1936"/>
    <cellStyle name="Normal 4 2 2 2 2 3 2 3 3" xfId="886"/>
    <cellStyle name="Normal 4 2 2 2 2 3 2 3 3 2" xfId="1184"/>
    <cellStyle name="Normal 4 2 2 2 2 3 2 3 3 2 2" xfId="3470"/>
    <cellStyle name="Normal 4 2 2 2 2 3 2 3 3 2 2 2" xfId="3764"/>
    <cellStyle name="Normal 4 2 2 2 2 3 2 3 3 3" xfId="2174"/>
    <cellStyle name="Normal 4 2 2 2 2 3 2 3 4" xfId="1870"/>
    <cellStyle name="Normal 4 2 2 2 2 3 2 3 4 2" xfId="2782"/>
    <cellStyle name="Normal 4 2 2 2 2 3 2 4" xfId="328"/>
    <cellStyle name="Normal 4 2 2 2 2 3 2 4 2" xfId="1118"/>
    <cellStyle name="Normal 4 2 2 2 2 3 2 4 2 2" xfId="1326"/>
    <cellStyle name="Normal 4 2 2 2 2 3 2 4 2 2 2" xfId="3698"/>
    <cellStyle name="Normal 4 2 2 2 2 3 2 4 2 2 2 2" xfId="3906"/>
    <cellStyle name="Normal 4 2 2 2 2 3 2 4 2 3" xfId="2317"/>
    <cellStyle name="Normal 4 2 2 2 2 3 2 4 3" xfId="2106"/>
    <cellStyle name="Normal 4 2 2 2 2 3 2 4 3 2" xfId="2928"/>
    <cellStyle name="Normal 4 2 2 2 2 3 2 5" xfId="708"/>
    <cellStyle name="Normal 4 2 2 2 2 3 2 5 2" xfId="2713"/>
    <cellStyle name="Normal 4 2 2 2 2 3 2 5 2 2" xfId="3297"/>
    <cellStyle name="Normal 4 2 2 2 2 3 2 6" xfId="1691"/>
    <cellStyle name="Normal 4 2 2 2 2 3 3" xfId="165"/>
    <cellStyle name="Normal 4 2 2 2 2 3 3 2" xfId="209"/>
    <cellStyle name="Normal 4 2 2 2 2 3 3 2 2" xfId="556"/>
    <cellStyle name="Normal 4 2 2 2 2 3 3 2 2 2" xfId="598"/>
    <cellStyle name="Normal 4 2 2 2 2 3 3 2 2 2 2" xfId="1548"/>
    <cellStyle name="Normal 4 2 2 2 2 3 3 2 2 2 2 2" xfId="1590"/>
    <cellStyle name="Normal 4 2 2 2 2 3 3 2 2 2 2 2 2" xfId="4128"/>
    <cellStyle name="Normal 4 2 2 2 2 3 3 2 2 2 2 2 2 2" xfId="4170"/>
    <cellStyle name="Normal 4 2 2 2 2 3 3 2 2 2 2 3" xfId="2585"/>
    <cellStyle name="Normal 4 2 2 2 2 3 3 2 2 2 3" xfId="2543"/>
    <cellStyle name="Normal 4 2 2 2 2 3 3 2 2 2 3 2" xfId="3192"/>
    <cellStyle name="Normal 4 2 2 2 2 3 3 2 2 3" xfId="986"/>
    <cellStyle name="Normal 4 2 2 2 2 3 3 2 2 3 2" xfId="3150"/>
    <cellStyle name="Normal 4 2 2 2 2 3 3 2 2 3 2 2" xfId="3568"/>
    <cellStyle name="Normal 4 2 2 2 2 3 3 2 2 4" xfId="1969"/>
    <cellStyle name="Normal 4 2 2 2 2 3 3 2 3" xfId="942"/>
    <cellStyle name="Normal 4 2 2 2 2 3 3 2 3 2" xfId="1217"/>
    <cellStyle name="Normal 4 2 2 2 2 3 3 2 3 2 2" xfId="3524"/>
    <cellStyle name="Normal 4 2 2 2 2 3 3 2 3 2 2 2" xfId="3797"/>
    <cellStyle name="Normal 4 2 2 2 2 3 3 2 3 3" xfId="2208"/>
    <cellStyle name="Normal 4 2 2 2 2 3 3 2 4" xfId="1926"/>
    <cellStyle name="Normal 4 2 2 2 2 3 3 2 4 2" xfId="2815"/>
    <cellStyle name="Normal 4 2 2 2 2 3 3 3" xfId="365"/>
    <cellStyle name="Normal 4 2 2 2 2 3 3 3 2" xfId="1175"/>
    <cellStyle name="Normal 4 2 2 2 2 3 3 3 2 2" xfId="1360"/>
    <cellStyle name="Normal 4 2 2 2 2 3 3 3 2 2 2" xfId="3755"/>
    <cellStyle name="Normal 4 2 2 2 2 3 3 3 2 2 2 2" xfId="3940"/>
    <cellStyle name="Normal 4 2 2 2 2 3 3 3 2 3" xfId="2353"/>
    <cellStyle name="Normal 4 2 2 2 2 3 3 3 3" xfId="2164"/>
    <cellStyle name="Normal 4 2 2 2 2 3 3 3 3 2" xfId="2962"/>
    <cellStyle name="Normal 4 2 2 2 2 3 3 4" xfId="744"/>
    <cellStyle name="Normal 4 2 2 2 2 3 3 4 2" xfId="2773"/>
    <cellStyle name="Normal 4 2 2 2 2 3 3 4 2 2" xfId="3333"/>
    <cellStyle name="Normal 4 2 2 2 2 3 3 5" xfId="1727"/>
    <cellStyle name="Normal 4 2 2 2 2 3 4" xfId="317"/>
    <cellStyle name="Normal 4 2 2 2 2 3 4 2" xfId="454"/>
    <cellStyle name="Normal 4 2 2 2 2 3 4 2 2" xfId="1316"/>
    <cellStyle name="Normal 4 2 2 2 2 3 4 2 2 2" xfId="1446"/>
    <cellStyle name="Normal 4 2 2 2 2 3 4 2 2 2 2" xfId="3896"/>
    <cellStyle name="Normal 4 2 2 2 2 3 4 2 2 2 2 2" xfId="4026"/>
    <cellStyle name="Normal 4 2 2 2 2 3 4 2 2 3" xfId="2441"/>
    <cellStyle name="Normal 4 2 2 2 2 3 4 2 3" xfId="2307"/>
    <cellStyle name="Normal 4 2 2 2 2 3 4 2 3 2" xfId="3048"/>
    <cellStyle name="Normal 4 2 2 2 2 3 4 3" xfId="835"/>
    <cellStyle name="Normal 4 2 2 2 2 3 4 3 2" xfId="2918"/>
    <cellStyle name="Normal 4 2 2 2 2 3 4 3 2 2" xfId="3421"/>
    <cellStyle name="Normal 4 2 2 2 2 3 4 4" xfId="1818"/>
    <cellStyle name="Normal 4 2 2 2 2 3 5" xfId="696"/>
    <cellStyle name="Normal 4 2 2 2 2 3 5 2" xfId="1069"/>
    <cellStyle name="Normal 4 2 2 2 2 3 5 2 2" xfId="3286"/>
    <cellStyle name="Normal 4 2 2 2 2 3 5 2 2 2" xfId="3650"/>
    <cellStyle name="Normal 4 2 2 2 2 3 5 3" xfId="2054"/>
    <cellStyle name="Normal 4 2 2 2 2 3 6" xfId="1680"/>
    <cellStyle name="Normal 4 2 2 2 2 3 6 2" xfId="2663"/>
    <cellStyle name="Normal 4 2 2 2 2 4" xfId="69"/>
    <cellStyle name="Normal 4 2 2 2 2 4 2" xfId="199"/>
    <cellStyle name="Normal 4 2 2 2 2 4 2 2" xfId="229"/>
    <cellStyle name="Normal 4 2 2 2 2 4 2 2 2" xfId="588"/>
    <cellStyle name="Normal 4 2 2 2 2 4 2 2 2 2" xfId="618"/>
    <cellStyle name="Normal 4 2 2 2 2 4 2 2 2 2 2" xfId="1580"/>
    <cellStyle name="Normal 4 2 2 2 2 4 2 2 2 2 2 2" xfId="1610"/>
    <cellStyle name="Normal 4 2 2 2 2 4 2 2 2 2 2 2 2" xfId="4160"/>
    <cellStyle name="Normal 4 2 2 2 2 4 2 2 2 2 2 2 2 2" xfId="4190"/>
    <cellStyle name="Normal 4 2 2 2 2 4 2 2 2 2 2 3" xfId="2605"/>
    <cellStyle name="Normal 4 2 2 2 2 4 2 2 2 2 3" xfId="2575"/>
    <cellStyle name="Normal 4 2 2 2 2 4 2 2 2 2 3 2" xfId="3212"/>
    <cellStyle name="Normal 4 2 2 2 2 4 2 2 2 3" xfId="1006"/>
    <cellStyle name="Normal 4 2 2 2 2 4 2 2 2 3 2" xfId="3182"/>
    <cellStyle name="Normal 4 2 2 2 2 4 2 2 2 3 2 2" xfId="3588"/>
    <cellStyle name="Normal 4 2 2 2 2 4 2 2 2 4" xfId="1989"/>
    <cellStyle name="Normal 4 2 2 2 2 4 2 2 3" xfId="976"/>
    <cellStyle name="Normal 4 2 2 2 2 4 2 2 3 2" xfId="1237"/>
    <cellStyle name="Normal 4 2 2 2 2 4 2 2 3 2 2" xfId="3558"/>
    <cellStyle name="Normal 4 2 2 2 2 4 2 2 3 2 2 2" xfId="3817"/>
    <cellStyle name="Normal 4 2 2 2 2 4 2 2 3 3" xfId="2228"/>
    <cellStyle name="Normal 4 2 2 2 2 4 2 2 4" xfId="1959"/>
    <cellStyle name="Normal 4 2 2 2 2 4 2 2 4 2" xfId="2835"/>
    <cellStyle name="Normal 4 2 2 2 2 4 2 3" xfId="386"/>
    <cellStyle name="Normal 4 2 2 2 2 4 2 3 2" xfId="1207"/>
    <cellStyle name="Normal 4 2 2 2 2 4 2 3 2 2" xfId="1380"/>
    <cellStyle name="Normal 4 2 2 2 2 4 2 3 2 2 2" xfId="3787"/>
    <cellStyle name="Normal 4 2 2 2 2 4 2 3 2 2 2 2" xfId="3960"/>
    <cellStyle name="Normal 4 2 2 2 2 4 2 3 2 3" xfId="2373"/>
    <cellStyle name="Normal 4 2 2 2 2 4 2 3 3" xfId="2198"/>
    <cellStyle name="Normal 4 2 2 2 2 4 2 3 3 2" xfId="2982"/>
    <cellStyle name="Normal 4 2 2 2 2 4 2 4" xfId="764"/>
    <cellStyle name="Normal 4 2 2 2 2 4 2 4 2" xfId="2805"/>
    <cellStyle name="Normal 4 2 2 2 2 4 2 4 2 2" xfId="3353"/>
    <cellStyle name="Normal 4 2 2 2 2 4 2 5" xfId="1747"/>
    <cellStyle name="Normal 4 2 2 2 2 4 3" xfId="354"/>
    <cellStyle name="Normal 4 2 2 2 2 4 3 2" xfId="476"/>
    <cellStyle name="Normal 4 2 2 2 2 4 3 2 2" xfId="1350"/>
    <cellStyle name="Normal 4 2 2 2 2 4 3 2 2 2" xfId="1468"/>
    <cellStyle name="Normal 4 2 2 2 2 4 3 2 2 2 2" xfId="3930"/>
    <cellStyle name="Normal 4 2 2 2 2 4 3 2 2 2 2 2" xfId="4048"/>
    <cellStyle name="Normal 4 2 2 2 2 4 3 2 2 3" xfId="2463"/>
    <cellStyle name="Normal 4 2 2 2 2 4 3 2 3" xfId="2342"/>
    <cellStyle name="Normal 4 2 2 2 2 4 3 2 3 2" xfId="3070"/>
    <cellStyle name="Normal 4 2 2 2 2 4 3 3" xfId="858"/>
    <cellStyle name="Normal 4 2 2 2 2 4 3 3 2" xfId="2952"/>
    <cellStyle name="Normal 4 2 2 2 2 4 3 3 2 2" xfId="3444"/>
    <cellStyle name="Normal 4 2 2 2 2 4 3 4" xfId="1841"/>
    <cellStyle name="Normal 4 2 2 2 2 4 4" xfId="732"/>
    <cellStyle name="Normal 4 2 2 2 2 4 4 2" xfId="1092"/>
    <cellStyle name="Normal 4 2 2 2 2 4 4 2 2" xfId="3321"/>
    <cellStyle name="Normal 4 2 2 2 2 4 4 2 2 2" xfId="3672"/>
    <cellStyle name="Normal 4 2 2 2 2 4 4 3" xfId="2077"/>
    <cellStyle name="Normal 4 2 2 2 2 4 5" xfId="1715"/>
    <cellStyle name="Normal 4 2 2 2 2 4 5 2" xfId="2687"/>
    <cellStyle name="Normal 4 2 2 2 2 5" xfId="130"/>
    <cellStyle name="Normal 4 2 2 2 2 5 2" xfId="443"/>
    <cellStyle name="Normal 4 2 2 2 2 5 2 2" xfId="529"/>
    <cellStyle name="Normal 4 2 2 2 2 5 2 2 2" xfId="1436"/>
    <cellStyle name="Normal 4 2 2 2 2 5 2 2 2 2" xfId="1521"/>
    <cellStyle name="Normal 4 2 2 2 2 5 2 2 2 2 2" xfId="4016"/>
    <cellStyle name="Normal 4 2 2 2 2 5 2 2 2 2 2 2" xfId="4101"/>
    <cellStyle name="Normal 4 2 2 2 2 5 2 2 2 3" xfId="2516"/>
    <cellStyle name="Normal 4 2 2 2 2 5 2 2 3" xfId="2430"/>
    <cellStyle name="Normal 4 2 2 2 2 5 2 2 3 2" xfId="3123"/>
    <cellStyle name="Normal 4 2 2 2 2 5 2 3" xfId="913"/>
    <cellStyle name="Normal 4 2 2 2 2 5 2 3 2" xfId="3038"/>
    <cellStyle name="Normal 4 2 2 2 2 5 2 3 2 2" xfId="3497"/>
    <cellStyle name="Normal 4 2 2 2 2 5 2 4" xfId="1897"/>
    <cellStyle name="Normal 4 2 2 2 2 5 3" xfId="823"/>
    <cellStyle name="Normal 4 2 2 2 2 5 3 2" xfId="1147"/>
    <cellStyle name="Normal 4 2 2 2 2 5 3 2 2" xfId="3410"/>
    <cellStyle name="Normal 4 2 2 2 2 5 3 2 2 2" xfId="3727"/>
    <cellStyle name="Normal 4 2 2 2 2 5 3 3" xfId="2135"/>
    <cellStyle name="Normal 4 2 2 2 2 5 4" xfId="1806"/>
    <cellStyle name="Normal 4 2 2 2 2 5 4 2" xfId="2743"/>
    <cellStyle name="Normal 4 2 2 2 2 6" xfId="281"/>
    <cellStyle name="Normal 4 2 2 2 2 6 2" xfId="1058"/>
    <cellStyle name="Normal 4 2 2 2 2 6 2 2" xfId="1288"/>
    <cellStyle name="Normal 4 2 2 2 2 6 2 2 2" xfId="3640"/>
    <cellStyle name="Normal 4 2 2 2 2 6 2 2 2 2" xfId="3868"/>
    <cellStyle name="Normal 4 2 2 2 2 6 2 3" xfId="2279"/>
    <cellStyle name="Normal 4 2 2 2 2 6 3" xfId="2041"/>
    <cellStyle name="Normal 4 2 2 2 2 6 3 2" xfId="2887"/>
    <cellStyle name="Normal 4 2 2 2 2 7" xfId="18"/>
    <cellStyle name="Normal 4 2 2 2 2 7 2" xfId="1843"/>
    <cellStyle name="Normal 4 2 2 2 2 7 2 2" xfId="2048"/>
    <cellStyle name="Normal 4 2 2 2 2 8" xfId="322"/>
    <cellStyle name="Normal 4 2 2 2 3" xfId="41"/>
    <cellStyle name="Normal 4 2 2 2 3 2" xfId="48"/>
    <cellStyle name="Normal 4 2 2 2 3 2 2" xfId="108"/>
    <cellStyle name="Normal 4 2 2 2 3 2 2 2" xfId="114"/>
    <cellStyle name="Normal 4 2 2 2 3 2 2 2 2" xfId="263"/>
    <cellStyle name="Normal 4 2 2 2 3 2 2 2 2 2" xfId="269"/>
    <cellStyle name="Normal 4 2 2 2 3 2 2 2 2 2 2" xfId="652"/>
    <cellStyle name="Normal 4 2 2 2 3 2 2 2 2 2 2 2" xfId="658"/>
    <cellStyle name="Normal 4 2 2 2 3 2 2 2 2 2 2 2 2" xfId="1644"/>
    <cellStyle name="Normal 4 2 2 2 3 2 2 2 2 2 2 2 2 2" xfId="1650"/>
    <cellStyle name="Normal 4 2 2 2 3 2 2 2 2 2 2 2 2 2 2" xfId="4224"/>
    <cellStyle name="Normal 4 2 2 2 3 2 2 2 2 2 2 2 2 2 2 2" xfId="4230"/>
    <cellStyle name="Normal 4 2 2 2 3 2 2 2 2 2 2 2 2 3" xfId="2645"/>
    <cellStyle name="Normal 4 2 2 2 3 2 2 2 2 2 2 2 3" xfId="2639"/>
    <cellStyle name="Normal 4 2 2 2 3 2 2 2 2 2 2 2 3 2" xfId="3252"/>
    <cellStyle name="Normal 4 2 2 2 3 2 2 2 2 2 2 3" xfId="1046"/>
    <cellStyle name="Normal 4 2 2 2 3 2 2 2 2 2 2 3 2" xfId="3246"/>
    <cellStyle name="Normal 4 2 2 2 3 2 2 2 2 2 2 3 2 2" xfId="3628"/>
    <cellStyle name="Normal 4 2 2 2 3 2 2 2 2 2 2 4" xfId="2029"/>
    <cellStyle name="Normal 4 2 2 2 3 2 2 2 2 2 3" xfId="1040"/>
    <cellStyle name="Normal 4 2 2 2 3 2 2 2 2 2 3 2" xfId="1277"/>
    <cellStyle name="Normal 4 2 2 2 3 2 2 2 2 2 3 2 2" xfId="3622"/>
    <cellStyle name="Normal 4 2 2 2 3 2 2 2 2 2 3 2 2 2" xfId="3857"/>
    <cellStyle name="Normal 4 2 2 2 3 2 2 2 2 2 3 3" xfId="2268"/>
    <cellStyle name="Normal 4 2 2 2 3 2 2 2 2 2 4" xfId="2023"/>
    <cellStyle name="Normal 4 2 2 2 3 2 2 2 2 2 4 2" xfId="2875"/>
    <cellStyle name="Normal 4 2 2 2 3 2 2 2 2 3" xfId="428"/>
    <cellStyle name="Normal 4 2 2 2 3 2 2 2 2 3 2" xfId="1271"/>
    <cellStyle name="Normal 4 2 2 2 3 2 2 2 2 3 2 2" xfId="1421"/>
    <cellStyle name="Normal 4 2 2 2 3 2 2 2 2 3 2 2 2" xfId="3851"/>
    <cellStyle name="Normal 4 2 2 2 3 2 2 2 2 3 2 2 2 2" xfId="4001"/>
    <cellStyle name="Normal 4 2 2 2 3 2 2 2 2 3 2 3" xfId="2415"/>
    <cellStyle name="Normal 4 2 2 2 3 2 2 2 2 3 3" xfId="2262"/>
    <cellStyle name="Normal 4 2 2 2 3 2 2 2 2 3 3 2" xfId="3023"/>
    <cellStyle name="Normal 4 2 2 2 3 2 2 2 2 4" xfId="806"/>
    <cellStyle name="Normal 4 2 2 2 3 2 2 2 2 4 2" xfId="2869"/>
    <cellStyle name="Normal 4 2 2 2 3 2 2 2 2 4 2 2" xfId="3394"/>
    <cellStyle name="Normal 4 2 2 2 3 2 2 2 2 5" xfId="1790"/>
    <cellStyle name="Normal 4 2 2 2 3 2 2 2 3" xfId="422"/>
    <cellStyle name="Normal 4 2 2 2 3 2 2 2 3 2" xfId="516"/>
    <cellStyle name="Normal 4 2 2 2 3 2 2 2 3 2 2" xfId="1415"/>
    <cellStyle name="Normal 4 2 2 2 3 2 2 2 3 2 2 2" xfId="1508"/>
    <cellStyle name="Normal 4 2 2 2 3 2 2 2 3 2 2 2 2" xfId="3995"/>
    <cellStyle name="Normal 4 2 2 2 3 2 2 2 3 2 2 2 2 2" xfId="4088"/>
    <cellStyle name="Normal 4 2 2 2 3 2 2 2 3 2 2 3" xfId="2503"/>
    <cellStyle name="Normal 4 2 2 2 3 2 2 2 3 2 3" xfId="2409"/>
    <cellStyle name="Normal 4 2 2 2 3 2 2 2 3 2 3 2" xfId="3110"/>
    <cellStyle name="Normal 4 2 2 2 3 2 2 2 3 3" xfId="900"/>
    <cellStyle name="Normal 4 2 2 2 3 2 2 2 3 3 2" xfId="3017"/>
    <cellStyle name="Normal 4 2 2 2 3 2 2 2 3 3 2 2" xfId="3484"/>
    <cellStyle name="Normal 4 2 2 2 3 2 2 2 3 4" xfId="1884"/>
    <cellStyle name="Normal 4 2 2 2 3 2 2 2 4" xfId="800"/>
    <cellStyle name="Normal 4 2 2 2 3 2 2 2 4 2" xfId="1132"/>
    <cellStyle name="Normal 4 2 2 2 3 2 2 2 4 2 2" xfId="3388"/>
    <cellStyle name="Normal 4 2 2 2 3 2 2 2 4 2 2 2" xfId="3712"/>
    <cellStyle name="Normal 4 2 2 2 3 2 2 2 4 3" xfId="2120"/>
    <cellStyle name="Normal 4 2 2 2 3 2 2 2 5" xfId="1784"/>
    <cellStyle name="Normal 4 2 2 2 3 2 2 2 5 2" xfId="2727"/>
    <cellStyle name="Normal 4 2 2 2 3 2 2 3" xfId="181"/>
    <cellStyle name="Normal 4 2 2 2 3 2 2 3 2" xfId="510"/>
    <cellStyle name="Normal 4 2 2 2 3 2 2 3 2 2" xfId="571"/>
    <cellStyle name="Normal 4 2 2 2 3 2 2 3 2 2 2" xfId="1502"/>
    <cellStyle name="Normal 4 2 2 2 3 2 2 3 2 2 2 2" xfId="1563"/>
    <cellStyle name="Normal 4 2 2 2 3 2 2 3 2 2 2 2 2" xfId="4082"/>
    <cellStyle name="Normal 4 2 2 2 3 2 2 3 2 2 2 2 2 2" xfId="4143"/>
    <cellStyle name="Normal 4 2 2 2 3 2 2 3 2 2 2 3" xfId="2558"/>
    <cellStyle name="Normal 4 2 2 2 3 2 2 3 2 2 3" xfId="2497"/>
    <cellStyle name="Normal 4 2 2 2 3 2 2 3 2 2 3 2" xfId="3165"/>
    <cellStyle name="Normal 4 2 2 2 3 2 2 3 2 3" xfId="958"/>
    <cellStyle name="Normal 4 2 2 2 3 2 2 3 2 3 2" xfId="3104"/>
    <cellStyle name="Normal 4 2 2 2 3 2 2 3 2 3 2 2" xfId="3540"/>
    <cellStyle name="Normal 4 2 2 2 3 2 2 3 2 4" xfId="1942"/>
    <cellStyle name="Normal 4 2 2 2 3 2 2 3 3" xfId="894"/>
    <cellStyle name="Normal 4 2 2 2 3 2 2 3 3 2" xfId="1190"/>
    <cellStyle name="Normal 4 2 2 2 3 2 2 3 3 2 2" xfId="3478"/>
    <cellStyle name="Normal 4 2 2 2 3 2 2 3 3 2 2 2" xfId="3770"/>
    <cellStyle name="Normal 4 2 2 2 3 2 2 3 3 3" xfId="2180"/>
    <cellStyle name="Normal 4 2 2 2 3 2 2 3 4" xfId="1878"/>
    <cellStyle name="Normal 4 2 2 2 3 2 2 3 4 2" xfId="2788"/>
    <cellStyle name="Normal 4 2 2 2 3 2 2 4" xfId="333"/>
    <cellStyle name="Normal 4 2 2 2 3 2 2 4 2" xfId="1126"/>
    <cellStyle name="Normal 4 2 2 2 3 2 2 4 2 2" xfId="1331"/>
    <cellStyle name="Normal 4 2 2 2 3 2 2 4 2 2 2" xfId="3706"/>
    <cellStyle name="Normal 4 2 2 2 3 2 2 4 2 2 2 2" xfId="3911"/>
    <cellStyle name="Normal 4 2 2 2 3 2 2 4 2 3" xfId="2322"/>
    <cellStyle name="Normal 4 2 2 2 3 2 2 4 3" xfId="2114"/>
    <cellStyle name="Normal 4 2 2 2 3 2 2 4 3 2" xfId="2933"/>
    <cellStyle name="Normal 4 2 2 2 3 2 2 5" xfId="713"/>
    <cellStyle name="Normal 4 2 2 2 3 2 2 5 2" xfId="2721"/>
    <cellStyle name="Normal 4 2 2 2 3 2 2 5 2 2" xfId="3302"/>
    <cellStyle name="Normal 4 2 2 2 3 2 2 6" xfId="1696"/>
    <cellStyle name="Normal 4 2 2 2 3 2 3" xfId="174"/>
    <cellStyle name="Normal 4 2 2 2 3 2 3 2" xfId="214"/>
    <cellStyle name="Normal 4 2 2 2 3 2 3 2 2" xfId="564"/>
    <cellStyle name="Normal 4 2 2 2 3 2 3 2 2 2" xfId="603"/>
    <cellStyle name="Normal 4 2 2 2 3 2 3 2 2 2 2" xfId="1556"/>
    <cellStyle name="Normal 4 2 2 2 3 2 3 2 2 2 2 2" xfId="1595"/>
    <cellStyle name="Normal 4 2 2 2 3 2 3 2 2 2 2 2 2" xfId="4136"/>
    <cellStyle name="Normal 4 2 2 2 3 2 3 2 2 2 2 2 2 2" xfId="4175"/>
    <cellStyle name="Normal 4 2 2 2 3 2 3 2 2 2 2 3" xfId="2590"/>
    <cellStyle name="Normal 4 2 2 2 3 2 3 2 2 2 3" xfId="2551"/>
    <cellStyle name="Normal 4 2 2 2 3 2 3 2 2 2 3 2" xfId="3197"/>
    <cellStyle name="Normal 4 2 2 2 3 2 3 2 2 3" xfId="991"/>
    <cellStyle name="Normal 4 2 2 2 3 2 3 2 2 3 2" xfId="3158"/>
    <cellStyle name="Normal 4 2 2 2 3 2 3 2 2 3 2 2" xfId="3573"/>
    <cellStyle name="Normal 4 2 2 2 3 2 3 2 2 4" xfId="1974"/>
    <cellStyle name="Normal 4 2 2 2 3 2 3 2 3" xfId="951"/>
    <cellStyle name="Normal 4 2 2 2 3 2 3 2 3 2" xfId="1222"/>
    <cellStyle name="Normal 4 2 2 2 3 2 3 2 3 2 2" xfId="3533"/>
    <cellStyle name="Normal 4 2 2 2 3 2 3 2 3 2 2 2" xfId="3802"/>
    <cellStyle name="Normal 4 2 2 2 3 2 3 2 3 3" xfId="2213"/>
    <cellStyle name="Normal 4 2 2 2 3 2 3 2 4" xfId="1935"/>
    <cellStyle name="Normal 4 2 2 2 3 2 3 2 4 2" xfId="2820"/>
    <cellStyle name="Normal 4 2 2 2 3 2 3 3" xfId="371"/>
    <cellStyle name="Normal 4 2 2 2 3 2 3 3 2" xfId="1183"/>
    <cellStyle name="Normal 4 2 2 2 3 2 3 3 2 2" xfId="1365"/>
    <cellStyle name="Normal 4 2 2 2 3 2 3 3 2 2 2" xfId="3763"/>
    <cellStyle name="Normal 4 2 2 2 3 2 3 3 2 2 2 2" xfId="3945"/>
    <cellStyle name="Normal 4 2 2 2 3 2 3 3 2 3" xfId="2358"/>
    <cellStyle name="Normal 4 2 2 2 3 2 3 3 3" xfId="2173"/>
    <cellStyle name="Normal 4 2 2 2 3 2 3 3 3 2" xfId="2967"/>
    <cellStyle name="Normal 4 2 2 2 3 2 3 4" xfId="749"/>
    <cellStyle name="Normal 4 2 2 2 3 2 3 4 2" xfId="2781"/>
    <cellStyle name="Normal 4 2 2 2 3 2 3 4 2 2" xfId="3338"/>
    <cellStyle name="Normal 4 2 2 2 3 2 3 5" xfId="1732"/>
    <cellStyle name="Normal 4 2 2 2 3 2 4" xfId="327"/>
    <cellStyle name="Normal 4 2 2 2 3 2 4 2" xfId="459"/>
    <cellStyle name="Normal 4 2 2 2 3 2 4 2 2" xfId="1325"/>
    <cellStyle name="Normal 4 2 2 2 3 2 4 2 2 2" xfId="1451"/>
    <cellStyle name="Normal 4 2 2 2 3 2 4 2 2 2 2" xfId="3905"/>
    <cellStyle name="Normal 4 2 2 2 3 2 4 2 2 2 2 2" xfId="4031"/>
    <cellStyle name="Normal 4 2 2 2 3 2 4 2 2 3" xfId="2446"/>
    <cellStyle name="Normal 4 2 2 2 3 2 4 2 3" xfId="2316"/>
    <cellStyle name="Normal 4 2 2 2 3 2 4 2 3 2" xfId="3053"/>
    <cellStyle name="Normal 4 2 2 2 3 2 4 3" xfId="841"/>
    <cellStyle name="Normal 4 2 2 2 3 2 4 3 2" xfId="2927"/>
    <cellStyle name="Normal 4 2 2 2 3 2 4 3 2 2" xfId="3427"/>
    <cellStyle name="Normal 4 2 2 2 3 2 4 4" xfId="1824"/>
    <cellStyle name="Normal 4 2 2 2 3 2 5" xfId="707"/>
    <cellStyle name="Normal 4 2 2 2 3 2 5 2" xfId="1074"/>
    <cellStyle name="Normal 4 2 2 2 3 2 5 2 2" xfId="3296"/>
    <cellStyle name="Normal 4 2 2 2 3 2 5 2 2 2" xfId="3655"/>
    <cellStyle name="Normal 4 2 2 2 3 2 5 3" xfId="2060"/>
    <cellStyle name="Normal 4 2 2 2 3 2 6" xfId="1690"/>
    <cellStyle name="Normal 4 2 2 2 3 2 6 2" xfId="2668"/>
    <cellStyle name="Normal 4 2 2 2 3 3" xfId="77"/>
    <cellStyle name="Normal 4 2 2 2 3 3 2" xfId="208"/>
    <cellStyle name="Normal 4 2 2 2 3 3 2 2" xfId="235"/>
    <cellStyle name="Normal 4 2 2 2 3 3 2 2 2" xfId="597"/>
    <cellStyle name="Normal 4 2 2 2 3 3 2 2 2 2" xfId="624"/>
    <cellStyle name="Normal 4 2 2 2 3 3 2 2 2 2 2" xfId="1589"/>
    <cellStyle name="Normal 4 2 2 2 3 3 2 2 2 2 2 2" xfId="1616"/>
    <cellStyle name="Normal 4 2 2 2 3 3 2 2 2 2 2 2 2" xfId="4169"/>
    <cellStyle name="Normal 4 2 2 2 3 3 2 2 2 2 2 2 2 2" xfId="4196"/>
    <cellStyle name="Normal 4 2 2 2 3 3 2 2 2 2 2 3" xfId="2611"/>
    <cellStyle name="Normal 4 2 2 2 3 3 2 2 2 2 3" xfId="2584"/>
    <cellStyle name="Normal 4 2 2 2 3 3 2 2 2 2 3 2" xfId="3218"/>
    <cellStyle name="Normal 4 2 2 2 3 3 2 2 2 3" xfId="1012"/>
    <cellStyle name="Normal 4 2 2 2 3 3 2 2 2 3 2" xfId="3191"/>
    <cellStyle name="Normal 4 2 2 2 3 3 2 2 2 3 2 2" xfId="3594"/>
    <cellStyle name="Normal 4 2 2 2 3 3 2 2 2 4" xfId="1995"/>
    <cellStyle name="Normal 4 2 2 2 3 3 2 2 3" xfId="985"/>
    <cellStyle name="Normal 4 2 2 2 3 3 2 2 3 2" xfId="1243"/>
    <cellStyle name="Normal 4 2 2 2 3 3 2 2 3 2 2" xfId="3567"/>
    <cellStyle name="Normal 4 2 2 2 3 3 2 2 3 2 2 2" xfId="3823"/>
    <cellStyle name="Normal 4 2 2 2 3 3 2 2 3 3" xfId="2234"/>
    <cellStyle name="Normal 4 2 2 2 3 3 2 2 4" xfId="1968"/>
    <cellStyle name="Normal 4 2 2 2 3 3 2 2 4 2" xfId="2841"/>
    <cellStyle name="Normal 4 2 2 2 3 3 2 3" xfId="392"/>
    <cellStyle name="Normal 4 2 2 2 3 3 2 3 2" xfId="1216"/>
    <cellStyle name="Normal 4 2 2 2 3 3 2 3 2 2" xfId="1386"/>
    <cellStyle name="Normal 4 2 2 2 3 3 2 3 2 2 2" xfId="3796"/>
    <cellStyle name="Normal 4 2 2 2 3 3 2 3 2 2 2 2" xfId="3966"/>
    <cellStyle name="Normal 4 2 2 2 3 3 2 3 2 3" xfId="2379"/>
    <cellStyle name="Normal 4 2 2 2 3 3 2 3 3" xfId="2207"/>
    <cellStyle name="Normal 4 2 2 2 3 3 2 3 3 2" xfId="2988"/>
    <cellStyle name="Normal 4 2 2 2 3 3 2 4" xfId="771"/>
    <cellStyle name="Normal 4 2 2 2 3 3 2 4 2" xfId="2814"/>
    <cellStyle name="Normal 4 2 2 2 3 3 2 4 2 2" xfId="3360"/>
    <cellStyle name="Normal 4 2 2 2 3 3 2 5" xfId="1755"/>
    <cellStyle name="Normal 4 2 2 2 3 3 3" xfId="364"/>
    <cellStyle name="Normal 4 2 2 2 3 3 3 2" xfId="482"/>
    <cellStyle name="Normal 4 2 2 2 3 3 3 2 2" xfId="1359"/>
    <cellStyle name="Normal 4 2 2 2 3 3 3 2 2 2" xfId="1474"/>
    <cellStyle name="Normal 4 2 2 2 3 3 3 2 2 2 2" xfId="3939"/>
    <cellStyle name="Normal 4 2 2 2 3 3 3 2 2 2 2 2" xfId="4054"/>
    <cellStyle name="Normal 4 2 2 2 3 3 3 2 2 3" xfId="2469"/>
    <cellStyle name="Normal 4 2 2 2 3 3 3 2 3" xfId="2352"/>
    <cellStyle name="Normal 4 2 2 2 3 3 3 2 3 2" xfId="3076"/>
    <cellStyle name="Normal 4 2 2 2 3 3 3 3" xfId="864"/>
    <cellStyle name="Normal 4 2 2 2 3 3 3 3 2" xfId="2961"/>
    <cellStyle name="Normal 4 2 2 2 3 3 3 3 2 2" xfId="3450"/>
    <cellStyle name="Normal 4 2 2 2 3 3 3 4" xfId="1849"/>
    <cellStyle name="Normal 4 2 2 2 3 3 4" xfId="743"/>
    <cellStyle name="Normal 4 2 2 2 3 3 4 2" xfId="1098"/>
    <cellStyle name="Normal 4 2 2 2 3 3 4 2 2" xfId="3332"/>
    <cellStyle name="Normal 4 2 2 2 3 3 4 2 2 2" xfId="3678"/>
    <cellStyle name="Normal 4 2 2 2 3 3 4 3" xfId="2084"/>
    <cellStyle name="Normal 4 2 2 2 3 3 5" xfId="1726"/>
    <cellStyle name="Normal 4 2 2 2 3 3 5 2" xfId="2693"/>
    <cellStyle name="Normal 4 2 2 2 3 4" xfId="139"/>
    <cellStyle name="Normal 4 2 2 2 3 4 2" xfId="453"/>
    <cellStyle name="Normal 4 2 2 2 3 4 2 2" xfId="536"/>
    <cellStyle name="Normal 4 2 2 2 3 4 2 2 2" xfId="1445"/>
    <cellStyle name="Normal 4 2 2 2 3 4 2 2 2 2" xfId="1528"/>
    <cellStyle name="Normal 4 2 2 2 3 4 2 2 2 2 2" xfId="4025"/>
    <cellStyle name="Normal 4 2 2 2 3 4 2 2 2 2 2 2" xfId="4108"/>
    <cellStyle name="Normal 4 2 2 2 3 4 2 2 2 3" xfId="2523"/>
    <cellStyle name="Normal 4 2 2 2 3 4 2 2 3" xfId="2440"/>
    <cellStyle name="Normal 4 2 2 2 3 4 2 2 3 2" xfId="3130"/>
    <cellStyle name="Normal 4 2 2 2 3 4 2 3" xfId="920"/>
    <cellStyle name="Normal 4 2 2 2 3 4 2 3 2" xfId="3047"/>
    <cellStyle name="Normal 4 2 2 2 3 4 2 3 2 2" xfId="3504"/>
    <cellStyle name="Normal 4 2 2 2 3 4 2 4" xfId="1904"/>
    <cellStyle name="Normal 4 2 2 2 3 4 3" xfId="834"/>
    <cellStyle name="Normal 4 2 2 2 3 4 3 2" xfId="1154"/>
    <cellStyle name="Normal 4 2 2 2 3 4 3 2 2" xfId="3420"/>
    <cellStyle name="Normal 4 2 2 2 3 4 3 2 2 2" xfId="3734"/>
    <cellStyle name="Normal 4 2 2 2 3 4 3 3" xfId="2142"/>
    <cellStyle name="Normal 4 2 2 2 3 4 4" xfId="1817"/>
    <cellStyle name="Normal 4 2 2 2 3 4 4 2" xfId="2751"/>
    <cellStyle name="Normal 4 2 2 2 3 5" xfId="289"/>
    <cellStyle name="Normal 4 2 2 2 3 5 2" xfId="1068"/>
    <cellStyle name="Normal 4 2 2 2 3 5 2 2" xfId="1295"/>
    <cellStyle name="Normal 4 2 2 2 3 5 2 2 2" xfId="3649"/>
    <cellStyle name="Normal 4 2 2 2 3 5 2 2 2 2" xfId="3875"/>
    <cellStyle name="Normal 4 2 2 2 3 5 2 3" xfId="2286"/>
    <cellStyle name="Normal 4 2 2 2 3 5 3" xfId="2053"/>
    <cellStyle name="Normal 4 2 2 2 3 5 3 2" xfId="2894"/>
    <cellStyle name="Normal 4 2 2 2 3 6" xfId="672"/>
    <cellStyle name="Normal 4 2 2 2 3 6 2" xfId="2662"/>
    <cellStyle name="Normal 4 2 2 2 3 6 2 2" xfId="3265"/>
    <cellStyle name="Normal 4 2 2 2 3 7" xfId="1659"/>
    <cellStyle name="Normal 4 2 2 2 4" xfId="68"/>
    <cellStyle name="Normal 4 2 2 2 4 2" xfId="92"/>
    <cellStyle name="Normal 4 2 2 2 4 2 2" xfId="228"/>
    <cellStyle name="Normal 4 2 2 2 4 2 2 2" xfId="247"/>
    <cellStyle name="Normal 4 2 2 2 4 2 2 2 2" xfId="617"/>
    <cellStyle name="Normal 4 2 2 2 4 2 2 2 2 2" xfId="636"/>
    <cellStyle name="Normal 4 2 2 2 4 2 2 2 2 2 2" xfId="1609"/>
    <cellStyle name="Normal 4 2 2 2 4 2 2 2 2 2 2 2" xfId="1628"/>
    <cellStyle name="Normal 4 2 2 2 4 2 2 2 2 2 2 2 2" xfId="4189"/>
    <cellStyle name="Normal 4 2 2 2 4 2 2 2 2 2 2 2 2 2" xfId="4208"/>
    <cellStyle name="Normal 4 2 2 2 4 2 2 2 2 2 2 3" xfId="2623"/>
    <cellStyle name="Normal 4 2 2 2 4 2 2 2 2 2 3" xfId="2604"/>
    <cellStyle name="Normal 4 2 2 2 4 2 2 2 2 2 3 2" xfId="3230"/>
    <cellStyle name="Normal 4 2 2 2 4 2 2 2 2 3" xfId="1024"/>
    <cellStyle name="Normal 4 2 2 2 4 2 2 2 2 3 2" xfId="3211"/>
    <cellStyle name="Normal 4 2 2 2 4 2 2 2 2 3 2 2" xfId="3606"/>
    <cellStyle name="Normal 4 2 2 2 4 2 2 2 2 4" xfId="2007"/>
    <cellStyle name="Normal 4 2 2 2 4 2 2 2 3" xfId="1005"/>
    <cellStyle name="Normal 4 2 2 2 4 2 2 2 3 2" xfId="1255"/>
    <cellStyle name="Normal 4 2 2 2 4 2 2 2 3 2 2" xfId="3587"/>
    <cellStyle name="Normal 4 2 2 2 4 2 2 2 3 2 2 2" xfId="3835"/>
    <cellStyle name="Normal 4 2 2 2 4 2 2 2 3 3" xfId="2246"/>
    <cellStyle name="Normal 4 2 2 2 4 2 2 2 4" xfId="1988"/>
    <cellStyle name="Normal 4 2 2 2 4 2 2 2 4 2" xfId="2853"/>
    <cellStyle name="Normal 4 2 2 2 4 2 2 3" xfId="406"/>
    <cellStyle name="Normal 4 2 2 2 4 2 2 3 2" xfId="1236"/>
    <cellStyle name="Normal 4 2 2 2 4 2 2 3 2 2" xfId="1399"/>
    <cellStyle name="Normal 4 2 2 2 4 2 2 3 2 2 2" xfId="3816"/>
    <cellStyle name="Normal 4 2 2 2 4 2 2 3 2 2 2 2" xfId="3979"/>
    <cellStyle name="Normal 4 2 2 2 4 2 2 3 2 3" xfId="2393"/>
    <cellStyle name="Normal 4 2 2 2 4 2 2 3 3" xfId="2227"/>
    <cellStyle name="Normal 4 2 2 2 4 2 2 3 3 2" xfId="3001"/>
    <cellStyle name="Normal 4 2 2 2 4 2 2 4" xfId="784"/>
    <cellStyle name="Normal 4 2 2 2 4 2 2 4 2" xfId="2834"/>
    <cellStyle name="Normal 4 2 2 2 4 2 2 4 2 2" xfId="3372"/>
    <cellStyle name="Normal 4 2 2 2 4 2 2 5" xfId="1768"/>
    <cellStyle name="Normal 4 2 2 2 4 2 3" xfId="385"/>
    <cellStyle name="Normal 4 2 2 2 4 2 3 2" xfId="494"/>
    <cellStyle name="Normal 4 2 2 2 4 2 3 2 2" xfId="1379"/>
    <cellStyle name="Normal 4 2 2 2 4 2 3 2 2 2" xfId="1486"/>
    <cellStyle name="Normal 4 2 2 2 4 2 3 2 2 2 2" xfId="3959"/>
    <cellStyle name="Normal 4 2 2 2 4 2 3 2 2 2 2 2" xfId="4066"/>
    <cellStyle name="Normal 4 2 2 2 4 2 3 2 2 3" xfId="2481"/>
    <cellStyle name="Normal 4 2 2 2 4 2 3 2 3" xfId="2372"/>
    <cellStyle name="Normal 4 2 2 2 4 2 3 2 3 2" xfId="3088"/>
    <cellStyle name="Normal 4 2 2 2 4 2 3 3" xfId="878"/>
    <cellStyle name="Normal 4 2 2 2 4 2 3 3 2" xfId="2981"/>
    <cellStyle name="Normal 4 2 2 2 4 2 3 3 2 2" xfId="3462"/>
    <cellStyle name="Normal 4 2 2 2 4 2 3 4" xfId="1862"/>
    <cellStyle name="Normal 4 2 2 2 4 2 4" xfId="763"/>
    <cellStyle name="Normal 4 2 2 2 4 2 4 2" xfId="1110"/>
    <cellStyle name="Normal 4 2 2 2 4 2 4 2 2" xfId="3352"/>
    <cellStyle name="Normal 4 2 2 2 4 2 4 2 2 2" xfId="3690"/>
    <cellStyle name="Normal 4 2 2 2 4 2 4 3" xfId="2098"/>
    <cellStyle name="Normal 4 2 2 2 4 2 5" xfId="1746"/>
    <cellStyle name="Normal 4 2 2 2 4 2 5 2" xfId="2705"/>
    <cellStyle name="Normal 4 2 2 2 4 3" xfId="154"/>
    <cellStyle name="Normal 4 2 2 2 4 3 2" xfId="475"/>
    <cellStyle name="Normal 4 2 2 2 4 3 2 2" xfId="548"/>
    <cellStyle name="Normal 4 2 2 2 4 3 2 2 2" xfId="1467"/>
    <cellStyle name="Normal 4 2 2 2 4 3 2 2 2 2" xfId="1540"/>
    <cellStyle name="Normal 4 2 2 2 4 3 2 2 2 2 2" xfId="4047"/>
    <cellStyle name="Normal 4 2 2 2 4 3 2 2 2 2 2 2" xfId="4120"/>
    <cellStyle name="Normal 4 2 2 2 4 3 2 2 2 3" xfId="2535"/>
    <cellStyle name="Normal 4 2 2 2 4 3 2 2 3" xfId="2462"/>
    <cellStyle name="Normal 4 2 2 2 4 3 2 2 3 2" xfId="3142"/>
    <cellStyle name="Normal 4 2 2 2 4 3 2 3" xfId="932"/>
    <cellStyle name="Normal 4 2 2 2 4 3 2 3 2" xfId="3069"/>
    <cellStyle name="Normal 4 2 2 2 4 3 2 3 2 2" xfId="3516"/>
    <cellStyle name="Normal 4 2 2 2 4 3 2 4" xfId="1917"/>
    <cellStyle name="Normal 4 2 2 2 4 3 3" xfId="857"/>
    <cellStyle name="Normal 4 2 2 2 4 3 3 2" xfId="1167"/>
    <cellStyle name="Normal 4 2 2 2 4 3 3 2 2" xfId="3443"/>
    <cellStyle name="Normal 4 2 2 2 4 3 3 2 2 2" xfId="3747"/>
    <cellStyle name="Normal 4 2 2 2 4 3 3 3" xfId="2156"/>
    <cellStyle name="Normal 4 2 2 2 4 3 4" xfId="1840"/>
    <cellStyle name="Normal 4 2 2 2 4 3 4 2" xfId="2765"/>
    <cellStyle name="Normal 4 2 2 2 4 4" xfId="306"/>
    <cellStyle name="Normal 4 2 2 2 4 4 2" xfId="1091"/>
    <cellStyle name="Normal 4 2 2 2 4 4 2 2" xfId="1308"/>
    <cellStyle name="Normal 4 2 2 2 4 4 2 2 2" xfId="3671"/>
    <cellStyle name="Normal 4 2 2 2 4 4 2 2 2 2" xfId="3888"/>
    <cellStyle name="Normal 4 2 2 2 4 4 2 3" xfId="2299"/>
    <cellStyle name="Normal 4 2 2 2 4 4 3" xfId="2076"/>
    <cellStyle name="Normal 4 2 2 2 4 4 3 2" xfId="2909"/>
    <cellStyle name="Normal 4 2 2 2 4 5" xfId="687"/>
    <cellStyle name="Normal 4 2 2 2 4 5 2" xfId="2686"/>
    <cellStyle name="Normal 4 2 2 2 4 5 2 2" xfId="3278"/>
    <cellStyle name="Normal 4 2 2 2 4 6" xfId="1672"/>
    <cellStyle name="Normal 4 2 2 2 5" xfId="129"/>
    <cellStyle name="Normal 4 2 2 2 5 2" xfId="191"/>
    <cellStyle name="Normal 4 2 2 2 5 2 2" xfId="528"/>
    <cellStyle name="Normal 4 2 2 2 5 2 2 2" xfId="581"/>
    <cellStyle name="Normal 4 2 2 2 5 2 2 2 2" xfId="1520"/>
    <cellStyle name="Normal 4 2 2 2 5 2 2 2 2 2" xfId="1573"/>
    <cellStyle name="Normal 4 2 2 2 5 2 2 2 2 2 2" xfId="4100"/>
    <cellStyle name="Normal 4 2 2 2 5 2 2 2 2 2 2 2" xfId="4153"/>
    <cellStyle name="Normal 4 2 2 2 5 2 2 2 2 3" xfId="2568"/>
    <cellStyle name="Normal 4 2 2 2 5 2 2 2 3" xfId="2515"/>
    <cellStyle name="Normal 4 2 2 2 5 2 2 2 3 2" xfId="3175"/>
    <cellStyle name="Normal 4 2 2 2 5 2 2 3" xfId="968"/>
    <cellStyle name="Normal 4 2 2 2 5 2 2 3 2" xfId="3122"/>
    <cellStyle name="Normal 4 2 2 2 5 2 2 3 2 2" xfId="3550"/>
    <cellStyle name="Normal 4 2 2 2 5 2 2 4" xfId="1952"/>
    <cellStyle name="Normal 4 2 2 2 5 2 3" xfId="912"/>
    <cellStyle name="Normal 4 2 2 2 5 2 3 2" xfId="1200"/>
    <cellStyle name="Normal 4 2 2 2 5 2 3 2 2" xfId="3496"/>
    <cellStyle name="Normal 4 2 2 2 5 2 3 2 2 2" xfId="3780"/>
    <cellStyle name="Normal 4 2 2 2 5 2 3 3" xfId="2190"/>
    <cellStyle name="Normal 4 2 2 2 5 2 4" xfId="1896"/>
    <cellStyle name="Normal 4 2 2 2 5 2 4 2" xfId="2798"/>
    <cellStyle name="Normal 4 2 2 2 5 3" xfId="344"/>
    <cellStyle name="Normal 4 2 2 2 5 3 2" xfId="1146"/>
    <cellStyle name="Normal 4 2 2 2 5 3 2 2" xfId="1341"/>
    <cellStyle name="Normal 4 2 2 2 5 3 2 2 2" xfId="3726"/>
    <cellStyle name="Normal 4 2 2 2 5 3 2 2 2 2" xfId="3921"/>
    <cellStyle name="Normal 4 2 2 2 5 3 2 3" xfId="2333"/>
    <cellStyle name="Normal 4 2 2 2 5 3 3" xfId="2134"/>
    <cellStyle name="Normal 4 2 2 2 5 3 3 2" xfId="2943"/>
    <cellStyle name="Normal 4 2 2 2 5 4" xfId="723"/>
    <cellStyle name="Normal 4 2 2 2 5 4 2" xfId="2742"/>
    <cellStyle name="Normal 4 2 2 2 5 4 2 2" xfId="3312"/>
    <cellStyle name="Normal 4 2 2 2 5 5" xfId="1706"/>
    <cellStyle name="Normal 4 2 2 2 6" xfId="280"/>
    <cellStyle name="Normal 4 2 2 2 6 2" xfId="294"/>
    <cellStyle name="Normal 4 2 2 2 6 2 2" xfId="1287"/>
    <cellStyle name="Normal 4 2 2 2 6 2 2 2" xfId="1299"/>
    <cellStyle name="Normal 4 2 2 2 6 2 2 2 2" xfId="3867"/>
    <cellStyle name="Normal 4 2 2 2 6 2 2 2 2 2" xfId="3879"/>
    <cellStyle name="Normal 4 2 2 2 6 2 2 3" xfId="2290"/>
    <cellStyle name="Normal 4 2 2 2 6 2 3" xfId="2278"/>
    <cellStyle name="Normal 4 2 2 2 6 2 3 2" xfId="2899"/>
    <cellStyle name="Normal 4 2 2 2 6 3" xfId="677"/>
    <cellStyle name="Normal 4 2 2 2 6 3 2" xfId="2886"/>
    <cellStyle name="Normal 4 2 2 2 6 3 2 2" xfId="3269"/>
    <cellStyle name="Normal 4 2 2 2 6 4" xfId="1663"/>
    <cellStyle name="Normal 4 2 2 2 7" xfId="279"/>
    <cellStyle name="Normal 4 2 2 2 7 2" xfId="741"/>
    <cellStyle name="Normal 4 2 2 2 7 2 2" xfId="2885"/>
    <cellStyle name="Normal 4 2 2 2 7 2 2 2" xfId="3330"/>
    <cellStyle name="Normal 4 2 2 2 7 3" xfId="1724"/>
    <cellStyle name="Normal 4 2 2 2 8" xfId="64"/>
    <cellStyle name="Normal 4 2 2 2 8 2" xfId="1765"/>
    <cellStyle name="Normal 4 2 2 3" xfId="20"/>
    <cellStyle name="Normal 4 2 2 3 2" xfId="47"/>
    <cellStyle name="Normal 4 2 2 3 2 2" xfId="50"/>
    <cellStyle name="Normal 4 2 2 3 2 2 2" xfId="113"/>
    <cellStyle name="Normal 4 2 2 3 2 2 2 2" xfId="116"/>
    <cellStyle name="Normal 4 2 2 3 2 2 2 2 2" xfId="268"/>
    <cellStyle name="Normal 4 2 2 3 2 2 2 2 2 2" xfId="271"/>
    <cellStyle name="Normal 4 2 2 3 2 2 2 2 2 2 2" xfId="657"/>
    <cellStyle name="Normal 4 2 2 3 2 2 2 2 2 2 2 2" xfId="660"/>
    <cellStyle name="Normal 4 2 2 3 2 2 2 2 2 2 2 2 2" xfId="1649"/>
    <cellStyle name="Normal 4 2 2 3 2 2 2 2 2 2 2 2 2 2" xfId="1652"/>
    <cellStyle name="Normal 4 2 2 3 2 2 2 2 2 2 2 2 2 2 2" xfId="4229"/>
    <cellStyle name="Normal 4 2 2 3 2 2 2 2 2 2 2 2 2 2 2 2" xfId="4232"/>
    <cellStyle name="Normal 4 2 2 3 2 2 2 2 2 2 2 2 2 3" xfId="2647"/>
    <cellStyle name="Normal 4 2 2 3 2 2 2 2 2 2 2 2 3" xfId="2644"/>
    <cellStyle name="Normal 4 2 2 3 2 2 2 2 2 2 2 2 3 2" xfId="3254"/>
    <cellStyle name="Normal 4 2 2 3 2 2 2 2 2 2 2 3" xfId="1048"/>
    <cellStyle name="Normal 4 2 2 3 2 2 2 2 2 2 2 3 2" xfId="3251"/>
    <cellStyle name="Normal 4 2 2 3 2 2 2 2 2 2 2 3 2 2" xfId="3630"/>
    <cellStyle name="Normal 4 2 2 3 2 2 2 2 2 2 2 4" xfId="2031"/>
    <cellStyle name="Normal 4 2 2 3 2 2 2 2 2 2 3" xfId="1045"/>
    <cellStyle name="Normal 4 2 2 3 2 2 2 2 2 2 3 2" xfId="1279"/>
    <cellStyle name="Normal 4 2 2 3 2 2 2 2 2 2 3 2 2" xfId="3627"/>
    <cellStyle name="Normal 4 2 2 3 2 2 2 2 2 2 3 2 2 2" xfId="3859"/>
    <cellStyle name="Normal 4 2 2 3 2 2 2 2 2 2 3 3" xfId="2270"/>
    <cellStyle name="Normal 4 2 2 3 2 2 2 2 2 2 4" xfId="2028"/>
    <cellStyle name="Normal 4 2 2 3 2 2 2 2 2 2 4 2" xfId="2877"/>
    <cellStyle name="Normal 4 2 2 3 2 2 2 2 2 3" xfId="430"/>
    <cellStyle name="Normal 4 2 2 3 2 2 2 2 2 3 2" xfId="1276"/>
    <cellStyle name="Normal 4 2 2 3 2 2 2 2 2 3 2 2" xfId="1423"/>
    <cellStyle name="Normal 4 2 2 3 2 2 2 2 2 3 2 2 2" xfId="3856"/>
    <cellStyle name="Normal 4 2 2 3 2 2 2 2 2 3 2 2 2 2" xfId="4003"/>
    <cellStyle name="Normal 4 2 2 3 2 2 2 2 2 3 2 3" xfId="2417"/>
    <cellStyle name="Normal 4 2 2 3 2 2 2 2 2 3 3" xfId="2267"/>
    <cellStyle name="Normal 4 2 2 3 2 2 2 2 2 3 3 2" xfId="3025"/>
    <cellStyle name="Normal 4 2 2 3 2 2 2 2 2 4" xfId="808"/>
    <cellStyle name="Normal 4 2 2 3 2 2 2 2 2 4 2" xfId="2874"/>
    <cellStyle name="Normal 4 2 2 3 2 2 2 2 2 4 2 2" xfId="3396"/>
    <cellStyle name="Normal 4 2 2 3 2 2 2 2 2 5" xfId="1792"/>
    <cellStyle name="Normal 4 2 2 3 2 2 2 2 3" xfId="427"/>
    <cellStyle name="Normal 4 2 2 3 2 2 2 2 3 2" xfId="518"/>
    <cellStyle name="Normal 4 2 2 3 2 2 2 2 3 2 2" xfId="1420"/>
    <cellStyle name="Normal 4 2 2 3 2 2 2 2 3 2 2 2" xfId="1510"/>
    <cellStyle name="Normal 4 2 2 3 2 2 2 2 3 2 2 2 2" xfId="4000"/>
    <cellStyle name="Normal 4 2 2 3 2 2 2 2 3 2 2 2 2 2" xfId="4090"/>
    <cellStyle name="Normal 4 2 2 3 2 2 2 2 3 2 2 3" xfId="2505"/>
    <cellStyle name="Normal 4 2 2 3 2 2 2 2 3 2 3" xfId="2414"/>
    <cellStyle name="Normal 4 2 2 3 2 2 2 2 3 2 3 2" xfId="3112"/>
    <cellStyle name="Normal 4 2 2 3 2 2 2 2 3 3" xfId="902"/>
    <cellStyle name="Normal 4 2 2 3 2 2 2 2 3 3 2" xfId="3022"/>
    <cellStyle name="Normal 4 2 2 3 2 2 2 2 3 3 2 2" xfId="3486"/>
    <cellStyle name="Normal 4 2 2 3 2 2 2 2 3 4" xfId="1886"/>
    <cellStyle name="Normal 4 2 2 3 2 2 2 2 4" xfId="805"/>
    <cellStyle name="Normal 4 2 2 3 2 2 2 2 4 2" xfId="1134"/>
    <cellStyle name="Normal 4 2 2 3 2 2 2 2 4 2 2" xfId="3393"/>
    <cellStyle name="Normal 4 2 2 3 2 2 2 2 4 2 2 2" xfId="3714"/>
    <cellStyle name="Normal 4 2 2 3 2 2 2 2 4 3" xfId="2122"/>
    <cellStyle name="Normal 4 2 2 3 2 2 2 2 5" xfId="1789"/>
    <cellStyle name="Normal 4 2 2 3 2 2 2 2 5 2" xfId="2729"/>
    <cellStyle name="Normal 4 2 2 3 2 2 2 3" xfId="183"/>
    <cellStyle name="Normal 4 2 2 3 2 2 2 3 2" xfId="515"/>
    <cellStyle name="Normal 4 2 2 3 2 2 2 3 2 2" xfId="573"/>
    <cellStyle name="Normal 4 2 2 3 2 2 2 3 2 2 2" xfId="1507"/>
    <cellStyle name="Normal 4 2 2 3 2 2 2 3 2 2 2 2" xfId="1565"/>
    <cellStyle name="Normal 4 2 2 3 2 2 2 3 2 2 2 2 2" xfId="4087"/>
    <cellStyle name="Normal 4 2 2 3 2 2 2 3 2 2 2 2 2 2" xfId="4145"/>
    <cellStyle name="Normal 4 2 2 3 2 2 2 3 2 2 2 3" xfId="2560"/>
    <cellStyle name="Normal 4 2 2 3 2 2 2 3 2 2 3" xfId="2502"/>
    <cellStyle name="Normal 4 2 2 3 2 2 2 3 2 2 3 2" xfId="3167"/>
    <cellStyle name="Normal 4 2 2 3 2 2 2 3 2 3" xfId="960"/>
    <cellStyle name="Normal 4 2 2 3 2 2 2 3 2 3 2" xfId="3109"/>
    <cellStyle name="Normal 4 2 2 3 2 2 2 3 2 3 2 2" xfId="3542"/>
    <cellStyle name="Normal 4 2 2 3 2 2 2 3 2 4" xfId="1944"/>
    <cellStyle name="Normal 4 2 2 3 2 2 2 3 3" xfId="899"/>
    <cellStyle name="Normal 4 2 2 3 2 2 2 3 3 2" xfId="1192"/>
    <cellStyle name="Normal 4 2 2 3 2 2 2 3 3 2 2" xfId="3483"/>
    <cellStyle name="Normal 4 2 2 3 2 2 2 3 3 2 2 2" xfId="3772"/>
    <cellStyle name="Normal 4 2 2 3 2 2 2 3 3 3" xfId="2182"/>
    <cellStyle name="Normal 4 2 2 3 2 2 2 3 4" xfId="1883"/>
    <cellStyle name="Normal 4 2 2 3 2 2 2 3 4 2" xfId="2790"/>
    <cellStyle name="Normal 4 2 2 3 2 2 2 4" xfId="335"/>
    <cellStyle name="Normal 4 2 2 3 2 2 2 4 2" xfId="1131"/>
    <cellStyle name="Normal 4 2 2 3 2 2 2 4 2 2" xfId="1333"/>
    <cellStyle name="Normal 4 2 2 3 2 2 2 4 2 2 2" xfId="3711"/>
    <cellStyle name="Normal 4 2 2 3 2 2 2 4 2 2 2 2" xfId="3913"/>
    <cellStyle name="Normal 4 2 2 3 2 2 2 4 2 3" xfId="2324"/>
    <cellStyle name="Normal 4 2 2 3 2 2 2 4 3" xfId="2119"/>
    <cellStyle name="Normal 4 2 2 3 2 2 2 4 3 2" xfId="2935"/>
    <cellStyle name="Normal 4 2 2 3 2 2 2 5" xfId="715"/>
    <cellStyle name="Normal 4 2 2 3 2 2 2 5 2" xfId="2726"/>
    <cellStyle name="Normal 4 2 2 3 2 2 2 5 2 2" xfId="3304"/>
    <cellStyle name="Normal 4 2 2 3 2 2 2 6" xfId="1698"/>
    <cellStyle name="Normal 4 2 2 3 2 2 3" xfId="180"/>
    <cellStyle name="Normal 4 2 2 3 2 2 3 2" xfId="216"/>
    <cellStyle name="Normal 4 2 2 3 2 2 3 2 2" xfId="570"/>
    <cellStyle name="Normal 4 2 2 3 2 2 3 2 2 2" xfId="605"/>
    <cellStyle name="Normal 4 2 2 3 2 2 3 2 2 2 2" xfId="1562"/>
    <cellStyle name="Normal 4 2 2 3 2 2 3 2 2 2 2 2" xfId="1597"/>
    <cellStyle name="Normal 4 2 2 3 2 2 3 2 2 2 2 2 2" xfId="4142"/>
    <cellStyle name="Normal 4 2 2 3 2 2 3 2 2 2 2 2 2 2" xfId="4177"/>
    <cellStyle name="Normal 4 2 2 3 2 2 3 2 2 2 2 3" xfId="2592"/>
    <cellStyle name="Normal 4 2 2 3 2 2 3 2 2 2 3" xfId="2557"/>
    <cellStyle name="Normal 4 2 2 3 2 2 3 2 2 2 3 2" xfId="3199"/>
    <cellStyle name="Normal 4 2 2 3 2 2 3 2 2 3" xfId="993"/>
    <cellStyle name="Normal 4 2 2 3 2 2 3 2 2 3 2" xfId="3164"/>
    <cellStyle name="Normal 4 2 2 3 2 2 3 2 2 3 2 2" xfId="3575"/>
    <cellStyle name="Normal 4 2 2 3 2 2 3 2 2 4" xfId="1976"/>
    <cellStyle name="Normal 4 2 2 3 2 2 3 2 3" xfId="957"/>
    <cellStyle name="Normal 4 2 2 3 2 2 3 2 3 2" xfId="1224"/>
    <cellStyle name="Normal 4 2 2 3 2 2 3 2 3 2 2" xfId="3539"/>
    <cellStyle name="Normal 4 2 2 3 2 2 3 2 3 2 2 2" xfId="3804"/>
    <cellStyle name="Normal 4 2 2 3 2 2 3 2 3 3" xfId="2215"/>
    <cellStyle name="Normal 4 2 2 3 2 2 3 2 4" xfId="1941"/>
    <cellStyle name="Normal 4 2 2 3 2 2 3 2 4 2" xfId="2822"/>
    <cellStyle name="Normal 4 2 2 3 2 2 3 3" xfId="373"/>
    <cellStyle name="Normal 4 2 2 3 2 2 3 3 2" xfId="1189"/>
    <cellStyle name="Normal 4 2 2 3 2 2 3 3 2 2" xfId="1367"/>
    <cellStyle name="Normal 4 2 2 3 2 2 3 3 2 2 2" xfId="3769"/>
    <cellStyle name="Normal 4 2 2 3 2 2 3 3 2 2 2 2" xfId="3947"/>
    <cellStyle name="Normal 4 2 2 3 2 2 3 3 2 3" xfId="2360"/>
    <cellStyle name="Normal 4 2 2 3 2 2 3 3 3" xfId="2179"/>
    <cellStyle name="Normal 4 2 2 3 2 2 3 3 3 2" xfId="2969"/>
    <cellStyle name="Normal 4 2 2 3 2 2 3 4" xfId="751"/>
    <cellStyle name="Normal 4 2 2 3 2 2 3 4 2" xfId="2787"/>
    <cellStyle name="Normal 4 2 2 3 2 2 3 4 2 2" xfId="3340"/>
    <cellStyle name="Normal 4 2 2 3 2 2 3 5" xfId="1734"/>
    <cellStyle name="Normal 4 2 2 3 2 2 4" xfId="332"/>
    <cellStyle name="Normal 4 2 2 3 2 2 4 2" xfId="461"/>
    <cellStyle name="Normal 4 2 2 3 2 2 4 2 2" xfId="1330"/>
    <cellStyle name="Normal 4 2 2 3 2 2 4 2 2 2" xfId="1453"/>
    <cellStyle name="Normal 4 2 2 3 2 2 4 2 2 2 2" xfId="3910"/>
    <cellStyle name="Normal 4 2 2 3 2 2 4 2 2 2 2 2" xfId="4033"/>
    <cellStyle name="Normal 4 2 2 3 2 2 4 2 2 3" xfId="2448"/>
    <cellStyle name="Normal 4 2 2 3 2 2 4 2 3" xfId="2321"/>
    <cellStyle name="Normal 4 2 2 3 2 2 4 2 3 2" xfId="3055"/>
    <cellStyle name="Normal 4 2 2 3 2 2 4 3" xfId="843"/>
    <cellStyle name="Normal 4 2 2 3 2 2 4 3 2" xfId="2932"/>
    <cellStyle name="Normal 4 2 2 3 2 2 4 3 2 2" xfId="3429"/>
    <cellStyle name="Normal 4 2 2 3 2 2 4 4" xfId="1826"/>
    <cellStyle name="Normal 4 2 2 3 2 2 5" xfId="712"/>
    <cellStyle name="Normal 4 2 2 3 2 2 5 2" xfId="1076"/>
    <cellStyle name="Normal 4 2 2 3 2 2 5 2 2" xfId="3301"/>
    <cellStyle name="Normal 4 2 2 3 2 2 5 2 2 2" xfId="3657"/>
    <cellStyle name="Normal 4 2 2 3 2 2 5 3" xfId="2062"/>
    <cellStyle name="Normal 4 2 2 3 2 2 6" xfId="1695"/>
    <cellStyle name="Normal 4 2 2 3 2 2 6 2" xfId="2670"/>
    <cellStyle name="Normal 4 2 2 3 2 3" xfId="80"/>
    <cellStyle name="Normal 4 2 2 3 2 3 2" xfId="213"/>
    <cellStyle name="Normal 4 2 2 3 2 3 2 2" xfId="237"/>
    <cellStyle name="Normal 4 2 2 3 2 3 2 2 2" xfId="602"/>
    <cellStyle name="Normal 4 2 2 3 2 3 2 2 2 2" xfId="626"/>
    <cellStyle name="Normal 4 2 2 3 2 3 2 2 2 2 2" xfId="1594"/>
    <cellStyle name="Normal 4 2 2 3 2 3 2 2 2 2 2 2" xfId="1618"/>
    <cellStyle name="Normal 4 2 2 3 2 3 2 2 2 2 2 2 2" xfId="4174"/>
    <cellStyle name="Normal 4 2 2 3 2 3 2 2 2 2 2 2 2 2" xfId="4198"/>
    <cellStyle name="Normal 4 2 2 3 2 3 2 2 2 2 2 3" xfId="2613"/>
    <cellStyle name="Normal 4 2 2 3 2 3 2 2 2 2 3" xfId="2589"/>
    <cellStyle name="Normal 4 2 2 3 2 3 2 2 2 2 3 2" xfId="3220"/>
    <cellStyle name="Normal 4 2 2 3 2 3 2 2 2 3" xfId="1014"/>
    <cellStyle name="Normal 4 2 2 3 2 3 2 2 2 3 2" xfId="3196"/>
    <cellStyle name="Normal 4 2 2 3 2 3 2 2 2 3 2 2" xfId="3596"/>
    <cellStyle name="Normal 4 2 2 3 2 3 2 2 2 4" xfId="1997"/>
    <cellStyle name="Normal 4 2 2 3 2 3 2 2 3" xfId="990"/>
    <cellStyle name="Normal 4 2 2 3 2 3 2 2 3 2" xfId="1245"/>
    <cellStyle name="Normal 4 2 2 3 2 3 2 2 3 2 2" xfId="3572"/>
    <cellStyle name="Normal 4 2 2 3 2 3 2 2 3 2 2 2" xfId="3825"/>
    <cellStyle name="Normal 4 2 2 3 2 3 2 2 3 3" xfId="2236"/>
    <cellStyle name="Normal 4 2 2 3 2 3 2 2 4" xfId="1973"/>
    <cellStyle name="Normal 4 2 2 3 2 3 2 2 4 2" xfId="2843"/>
    <cellStyle name="Normal 4 2 2 3 2 3 2 3" xfId="395"/>
    <cellStyle name="Normal 4 2 2 3 2 3 2 3 2" xfId="1221"/>
    <cellStyle name="Normal 4 2 2 3 2 3 2 3 2 2" xfId="1388"/>
    <cellStyle name="Normal 4 2 2 3 2 3 2 3 2 2 2" xfId="3801"/>
    <cellStyle name="Normal 4 2 2 3 2 3 2 3 2 2 2 2" xfId="3968"/>
    <cellStyle name="Normal 4 2 2 3 2 3 2 3 2 3" xfId="2382"/>
    <cellStyle name="Normal 4 2 2 3 2 3 2 3 3" xfId="2212"/>
    <cellStyle name="Normal 4 2 2 3 2 3 2 3 3 2" xfId="2990"/>
    <cellStyle name="Normal 4 2 2 3 2 3 2 4" xfId="774"/>
    <cellStyle name="Normal 4 2 2 3 2 3 2 4 2" xfId="2819"/>
    <cellStyle name="Normal 4 2 2 3 2 3 2 4 2 2" xfId="3362"/>
    <cellStyle name="Normal 4 2 2 3 2 3 2 5" xfId="1757"/>
    <cellStyle name="Normal 4 2 2 3 2 3 3" xfId="370"/>
    <cellStyle name="Normal 4 2 2 3 2 3 3 2" xfId="484"/>
    <cellStyle name="Normal 4 2 2 3 2 3 3 2 2" xfId="1364"/>
    <cellStyle name="Normal 4 2 2 3 2 3 3 2 2 2" xfId="1476"/>
    <cellStyle name="Normal 4 2 2 3 2 3 3 2 2 2 2" xfId="3944"/>
    <cellStyle name="Normal 4 2 2 3 2 3 3 2 2 2 2 2" xfId="4056"/>
    <cellStyle name="Normal 4 2 2 3 2 3 3 2 2 3" xfId="2471"/>
    <cellStyle name="Normal 4 2 2 3 2 3 3 2 3" xfId="2357"/>
    <cellStyle name="Normal 4 2 2 3 2 3 3 2 3 2" xfId="3078"/>
    <cellStyle name="Normal 4 2 2 3 2 3 3 3" xfId="866"/>
    <cellStyle name="Normal 4 2 2 3 2 3 3 3 2" xfId="2966"/>
    <cellStyle name="Normal 4 2 2 3 2 3 3 3 2 2" xfId="3452"/>
    <cellStyle name="Normal 4 2 2 3 2 3 3 4" xfId="1852"/>
    <cellStyle name="Normal 4 2 2 3 2 3 4" xfId="748"/>
    <cellStyle name="Normal 4 2 2 3 2 3 4 2" xfId="1100"/>
    <cellStyle name="Normal 4 2 2 3 2 3 4 2 2" xfId="3337"/>
    <cellStyle name="Normal 4 2 2 3 2 3 4 2 2 2" xfId="3680"/>
    <cellStyle name="Normal 4 2 2 3 2 3 4 3" xfId="2086"/>
    <cellStyle name="Normal 4 2 2 3 2 3 5" xfId="1731"/>
    <cellStyle name="Normal 4 2 2 3 2 3 5 2" xfId="2695"/>
    <cellStyle name="Normal 4 2 2 3 2 4" xfId="142"/>
    <cellStyle name="Normal 4 2 2 3 2 4 2" xfId="458"/>
    <cellStyle name="Normal 4 2 2 3 2 4 2 2" xfId="538"/>
    <cellStyle name="Normal 4 2 2 3 2 4 2 2 2" xfId="1450"/>
    <cellStyle name="Normal 4 2 2 3 2 4 2 2 2 2" xfId="1530"/>
    <cellStyle name="Normal 4 2 2 3 2 4 2 2 2 2 2" xfId="4030"/>
    <cellStyle name="Normal 4 2 2 3 2 4 2 2 2 2 2 2" xfId="4110"/>
    <cellStyle name="Normal 4 2 2 3 2 4 2 2 2 3" xfId="2525"/>
    <cellStyle name="Normal 4 2 2 3 2 4 2 2 3" xfId="2445"/>
    <cellStyle name="Normal 4 2 2 3 2 4 2 2 3 2" xfId="3132"/>
    <cellStyle name="Normal 4 2 2 3 2 4 2 3" xfId="922"/>
    <cellStyle name="Normal 4 2 2 3 2 4 2 3 2" xfId="3052"/>
    <cellStyle name="Normal 4 2 2 3 2 4 2 3 2 2" xfId="3506"/>
    <cellStyle name="Normal 4 2 2 3 2 4 2 4" xfId="1906"/>
    <cellStyle name="Normal 4 2 2 3 2 4 3" xfId="840"/>
    <cellStyle name="Normal 4 2 2 3 2 4 3 2" xfId="1156"/>
    <cellStyle name="Normal 4 2 2 3 2 4 3 2 2" xfId="3426"/>
    <cellStyle name="Normal 4 2 2 3 2 4 3 2 2 2" xfId="3736"/>
    <cellStyle name="Normal 4 2 2 3 2 4 3 3" xfId="2144"/>
    <cellStyle name="Normal 4 2 2 3 2 4 4" xfId="1823"/>
    <cellStyle name="Normal 4 2 2 3 2 4 4 2" xfId="2754"/>
    <cellStyle name="Normal 4 2 2 3 2 5" xfId="292"/>
    <cellStyle name="Normal 4 2 2 3 2 5 2" xfId="1073"/>
    <cellStyle name="Normal 4 2 2 3 2 5 2 2" xfId="1297"/>
    <cellStyle name="Normal 4 2 2 3 2 5 2 2 2" xfId="3654"/>
    <cellStyle name="Normal 4 2 2 3 2 5 2 2 2 2" xfId="3877"/>
    <cellStyle name="Normal 4 2 2 3 2 5 2 3" xfId="2288"/>
    <cellStyle name="Normal 4 2 2 3 2 5 3" xfId="2059"/>
    <cellStyle name="Normal 4 2 2 3 2 5 3 2" xfId="2897"/>
    <cellStyle name="Normal 4 2 2 3 2 6" xfId="675"/>
    <cellStyle name="Normal 4 2 2 3 2 6 2" xfId="2667"/>
    <cellStyle name="Normal 4 2 2 3 2 6 2 2" xfId="3267"/>
    <cellStyle name="Normal 4 2 2 3 2 7" xfId="1661"/>
    <cellStyle name="Normal 4 2 2 3 3" xfId="76"/>
    <cellStyle name="Normal 4 2 2 3 3 2" xfId="95"/>
    <cellStyle name="Normal 4 2 2 3 3 2 2" xfId="234"/>
    <cellStyle name="Normal 4 2 2 3 3 2 2 2" xfId="250"/>
    <cellStyle name="Normal 4 2 2 3 3 2 2 2 2" xfId="623"/>
    <cellStyle name="Normal 4 2 2 3 3 2 2 2 2 2" xfId="639"/>
    <cellStyle name="Normal 4 2 2 3 3 2 2 2 2 2 2" xfId="1615"/>
    <cellStyle name="Normal 4 2 2 3 3 2 2 2 2 2 2 2" xfId="1631"/>
    <cellStyle name="Normal 4 2 2 3 3 2 2 2 2 2 2 2 2" xfId="4195"/>
    <cellStyle name="Normal 4 2 2 3 3 2 2 2 2 2 2 2 2 2" xfId="4211"/>
    <cellStyle name="Normal 4 2 2 3 3 2 2 2 2 2 2 3" xfId="2626"/>
    <cellStyle name="Normal 4 2 2 3 3 2 2 2 2 2 3" xfId="2610"/>
    <cellStyle name="Normal 4 2 2 3 3 2 2 2 2 2 3 2" xfId="3233"/>
    <cellStyle name="Normal 4 2 2 3 3 2 2 2 2 3" xfId="1027"/>
    <cellStyle name="Normal 4 2 2 3 3 2 2 2 2 3 2" xfId="3217"/>
    <cellStyle name="Normal 4 2 2 3 3 2 2 2 2 3 2 2" xfId="3609"/>
    <cellStyle name="Normal 4 2 2 3 3 2 2 2 2 4" xfId="2010"/>
    <cellStyle name="Normal 4 2 2 3 3 2 2 2 3" xfId="1011"/>
    <cellStyle name="Normal 4 2 2 3 3 2 2 2 3 2" xfId="1258"/>
    <cellStyle name="Normal 4 2 2 3 3 2 2 2 3 2 2" xfId="3593"/>
    <cellStyle name="Normal 4 2 2 3 3 2 2 2 3 2 2 2" xfId="3838"/>
    <cellStyle name="Normal 4 2 2 3 3 2 2 2 3 3" xfId="2249"/>
    <cellStyle name="Normal 4 2 2 3 3 2 2 2 4" xfId="1994"/>
    <cellStyle name="Normal 4 2 2 3 3 2 2 2 4 2" xfId="2856"/>
    <cellStyle name="Normal 4 2 2 3 3 2 2 3" xfId="409"/>
    <cellStyle name="Normal 4 2 2 3 3 2 2 3 2" xfId="1242"/>
    <cellStyle name="Normal 4 2 2 3 3 2 2 3 2 2" xfId="1402"/>
    <cellStyle name="Normal 4 2 2 3 3 2 2 3 2 2 2" xfId="3822"/>
    <cellStyle name="Normal 4 2 2 3 3 2 2 3 2 2 2 2" xfId="3982"/>
    <cellStyle name="Normal 4 2 2 3 3 2 2 3 2 3" xfId="2396"/>
    <cellStyle name="Normal 4 2 2 3 3 2 2 3 3" xfId="2233"/>
    <cellStyle name="Normal 4 2 2 3 3 2 2 3 3 2" xfId="3004"/>
    <cellStyle name="Normal 4 2 2 3 3 2 2 4" xfId="787"/>
    <cellStyle name="Normal 4 2 2 3 3 2 2 4 2" xfId="2840"/>
    <cellStyle name="Normal 4 2 2 3 3 2 2 4 2 2" xfId="3375"/>
    <cellStyle name="Normal 4 2 2 3 3 2 2 5" xfId="1771"/>
    <cellStyle name="Normal 4 2 2 3 3 2 3" xfId="391"/>
    <cellStyle name="Normal 4 2 2 3 3 2 3 2" xfId="497"/>
    <cellStyle name="Normal 4 2 2 3 3 2 3 2 2" xfId="1385"/>
    <cellStyle name="Normal 4 2 2 3 3 2 3 2 2 2" xfId="1489"/>
    <cellStyle name="Normal 4 2 2 3 3 2 3 2 2 2 2" xfId="3965"/>
    <cellStyle name="Normal 4 2 2 3 3 2 3 2 2 2 2 2" xfId="4069"/>
    <cellStyle name="Normal 4 2 2 3 3 2 3 2 2 3" xfId="2484"/>
    <cellStyle name="Normal 4 2 2 3 3 2 3 2 3" xfId="2378"/>
    <cellStyle name="Normal 4 2 2 3 3 2 3 2 3 2" xfId="3091"/>
    <cellStyle name="Normal 4 2 2 3 3 2 3 3" xfId="881"/>
    <cellStyle name="Normal 4 2 2 3 3 2 3 3 2" xfId="2987"/>
    <cellStyle name="Normal 4 2 2 3 3 2 3 3 2 2" xfId="3465"/>
    <cellStyle name="Normal 4 2 2 3 3 2 3 4" xfId="1865"/>
    <cellStyle name="Normal 4 2 2 3 3 2 4" xfId="770"/>
    <cellStyle name="Normal 4 2 2 3 3 2 4 2" xfId="1113"/>
    <cellStyle name="Normal 4 2 2 3 3 2 4 2 2" xfId="3359"/>
    <cellStyle name="Normal 4 2 2 3 3 2 4 2 2 2" xfId="3693"/>
    <cellStyle name="Normal 4 2 2 3 3 2 4 3" xfId="2101"/>
    <cellStyle name="Normal 4 2 2 3 3 2 5" xfId="1754"/>
    <cellStyle name="Normal 4 2 2 3 3 2 5 2" xfId="2708"/>
    <cellStyle name="Normal 4 2 2 3 3 3" xfId="158"/>
    <cellStyle name="Normal 4 2 2 3 3 3 2" xfId="481"/>
    <cellStyle name="Normal 4 2 2 3 3 3 2 2" xfId="551"/>
    <cellStyle name="Normal 4 2 2 3 3 3 2 2 2" xfId="1473"/>
    <cellStyle name="Normal 4 2 2 3 3 3 2 2 2 2" xfId="1543"/>
    <cellStyle name="Normal 4 2 2 3 3 3 2 2 2 2 2" xfId="4053"/>
    <cellStyle name="Normal 4 2 2 3 3 3 2 2 2 2 2 2" xfId="4123"/>
    <cellStyle name="Normal 4 2 2 3 3 3 2 2 2 3" xfId="2538"/>
    <cellStyle name="Normal 4 2 2 3 3 3 2 2 3" xfId="2468"/>
    <cellStyle name="Normal 4 2 2 3 3 3 2 2 3 2" xfId="3145"/>
    <cellStyle name="Normal 4 2 2 3 3 3 2 3" xfId="936"/>
    <cellStyle name="Normal 4 2 2 3 3 3 2 3 2" xfId="3075"/>
    <cellStyle name="Normal 4 2 2 3 3 3 2 3 2 2" xfId="3519"/>
    <cellStyle name="Normal 4 2 2 3 3 3 2 4" xfId="1920"/>
    <cellStyle name="Normal 4 2 2 3 3 3 3" xfId="863"/>
    <cellStyle name="Normal 4 2 2 3 3 3 3 2" xfId="1170"/>
    <cellStyle name="Normal 4 2 2 3 3 3 3 2 2" xfId="3449"/>
    <cellStyle name="Normal 4 2 2 3 3 3 3 2 2 2" xfId="3750"/>
    <cellStyle name="Normal 4 2 2 3 3 3 3 3" xfId="2159"/>
    <cellStyle name="Normal 4 2 2 3 3 3 4" xfId="1848"/>
    <cellStyle name="Normal 4 2 2 3 3 3 4 2" xfId="2768"/>
    <cellStyle name="Normal 4 2 2 3 3 4" xfId="310"/>
    <cellStyle name="Normal 4 2 2 3 3 4 2" xfId="1097"/>
    <cellStyle name="Normal 4 2 2 3 3 4 2 2" xfId="1311"/>
    <cellStyle name="Normal 4 2 2 3 3 4 2 2 2" xfId="3677"/>
    <cellStyle name="Normal 4 2 2 3 3 4 2 2 2 2" xfId="3891"/>
    <cellStyle name="Normal 4 2 2 3 3 4 2 3" xfId="2302"/>
    <cellStyle name="Normal 4 2 2 3 3 4 3" xfId="2083"/>
    <cellStyle name="Normal 4 2 2 3 3 4 3 2" xfId="2912"/>
    <cellStyle name="Normal 4 2 2 3 3 5" xfId="691"/>
    <cellStyle name="Normal 4 2 2 3 3 5 2" xfId="2692"/>
    <cellStyle name="Normal 4 2 2 3 3 5 2 2" xfId="3281"/>
    <cellStyle name="Normal 4 2 2 3 3 6" xfId="1675"/>
    <cellStyle name="Normal 4 2 2 3 4" xfId="138"/>
    <cellStyle name="Normal 4 2 2 3 4 2" xfId="194"/>
    <cellStyle name="Normal 4 2 2 3 4 2 2" xfId="535"/>
    <cellStyle name="Normal 4 2 2 3 4 2 2 2" xfId="583"/>
    <cellStyle name="Normal 4 2 2 3 4 2 2 2 2" xfId="1527"/>
    <cellStyle name="Normal 4 2 2 3 4 2 2 2 2 2" xfId="1575"/>
    <cellStyle name="Normal 4 2 2 3 4 2 2 2 2 2 2" xfId="4107"/>
    <cellStyle name="Normal 4 2 2 3 4 2 2 2 2 2 2 2" xfId="4155"/>
    <cellStyle name="Normal 4 2 2 3 4 2 2 2 2 3" xfId="2570"/>
    <cellStyle name="Normal 4 2 2 3 4 2 2 2 3" xfId="2522"/>
    <cellStyle name="Normal 4 2 2 3 4 2 2 2 3 2" xfId="3177"/>
    <cellStyle name="Normal 4 2 2 3 4 2 2 3" xfId="971"/>
    <cellStyle name="Normal 4 2 2 3 4 2 2 3 2" xfId="3129"/>
    <cellStyle name="Normal 4 2 2 3 4 2 2 3 2 2" xfId="3553"/>
    <cellStyle name="Normal 4 2 2 3 4 2 2 4" xfId="1954"/>
    <cellStyle name="Normal 4 2 2 3 4 2 3" xfId="919"/>
    <cellStyle name="Normal 4 2 2 3 4 2 3 2" xfId="1202"/>
    <cellStyle name="Normal 4 2 2 3 4 2 3 2 2" xfId="3503"/>
    <cellStyle name="Normal 4 2 2 3 4 2 3 2 2 2" xfId="3782"/>
    <cellStyle name="Normal 4 2 2 3 4 2 3 3" xfId="2193"/>
    <cellStyle name="Normal 4 2 2 3 4 2 4" xfId="1903"/>
    <cellStyle name="Normal 4 2 2 3 4 2 4 2" xfId="2800"/>
    <cellStyle name="Normal 4 2 2 3 4 3" xfId="347"/>
    <cellStyle name="Normal 4 2 2 3 4 3 2" xfId="1153"/>
    <cellStyle name="Normal 4 2 2 3 4 3 2 2" xfId="1344"/>
    <cellStyle name="Normal 4 2 2 3 4 3 2 2 2" xfId="3733"/>
    <cellStyle name="Normal 4 2 2 3 4 3 2 2 2 2" xfId="3924"/>
    <cellStyle name="Normal 4 2 2 3 4 3 2 3" xfId="2336"/>
    <cellStyle name="Normal 4 2 2 3 4 3 3" xfId="2141"/>
    <cellStyle name="Normal 4 2 2 3 4 3 3 2" xfId="2946"/>
    <cellStyle name="Normal 4 2 2 3 4 4" xfId="726"/>
    <cellStyle name="Normal 4 2 2 3 4 4 2" xfId="2750"/>
    <cellStyle name="Normal 4 2 2 3 4 4 2 2" xfId="3315"/>
    <cellStyle name="Normal 4 2 2 3 4 5" xfId="1709"/>
    <cellStyle name="Normal 4 2 2 3 5" xfId="288"/>
    <cellStyle name="Normal 4 2 2 3 5 2" xfId="438"/>
    <cellStyle name="Normal 4 2 2 3 5 2 2" xfId="1294"/>
    <cellStyle name="Normal 4 2 2 3 5 2 2 2" xfId="1431"/>
    <cellStyle name="Normal 4 2 2 3 5 2 2 2 2" xfId="3874"/>
    <cellStyle name="Normal 4 2 2 3 5 2 2 2 2 2" xfId="4011"/>
    <cellStyle name="Normal 4 2 2 3 5 2 2 3" xfId="2425"/>
    <cellStyle name="Normal 4 2 2 3 5 2 3" xfId="2285"/>
    <cellStyle name="Normal 4 2 2 3 5 2 3 2" xfId="3033"/>
    <cellStyle name="Normal 4 2 2 3 5 3" xfId="816"/>
    <cellStyle name="Normal 4 2 2 3 5 3 2" xfId="2893"/>
    <cellStyle name="Normal 4 2 2 3 5 3 2 2" xfId="3404"/>
    <cellStyle name="Normal 4 2 2 3 5 4" xfId="1800"/>
    <cellStyle name="Normal 4 2 2 3 6" xfId="671"/>
    <cellStyle name="Normal 4 2 2 3 6 2" xfId="700"/>
    <cellStyle name="Normal 4 2 2 3 6 2 2" xfId="3264"/>
    <cellStyle name="Normal 4 2 2 3 6 2 2 2" xfId="3290"/>
    <cellStyle name="Normal 4 2 2 3 6 3" xfId="1684"/>
    <cellStyle name="Normal 4 2 2 3 7" xfId="301"/>
    <cellStyle name="Normal 4 2 2 3 7 2" xfId="1812"/>
    <cellStyle name="Normal 4 2 2 4" xfId="33"/>
    <cellStyle name="Normal 4 2 2 4 2" xfId="91"/>
    <cellStyle name="Normal 4 2 2 4 2 2" xfId="103"/>
    <cellStyle name="Normal 4 2 2 4 2 2 2" xfId="246"/>
    <cellStyle name="Normal 4 2 2 4 2 2 2 2" xfId="258"/>
    <cellStyle name="Normal 4 2 2 4 2 2 2 2 2" xfId="635"/>
    <cellStyle name="Normal 4 2 2 4 2 2 2 2 2 2" xfId="647"/>
    <cellStyle name="Normal 4 2 2 4 2 2 2 2 2 2 2" xfId="1627"/>
    <cellStyle name="Normal 4 2 2 4 2 2 2 2 2 2 2 2" xfId="1639"/>
    <cellStyle name="Normal 4 2 2 4 2 2 2 2 2 2 2 2 2" xfId="4207"/>
    <cellStyle name="Normal 4 2 2 4 2 2 2 2 2 2 2 2 2 2" xfId="4219"/>
    <cellStyle name="Normal 4 2 2 4 2 2 2 2 2 2 2 3" xfId="2634"/>
    <cellStyle name="Normal 4 2 2 4 2 2 2 2 2 2 3" xfId="2622"/>
    <cellStyle name="Normal 4 2 2 4 2 2 2 2 2 2 3 2" xfId="3241"/>
    <cellStyle name="Normal 4 2 2 4 2 2 2 2 2 3" xfId="1035"/>
    <cellStyle name="Normal 4 2 2 4 2 2 2 2 2 3 2" xfId="3229"/>
    <cellStyle name="Normal 4 2 2 4 2 2 2 2 2 3 2 2" xfId="3617"/>
    <cellStyle name="Normal 4 2 2 4 2 2 2 2 2 4" xfId="2018"/>
    <cellStyle name="Normal 4 2 2 4 2 2 2 2 3" xfId="1023"/>
    <cellStyle name="Normal 4 2 2 4 2 2 2 2 3 2" xfId="1266"/>
    <cellStyle name="Normal 4 2 2 4 2 2 2 2 3 2 2" xfId="3605"/>
    <cellStyle name="Normal 4 2 2 4 2 2 2 2 3 2 2 2" xfId="3846"/>
    <cellStyle name="Normal 4 2 2 4 2 2 2 2 3 3" xfId="2257"/>
    <cellStyle name="Normal 4 2 2 4 2 2 2 2 4" xfId="2006"/>
    <cellStyle name="Normal 4 2 2 4 2 2 2 2 4 2" xfId="2864"/>
    <cellStyle name="Normal 4 2 2 4 2 2 2 3" xfId="417"/>
    <cellStyle name="Normal 4 2 2 4 2 2 2 3 2" xfId="1254"/>
    <cellStyle name="Normal 4 2 2 4 2 2 2 3 2 2" xfId="1410"/>
    <cellStyle name="Normal 4 2 2 4 2 2 2 3 2 2 2" xfId="3834"/>
    <cellStyle name="Normal 4 2 2 4 2 2 2 3 2 2 2 2" xfId="3990"/>
    <cellStyle name="Normal 4 2 2 4 2 2 2 3 2 3" xfId="2404"/>
    <cellStyle name="Normal 4 2 2 4 2 2 2 3 3" xfId="2245"/>
    <cellStyle name="Normal 4 2 2 4 2 2 2 3 3 2" xfId="3012"/>
    <cellStyle name="Normal 4 2 2 4 2 2 2 4" xfId="795"/>
    <cellStyle name="Normal 4 2 2 4 2 2 2 4 2" xfId="2852"/>
    <cellStyle name="Normal 4 2 2 4 2 2 2 4 2 2" xfId="3383"/>
    <cellStyle name="Normal 4 2 2 4 2 2 2 5" xfId="1779"/>
    <cellStyle name="Normal 4 2 2 4 2 2 3" xfId="405"/>
    <cellStyle name="Normal 4 2 2 4 2 2 3 2" xfId="505"/>
    <cellStyle name="Normal 4 2 2 4 2 2 3 2 2" xfId="1398"/>
    <cellStyle name="Normal 4 2 2 4 2 2 3 2 2 2" xfId="1497"/>
    <cellStyle name="Normal 4 2 2 4 2 2 3 2 2 2 2" xfId="3978"/>
    <cellStyle name="Normal 4 2 2 4 2 2 3 2 2 2 2 2" xfId="4077"/>
    <cellStyle name="Normal 4 2 2 4 2 2 3 2 2 3" xfId="2492"/>
    <cellStyle name="Normal 4 2 2 4 2 2 3 2 3" xfId="2392"/>
    <cellStyle name="Normal 4 2 2 4 2 2 3 2 3 2" xfId="3099"/>
    <cellStyle name="Normal 4 2 2 4 2 2 3 3" xfId="889"/>
    <cellStyle name="Normal 4 2 2 4 2 2 3 3 2" xfId="3000"/>
    <cellStyle name="Normal 4 2 2 4 2 2 3 3 2 2" xfId="3473"/>
    <cellStyle name="Normal 4 2 2 4 2 2 3 4" xfId="1873"/>
    <cellStyle name="Normal 4 2 2 4 2 2 4" xfId="783"/>
    <cellStyle name="Normal 4 2 2 4 2 2 4 2" xfId="1121"/>
    <cellStyle name="Normal 4 2 2 4 2 2 4 2 2" xfId="3371"/>
    <cellStyle name="Normal 4 2 2 4 2 2 4 2 2 2" xfId="3701"/>
    <cellStyle name="Normal 4 2 2 4 2 2 4 3" xfId="2109"/>
    <cellStyle name="Normal 4 2 2 4 2 2 5" xfId="1767"/>
    <cellStyle name="Normal 4 2 2 4 2 2 5 2" xfId="2716"/>
    <cellStyle name="Normal 4 2 2 4 2 3" xfId="168"/>
    <cellStyle name="Normal 4 2 2 4 2 3 2" xfId="493"/>
    <cellStyle name="Normal 4 2 2 4 2 3 2 2" xfId="559"/>
    <cellStyle name="Normal 4 2 2 4 2 3 2 2 2" xfId="1485"/>
    <cellStyle name="Normal 4 2 2 4 2 3 2 2 2 2" xfId="1551"/>
    <cellStyle name="Normal 4 2 2 4 2 3 2 2 2 2 2" xfId="4065"/>
    <cellStyle name="Normal 4 2 2 4 2 3 2 2 2 2 2 2" xfId="4131"/>
    <cellStyle name="Normal 4 2 2 4 2 3 2 2 2 3" xfId="2546"/>
    <cellStyle name="Normal 4 2 2 4 2 3 2 2 3" xfId="2480"/>
    <cellStyle name="Normal 4 2 2 4 2 3 2 2 3 2" xfId="3153"/>
    <cellStyle name="Normal 4 2 2 4 2 3 2 3" xfId="945"/>
    <cellStyle name="Normal 4 2 2 4 2 3 2 3 2" xfId="3087"/>
    <cellStyle name="Normal 4 2 2 4 2 3 2 3 2 2" xfId="3527"/>
    <cellStyle name="Normal 4 2 2 4 2 3 2 4" xfId="1929"/>
    <cellStyle name="Normal 4 2 2 4 2 3 3" xfId="877"/>
    <cellStyle name="Normal 4 2 2 4 2 3 3 2" xfId="1178"/>
    <cellStyle name="Normal 4 2 2 4 2 3 3 2 2" xfId="3461"/>
    <cellStyle name="Normal 4 2 2 4 2 3 3 2 2 2" xfId="3758"/>
    <cellStyle name="Normal 4 2 2 4 2 3 3 3" xfId="2167"/>
    <cellStyle name="Normal 4 2 2 4 2 3 4" xfId="1861"/>
    <cellStyle name="Normal 4 2 2 4 2 3 4 2" xfId="2776"/>
    <cellStyle name="Normal 4 2 2 4 2 4" xfId="320"/>
    <cellStyle name="Normal 4 2 2 4 2 4 2" xfId="1109"/>
    <cellStyle name="Normal 4 2 2 4 2 4 2 2" xfId="1319"/>
    <cellStyle name="Normal 4 2 2 4 2 4 2 2 2" xfId="3689"/>
    <cellStyle name="Normal 4 2 2 4 2 4 2 2 2 2" xfId="3899"/>
    <cellStyle name="Normal 4 2 2 4 2 4 2 3" xfId="2310"/>
    <cellStyle name="Normal 4 2 2 4 2 4 3" xfId="2097"/>
    <cellStyle name="Normal 4 2 2 4 2 4 3 2" xfId="2921"/>
    <cellStyle name="Normal 4 2 2 4 2 5" xfId="699"/>
    <cellStyle name="Normal 4 2 2 4 2 5 2" xfId="2704"/>
    <cellStyle name="Normal 4 2 2 4 2 5 2 2" xfId="3289"/>
    <cellStyle name="Normal 4 2 2 4 2 6" xfId="1683"/>
    <cellStyle name="Normal 4 2 2 4 3" xfId="153"/>
    <cellStyle name="Normal 4 2 2 4 3 2" xfId="203"/>
    <cellStyle name="Normal 4 2 2 4 3 2 2" xfId="547"/>
    <cellStyle name="Normal 4 2 2 4 3 2 2 2" xfId="592"/>
    <cellStyle name="Normal 4 2 2 4 3 2 2 2 2" xfId="1539"/>
    <cellStyle name="Normal 4 2 2 4 3 2 2 2 2 2" xfId="1584"/>
    <cellStyle name="Normal 4 2 2 4 3 2 2 2 2 2 2" xfId="4119"/>
    <cellStyle name="Normal 4 2 2 4 3 2 2 2 2 2 2 2" xfId="4164"/>
    <cellStyle name="Normal 4 2 2 4 3 2 2 2 2 3" xfId="2579"/>
    <cellStyle name="Normal 4 2 2 4 3 2 2 2 3" xfId="2534"/>
    <cellStyle name="Normal 4 2 2 4 3 2 2 2 3 2" xfId="3186"/>
    <cellStyle name="Normal 4 2 2 4 3 2 2 3" xfId="980"/>
    <cellStyle name="Normal 4 2 2 4 3 2 2 3 2" xfId="3141"/>
    <cellStyle name="Normal 4 2 2 4 3 2 2 3 2 2" xfId="3562"/>
    <cellStyle name="Normal 4 2 2 4 3 2 2 4" xfId="1963"/>
    <cellStyle name="Normal 4 2 2 4 3 2 3" xfId="931"/>
    <cellStyle name="Normal 4 2 2 4 3 2 3 2" xfId="1211"/>
    <cellStyle name="Normal 4 2 2 4 3 2 3 2 2" xfId="3515"/>
    <cellStyle name="Normal 4 2 2 4 3 2 3 2 2 2" xfId="3791"/>
    <cellStyle name="Normal 4 2 2 4 3 2 3 3" xfId="2202"/>
    <cellStyle name="Normal 4 2 2 4 3 2 4" xfId="1916"/>
    <cellStyle name="Normal 4 2 2 4 3 2 4 2" xfId="2809"/>
    <cellStyle name="Normal 4 2 2 4 3 3" xfId="358"/>
    <cellStyle name="Normal 4 2 2 4 3 3 2" xfId="1166"/>
    <cellStyle name="Normal 4 2 2 4 3 3 2 2" xfId="1354"/>
    <cellStyle name="Normal 4 2 2 4 3 3 2 2 2" xfId="3746"/>
    <cellStyle name="Normal 4 2 2 4 3 3 2 2 2 2" xfId="3934"/>
    <cellStyle name="Normal 4 2 2 4 3 3 2 3" xfId="2346"/>
    <cellStyle name="Normal 4 2 2 4 3 3 3" xfId="2155"/>
    <cellStyle name="Normal 4 2 2 4 3 3 3 2" xfId="2956"/>
    <cellStyle name="Normal 4 2 2 4 3 4" xfId="736"/>
    <cellStyle name="Normal 4 2 2 4 3 4 2" xfId="2764"/>
    <cellStyle name="Normal 4 2 2 4 3 4 2 2" xfId="3325"/>
    <cellStyle name="Normal 4 2 2 4 3 5" xfId="1719"/>
    <cellStyle name="Normal 4 2 2 4 4" xfId="305"/>
    <cellStyle name="Normal 4 2 2 4 4 2" xfId="448"/>
    <cellStyle name="Normal 4 2 2 4 4 2 2" xfId="1307"/>
    <cellStyle name="Normal 4 2 2 4 4 2 2 2" xfId="1440"/>
    <cellStyle name="Normal 4 2 2 4 4 2 2 2 2" xfId="3887"/>
    <cellStyle name="Normal 4 2 2 4 4 2 2 2 2 2" xfId="4020"/>
    <cellStyle name="Normal 4 2 2 4 4 2 2 3" xfId="2435"/>
    <cellStyle name="Normal 4 2 2 4 4 2 3" xfId="2298"/>
    <cellStyle name="Normal 4 2 2 4 4 2 3 2" xfId="3042"/>
    <cellStyle name="Normal 4 2 2 4 4 3" xfId="827"/>
    <cellStyle name="Normal 4 2 2 4 4 3 2" xfId="2908"/>
    <cellStyle name="Normal 4 2 2 4 4 3 2 2" xfId="3414"/>
    <cellStyle name="Normal 4 2 2 4 4 4" xfId="1810"/>
    <cellStyle name="Normal 4 2 2 4 5" xfId="686"/>
    <cellStyle name="Normal 4 2 2 4 5 2" xfId="1063"/>
    <cellStyle name="Normal 4 2 2 4 5 2 2" xfId="3277"/>
    <cellStyle name="Normal 4 2 2 4 5 2 2 2" xfId="3644"/>
    <cellStyle name="Normal 4 2 2 4 5 3" xfId="2045"/>
    <cellStyle name="Normal 4 2 2 4 6" xfId="1671"/>
    <cellStyle name="Normal 4 2 2 4 6 2" xfId="2657"/>
    <cellStyle name="Normal 4 2 2 5" xfId="59"/>
    <cellStyle name="Normal 4 2 2 5 2" xfId="190"/>
    <cellStyle name="Normal 4 2 2 5 2 2" xfId="224"/>
    <cellStyle name="Normal 4 2 2 5 2 2 2" xfId="580"/>
    <cellStyle name="Normal 4 2 2 5 2 2 2 2" xfId="613"/>
    <cellStyle name="Normal 4 2 2 5 2 2 2 2 2" xfId="1572"/>
    <cellStyle name="Normal 4 2 2 5 2 2 2 2 2 2" xfId="1605"/>
    <cellStyle name="Normal 4 2 2 5 2 2 2 2 2 2 2" xfId="4152"/>
    <cellStyle name="Normal 4 2 2 5 2 2 2 2 2 2 2 2" xfId="4185"/>
    <cellStyle name="Normal 4 2 2 5 2 2 2 2 2 3" xfId="2600"/>
    <cellStyle name="Normal 4 2 2 5 2 2 2 2 3" xfId="2567"/>
    <cellStyle name="Normal 4 2 2 5 2 2 2 2 3 2" xfId="3207"/>
    <cellStyle name="Normal 4 2 2 5 2 2 2 3" xfId="1001"/>
    <cellStyle name="Normal 4 2 2 5 2 2 2 3 2" xfId="3174"/>
    <cellStyle name="Normal 4 2 2 5 2 2 2 3 2 2" xfId="3583"/>
    <cellStyle name="Normal 4 2 2 5 2 2 2 4" xfId="1984"/>
    <cellStyle name="Normal 4 2 2 5 2 2 3" xfId="967"/>
    <cellStyle name="Normal 4 2 2 5 2 2 3 2" xfId="1232"/>
    <cellStyle name="Normal 4 2 2 5 2 2 3 2 2" xfId="3549"/>
    <cellStyle name="Normal 4 2 2 5 2 2 3 2 2 2" xfId="3812"/>
    <cellStyle name="Normal 4 2 2 5 2 2 3 3" xfId="2223"/>
    <cellStyle name="Normal 4 2 2 5 2 2 4" xfId="1951"/>
    <cellStyle name="Normal 4 2 2 5 2 2 4 2" xfId="2830"/>
    <cellStyle name="Normal 4 2 2 5 2 3" xfId="381"/>
    <cellStyle name="Normal 4 2 2 5 2 3 2" xfId="1199"/>
    <cellStyle name="Normal 4 2 2 5 2 3 2 2" xfId="1375"/>
    <cellStyle name="Normal 4 2 2 5 2 3 2 2 2" xfId="3779"/>
    <cellStyle name="Normal 4 2 2 5 2 3 2 2 2 2" xfId="3955"/>
    <cellStyle name="Normal 4 2 2 5 2 3 2 3" xfId="2368"/>
    <cellStyle name="Normal 4 2 2 5 2 3 3" xfId="2189"/>
    <cellStyle name="Normal 4 2 2 5 2 3 3 2" xfId="2977"/>
    <cellStyle name="Normal 4 2 2 5 2 4" xfId="759"/>
    <cellStyle name="Normal 4 2 2 5 2 4 2" xfId="2797"/>
    <cellStyle name="Normal 4 2 2 5 2 4 2 2" xfId="3348"/>
    <cellStyle name="Normal 4 2 2 5 2 5" xfId="1742"/>
    <cellStyle name="Normal 4 2 2 5 3" xfId="343"/>
    <cellStyle name="Normal 4 2 2 5 3 2" xfId="469"/>
    <cellStyle name="Normal 4 2 2 5 3 2 2" xfId="1340"/>
    <cellStyle name="Normal 4 2 2 5 3 2 2 2" xfId="1461"/>
    <cellStyle name="Normal 4 2 2 5 3 2 2 2 2" xfId="3920"/>
    <cellStyle name="Normal 4 2 2 5 3 2 2 2 2 2" xfId="4041"/>
    <cellStyle name="Normal 4 2 2 5 3 2 2 3" xfId="2456"/>
    <cellStyle name="Normal 4 2 2 5 3 2 3" xfId="2332"/>
    <cellStyle name="Normal 4 2 2 5 3 2 3 2" xfId="3063"/>
    <cellStyle name="Normal 4 2 2 5 3 3" xfId="851"/>
    <cellStyle name="Normal 4 2 2 5 3 3 2" xfId="2942"/>
    <cellStyle name="Normal 4 2 2 5 3 3 2 2" xfId="3437"/>
    <cellStyle name="Normal 4 2 2 5 3 4" xfId="1834"/>
    <cellStyle name="Normal 4 2 2 5 4" xfId="722"/>
    <cellStyle name="Normal 4 2 2 5 4 2" xfId="1084"/>
    <cellStyle name="Normal 4 2 2 5 4 2 2" xfId="3311"/>
    <cellStyle name="Normal 4 2 2 5 4 2 2 2" xfId="3665"/>
    <cellStyle name="Normal 4 2 2 5 4 3" xfId="2070"/>
    <cellStyle name="Normal 4 2 2 5 5" xfId="1705"/>
    <cellStyle name="Normal 4 2 2 5 5 2" xfId="2678"/>
    <cellStyle name="Normal 4 2 2 6" xfId="30"/>
    <cellStyle name="Normal 4 2 2 6 2" xfId="345"/>
    <cellStyle name="Normal 4 2 2 6 2 2" xfId="445"/>
    <cellStyle name="Normal 4 2 2 6 2 2 2" xfId="1342"/>
    <cellStyle name="Normal 4 2 2 6 2 2 2 2" xfId="1438"/>
    <cellStyle name="Normal 4 2 2 6 2 2 2 2 2" xfId="3922"/>
    <cellStyle name="Normal 4 2 2 6 2 2 2 2 2 2" xfId="4018"/>
    <cellStyle name="Normal 4 2 2 6 2 2 2 3" xfId="2432"/>
    <cellStyle name="Normal 4 2 2 6 2 2 3" xfId="2334"/>
    <cellStyle name="Normal 4 2 2 6 2 2 3 2" xfId="3040"/>
    <cellStyle name="Normal 4 2 2 6 2 3" xfId="825"/>
    <cellStyle name="Normal 4 2 2 6 2 3 2" xfId="2944"/>
    <cellStyle name="Normal 4 2 2 6 2 3 2 2" xfId="3412"/>
    <cellStyle name="Normal 4 2 2 6 2 4" xfId="1808"/>
    <cellStyle name="Normal 4 2 2 6 3" xfId="724"/>
    <cellStyle name="Normal 4 2 2 6 3 2" xfId="1060"/>
    <cellStyle name="Normal 4 2 2 6 3 2 2" xfId="3313"/>
    <cellStyle name="Normal 4 2 2 6 3 2 2 2" xfId="3642"/>
    <cellStyle name="Normal 4 2 2 6 3 3" xfId="2043"/>
    <cellStyle name="Normal 4 2 2 6 4" xfId="1707"/>
    <cellStyle name="Normal 4 2 2 6 4 2" xfId="2654"/>
    <cellStyle name="Normal 4 2 2 7" xfId="15"/>
    <cellStyle name="Normal 4 2 2 7 2" xfId="818"/>
    <cellStyle name="Normal 4 2 2 7 2 2" xfId="738"/>
    <cellStyle name="Normal 4 2 2 7 2 2 2" xfId="3406"/>
    <cellStyle name="Normal 4 2 2 7 2 2 2 2" xfId="3327"/>
    <cellStyle name="Normal 4 2 2 7 2 3" xfId="1721"/>
    <cellStyle name="Normal 4 2 2 7 3" xfId="1802"/>
    <cellStyle name="Normal 4 2 2 7 3 2" xfId="2380"/>
    <cellStyle name="Normal 4 2 2 8" xfId="29"/>
    <cellStyle name="Normal 4 2 2 8 2" xfId="2046"/>
    <cellStyle name="Normal 4 2 2 8 2 2" xfId="1914"/>
    <cellStyle name="Normal 4 2 2 9" xfId="683"/>
    <cellStyle name="Normal 4 2 3" xfId="19"/>
    <cellStyle name="Normal 4 2 3 2" xfId="24"/>
    <cellStyle name="Normal 4 2 3 2 2" xfId="49"/>
    <cellStyle name="Normal 4 2 3 2 2 2" xfId="52"/>
    <cellStyle name="Normal 4 2 3 2 2 2 2" xfId="115"/>
    <cellStyle name="Normal 4 2 3 2 2 2 2 2" xfId="118"/>
    <cellStyle name="Normal 4 2 3 2 2 2 2 2 2" xfId="270"/>
    <cellStyle name="Normal 4 2 3 2 2 2 2 2 2 2" xfId="273"/>
    <cellStyle name="Normal 4 2 3 2 2 2 2 2 2 2 2" xfId="659"/>
    <cellStyle name="Normal 4 2 3 2 2 2 2 2 2 2 2 2" xfId="662"/>
    <cellStyle name="Normal 4 2 3 2 2 2 2 2 2 2 2 2 2" xfId="1651"/>
    <cellStyle name="Normal 4 2 3 2 2 2 2 2 2 2 2 2 2 2" xfId="1654"/>
    <cellStyle name="Normal 4 2 3 2 2 2 2 2 2 2 2 2 2 2 2" xfId="4231"/>
    <cellStyle name="Normal 4 2 3 2 2 2 2 2 2 2 2 2 2 2 2 2" xfId="4234"/>
    <cellStyle name="Normal 4 2 3 2 2 2 2 2 2 2 2 2 2 3" xfId="2649"/>
    <cellStyle name="Normal 4 2 3 2 2 2 2 2 2 2 2 2 3" xfId="2646"/>
    <cellStyle name="Normal 4 2 3 2 2 2 2 2 2 2 2 2 3 2" xfId="3256"/>
    <cellStyle name="Normal 4 2 3 2 2 2 2 2 2 2 2 3" xfId="1050"/>
    <cellStyle name="Normal 4 2 3 2 2 2 2 2 2 2 2 3 2" xfId="3253"/>
    <cellStyle name="Normal 4 2 3 2 2 2 2 2 2 2 2 3 2 2" xfId="3632"/>
    <cellStyle name="Normal 4 2 3 2 2 2 2 2 2 2 2 4" xfId="2033"/>
    <cellStyle name="Normal 4 2 3 2 2 2 2 2 2 2 3" xfId="1047"/>
    <cellStyle name="Normal 4 2 3 2 2 2 2 2 2 2 3 2" xfId="1281"/>
    <cellStyle name="Normal 4 2 3 2 2 2 2 2 2 2 3 2 2" xfId="3629"/>
    <cellStyle name="Normal 4 2 3 2 2 2 2 2 2 2 3 2 2 2" xfId="3861"/>
    <cellStyle name="Normal 4 2 3 2 2 2 2 2 2 2 3 3" xfId="2272"/>
    <cellStyle name="Normal 4 2 3 2 2 2 2 2 2 2 4" xfId="2030"/>
    <cellStyle name="Normal 4 2 3 2 2 2 2 2 2 2 4 2" xfId="2879"/>
    <cellStyle name="Normal 4 2 3 2 2 2 2 2 2 3" xfId="432"/>
    <cellStyle name="Normal 4 2 3 2 2 2 2 2 2 3 2" xfId="1278"/>
    <cellStyle name="Normal 4 2 3 2 2 2 2 2 2 3 2 2" xfId="1425"/>
    <cellStyle name="Normal 4 2 3 2 2 2 2 2 2 3 2 2 2" xfId="3858"/>
    <cellStyle name="Normal 4 2 3 2 2 2 2 2 2 3 2 2 2 2" xfId="4005"/>
    <cellStyle name="Normal 4 2 3 2 2 2 2 2 2 3 2 3" xfId="2419"/>
    <cellStyle name="Normal 4 2 3 2 2 2 2 2 2 3 3" xfId="2269"/>
    <cellStyle name="Normal 4 2 3 2 2 2 2 2 2 3 3 2" xfId="3027"/>
    <cellStyle name="Normal 4 2 3 2 2 2 2 2 2 4" xfId="810"/>
    <cellStyle name="Normal 4 2 3 2 2 2 2 2 2 4 2" xfId="2876"/>
    <cellStyle name="Normal 4 2 3 2 2 2 2 2 2 4 2 2" xfId="3398"/>
    <cellStyle name="Normal 4 2 3 2 2 2 2 2 2 5" xfId="1794"/>
    <cellStyle name="Normal 4 2 3 2 2 2 2 2 3" xfId="429"/>
    <cellStyle name="Normal 4 2 3 2 2 2 2 2 3 2" xfId="520"/>
    <cellStyle name="Normal 4 2 3 2 2 2 2 2 3 2 2" xfId="1422"/>
    <cellStyle name="Normal 4 2 3 2 2 2 2 2 3 2 2 2" xfId="1512"/>
    <cellStyle name="Normal 4 2 3 2 2 2 2 2 3 2 2 2 2" xfId="4002"/>
    <cellStyle name="Normal 4 2 3 2 2 2 2 2 3 2 2 2 2 2" xfId="4092"/>
    <cellStyle name="Normal 4 2 3 2 2 2 2 2 3 2 2 3" xfId="2507"/>
    <cellStyle name="Normal 4 2 3 2 2 2 2 2 3 2 3" xfId="2416"/>
    <cellStyle name="Normal 4 2 3 2 2 2 2 2 3 2 3 2" xfId="3114"/>
    <cellStyle name="Normal 4 2 3 2 2 2 2 2 3 3" xfId="904"/>
    <cellStyle name="Normal 4 2 3 2 2 2 2 2 3 3 2" xfId="3024"/>
    <cellStyle name="Normal 4 2 3 2 2 2 2 2 3 3 2 2" xfId="3488"/>
    <cellStyle name="Normal 4 2 3 2 2 2 2 2 3 4" xfId="1888"/>
    <cellStyle name="Normal 4 2 3 2 2 2 2 2 4" xfId="807"/>
    <cellStyle name="Normal 4 2 3 2 2 2 2 2 4 2" xfId="1136"/>
    <cellStyle name="Normal 4 2 3 2 2 2 2 2 4 2 2" xfId="3395"/>
    <cellStyle name="Normal 4 2 3 2 2 2 2 2 4 2 2 2" xfId="3716"/>
    <cellStyle name="Normal 4 2 3 2 2 2 2 2 4 3" xfId="2124"/>
    <cellStyle name="Normal 4 2 3 2 2 2 2 2 5" xfId="1791"/>
    <cellStyle name="Normal 4 2 3 2 2 2 2 2 5 2" xfId="2731"/>
    <cellStyle name="Normal 4 2 3 2 2 2 2 3" xfId="185"/>
    <cellStyle name="Normal 4 2 3 2 2 2 2 3 2" xfId="517"/>
    <cellStyle name="Normal 4 2 3 2 2 2 2 3 2 2" xfId="575"/>
    <cellStyle name="Normal 4 2 3 2 2 2 2 3 2 2 2" xfId="1509"/>
    <cellStyle name="Normal 4 2 3 2 2 2 2 3 2 2 2 2" xfId="1567"/>
    <cellStyle name="Normal 4 2 3 2 2 2 2 3 2 2 2 2 2" xfId="4089"/>
    <cellStyle name="Normal 4 2 3 2 2 2 2 3 2 2 2 2 2 2" xfId="4147"/>
    <cellStyle name="Normal 4 2 3 2 2 2 2 3 2 2 2 3" xfId="2562"/>
    <cellStyle name="Normal 4 2 3 2 2 2 2 3 2 2 3" xfId="2504"/>
    <cellStyle name="Normal 4 2 3 2 2 2 2 3 2 2 3 2" xfId="3169"/>
    <cellStyle name="Normal 4 2 3 2 2 2 2 3 2 3" xfId="962"/>
    <cellStyle name="Normal 4 2 3 2 2 2 2 3 2 3 2" xfId="3111"/>
    <cellStyle name="Normal 4 2 3 2 2 2 2 3 2 3 2 2" xfId="3544"/>
    <cellStyle name="Normal 4 2 3 2 2 2 2 3 2 4" xfId="1946"/>
    <cellStyle name="Normal 4 2 3 2 2 2 2 3 3" xfId="901"/>
    <cellStyle name="Normal 4 2 3 2 2 2 2 3 3 2" xfId="1194"/>
    <cellStyle name="Normal 4 2 3 2 2 2 2 3 3 2 2" xfId="3485"/>
    <cellStyle name="Normal 4 2 3 2 2 2 2 3 3 2 2 2" xfId="3774"/>
    <cellStyle name="Normal 4 2 3 2 2 2 2 3 3 3" xfId="2184"/>
    <cellStyle name="Normal 4 2 3 2 2 2 2 3 4" xfId="1885"/>
    <cellStyle name="Normal 4 2 3 2 2 2 2 3 4 2" xfId="2792"/>
    <cellStyle name="Normal 4 2 3 2 2 2 2 4" xfId="337"/>
    <cellStyle name="Normal 4 2 3 2 2 2 2 4 2" xfId="1133"/>
    <cellStyle name="Normal 4 2 3 2 2 2 2 4 2 2" xfId="1335"/>
    <cellStyle name="Normal 4 2 3 2 2 2 2 4 2 2 2" xfId="3713"/>
    <cellStyle name="Normal 4 2 3 2 2 2 2 4 2 2 2 2" xfId="3915"/>
    <cellStyle name="Normal 4 2 3 2 2 2 2 4 2 3" xfId="2326"/>
    <cellStyle name="Normal 4 2 3 2 2 2 2 4 3" xfId="2121"/>
    <cellStyle name="Normal 4 2 3 2 2 2 2 4 3 2" xfId="2937"/>
    <cellStyle name="Normal 4 2 3 2 2 2 2 5" xfId="717"/>
    <cellStyle name="Normal 4 2 3 2 2 2 2 5 2" xfId="2728"/>
    <cellStyle name="Normal 4 2 3 2 2 2 2 5 2 2" xfId="3306"/>
    <cellStyle name="Normal 4 2 3 2 2 2 2 6" xfId="1700"/>
    <cellStyle name="Normal 4 2 3 2 2 2 3" xfId="182"/>
    <cellStyle name="Normal 4 2 3 2 2 2 3 2" xfId="218"/>
    <cellStyle name="Normal 4 2 3 2 2 2 3 2 2" xfId="572"/>
    <cellStyle name="Normal 4 2 3 2 2 2 3 2 2 2" xfId="607"/>
    <cellStyle name="Normal 4 2 3 2 2 2 3 2 2 2 2" xfId="1564"/>
    <cellStyle name="Normal 4 2 3 2 2 2 3 2 2 2 2 2" xfId="1599"/>
    <cellStyle name="Normal 4 2 3 2 2 2 3 2 2 2 2 2 2" xfId="4144"/>
    <cellStyle name="Normal 4 2 3 2 2 2 3 2 2 2 2 2 2 2" xfId="4179"/>
    <cellStyle name="Normal 4 2 3 2 2 2 3 2 2 2 2 3" xfId="2594"/>
    <cellStyle name="Normal 4 2 3 2 2 2 3 2 2 2 3" xfId="2559"/>
    <cellStyle name="Normal 4 2 3 2 2 2 3 2 2 2 3 2" xfId="3201"/>
    <cellStyle name="Normal 4 2 3 2 2 2 3 2 2 3" xfId="995"/>
    <cellStyle name="Normal 4 2 3 2 2 2 3 2 2 3 2" xfId="3166"/>
    <cellStyle name="Normal 4 2 3 2 2 2 3 2 2 3 2 2" xfId="3577"/>
    <cellStyle name="Normal 4 2 3 2 2 2 3 2 2 4" xfId="1978"/>
    <cellStyle name="Normal 4 2 3 2 2 2 3 2 3" xfId="959"/>
    <cellStyle name="Normal 4 2 3 2 2 2 3 2 3 2" xfId="1226"/>
    <cellStyle name="Normal 4 2 3 2 2 2 3 2 3 2 2" xfId="3541"/>
    <cellStyle name="Normal 4 2 3 2 2 2 3 2 3 2 2 2" xfId="3806"/>
    <cellStyle name="Normal 4 2 3 2 2 2 3 2 3 3" xfId="2217"/>
    <cellStyle name="Normal 4 2 3 2 2 2 3 2 4" xfId="1943"/>
    <cellStyle name="Normal 4 2 3 2 2 2 3 2 4 2" xfId="2824"/>
    <cellStyle name="Normal 4 2 3 2 2 2 3 3" xfId="375"/>
    <cellStyle name="Normal 4 2 3 2 2 2 3 3 2" xfId="1191"/>
    <cellStyle name="Normal 4 2 3 2 2 2 3 3 2 2" xfId="1369"/>
    <cellStyle name="Normal 4 2 3 2 2 2 3 3 2 2 2" xfId="3771"/>
    <cellStyle name="Normal 4 2 3 2 2 2 3 3 2 2 2 2" xfId="3949"/>
    <cellStyle name="Normal 4 2 3 2 2 2 3 3 2 3" xfId="2362"/>
    <cellStyle name="Normal 4 2 3 2 2 2 3 3 3" xfId="2181"/>
    <cellStyle name="Normal 4 2 3 2 2 2 3 3 3 2" xfId="2971"/>
    <cellStyle name="Normal 4 2 3 2 2 2 3 4" xfId="753"/>
    <cellStyle name="Normal 4 2 3 2 2 2 3 4 2" xfId="2789"/>
    <cellStyle name="Normal 4 2 3 2 2 2 3 4 2 2" xfId="3342"/>
    <cellStyle name="Normal 4 2 3 2 2 2 3 5" xfId="1736"/>
    <cellStyle name="Normal 4 2 3 2 2 2 4" xfId="334"/>
    <cellStyle name="Normal 4 2 3 2 2 2 4 2" xfId="463"/>
    <cellStyle name="Normal 4 2 3 2 2 2 4 2 2" xfId="1332"/>
    <cellStyle name="Normal 4 2 3 2 2 2 4 2 2 2" xfId="1455"/>
    <cellStyle name="Normal 4 2 3 2 2 2 4 2 2 2 2" xfId="3912"/>
    <cellStyle name="Normal 4 2 3 2 2 2 4 2 2 2 2 2" xfId="4035"/>
    <cellStyle name="Normal 4 2 3 2 2 2 4 2 2 3" xfId="2450"/>
    <cellStyle name="Normal 4 2 3 2 2 2 4 2 3" xfId="2323"/>
    <cellStyle name="Normal 4 2 3 2 2 2 4 2 3 2" xfId="3057"/>
    <cellStyle name="Normal 4 2 3 2 2 2 4 3" xfId="845"/>
    <cellStyle name="Normal 4 2 3 2 2 2 4 3 2" xfId="2934"/>
    <cellStyle name="Normal 4 2 3 2 2 2 4 3 2 2" xfId="3431"/>
    <cellStyle name="Normal 4 2 3 2 2 2 4 4" xfId="1828"/>
    <cellStyle name="Normal 4 2 3 2 2 2 5" xfId="714"/>
    <cellStyle name="Normal 4 2 3 2 2 2 5 2" xfId="1078"/>
    <cellStyle name="Normal 4 2 3 2 2 2 5 2 2" xfId="3303"/>
    <cellStyle name="Normal 4 2 3 2 2 2 5 2 2 2" xfId="3659"/>
    <cellStyle name="Normal 4 2 3 2 2 2 5 3" xfId="2064"/>
    <cellStyle name="Normal 4 2 3 2 2 2 6" xfId="1697"/>
    <cellStyle name="Normal 4 2 3 2 2 2 6 2" xfId="2672"/>
    <cellStyle name="Normal 4 2 3 2 2 3" xfId="83"/>
    <cellStyle name="Normal 4 2 3 2 2 3 2" xfId="215"/>
    <cellStyle name="Normal 4 2 3 2 2 3 2 2" xfId="240"/>
    <cellStyle name="Normal 4 2 3 2 2 3 2 2 2" xfId="604"/>
    <cellStyle name="Normal 4 2 3 2 2 3 2 2 2 2" xfId="629"/>
    <cellStyle name="Normal 4 2 3 2 2 3 2 2 2 2 2" xfId="1596"/>
    <cellStyle name="Normal 4 2 3 2 2 3 2 2 2 2 2 2" xfId="1621"/>
    <cellStyle name="Normal 4 2 3 2 2 3 2 2 2 2 2 2 2" xfId="4176"/>
    <cellStyle name="Normal 4 2 3 2 2 3 2 2 2 2 2 2 2 2" xfId="4201"/>
    <cellStyle name="Normal 4 2 3 2 2 3 2 2 2 2 2 3" xfId="2616"/>
    <cellStyle name="Normal 4 2 3 2 2 3 2 2 2 2 3" xfId="2591"/>
    <cellStyle name="Normal 4 2 3 2 2 3 2 2 2 2 3 2" xfId="3223"/>
    <cellStyle name="Normal 4 2 3 2 2 3 2 2 2 3" xfId="1017"/>
    <cellStyle name="Normal 4 2 3 2 2 3 2 2 2 3 2" xfId="3198"/>
    <cellStyle name="Normal 4 2 3 2 2 3 2 2 2 3 2 2" xfId="3599"/>
    <cellStyle name="Normal 4 2 3 2 2 3 2 2 2 4" xfId="2000"/>
    <cellStyle name="Normal 4 2 3 2 2 3 2 2 3" xfId="992"/>
    <cellStyle name="Normal 4 2 3 2 2 3 2 2 3 2" xfId="1248"/>
    <cellStyle name="Normal 4 2 3 2 2 3 2 2 3 2 2" xfId="3574"/>
    <cellStyle name="Normal 4 2 3 2 2 3 2 2 3 2 2 2" xfId="3828"/>
    <cellStyle name="Normal 4 2 3 2 2 3 2 2 3 3" xfId="2239"/>
    <cellStyle name="Normal 4 2 3 2 2 3 2 2 4" xfId="1975"/>
    <cellStyle name="Normal 4 2 3 2 2 3 2 2 4 2" xfId="2846"/>
    <cellStyle name="Normal 4 2 3 2 2 3 2 3" xfId="398"/>
    <cellStyle name="Normal 4 2 3 2 2 3 2 3 2" xfId="1223"/>
    <cellStyle name="Normal 4 2 3 2 2 3 2 3 2 2" xfId="1391"/>
    <cellStyle name="Normal 4 2 3 2 2 3 2 3 2 2 2" xfId="3803"/>
    <cellStyle name="Normal 4 2 3 2 2 3 2 3 2 2 2 2" xfId="3971"/>
    <cellStyle name="Normal 4 2 3 2 2 3 2 3 2 3" xfId="2385"/>
    <cellStyle name="Normal 4 2 3 2 2 3 2 3 3" xfId="2214"/>
    <cellStyle name="Normal 4 2 3 2 2 3 2 3 3 2" xfId="2993"/>
    <cellStyle name="Normal 4 2 3 2 2 3 2 4" xfId="777"/>
    <cellStyle name="Normal 4 2 3 2 2 3 2 4 2" xfId="2821"/>
    <cellStyle name="Normal 4 2 3 2 2 3 2 4 2 2" xfId="3365"/>
    <cellStyle name="Normal 4 2 3 2 2 3 2 5" xfId="1760"/>
    <cellStyle name="Normal 4 2 3 2 2 3 3" xfId="372"/>
    <cellStyle name="Normal 4 2 3 2 2 3 3 2" xfId="487"/>
    <cellStyle name="Normal 4 2 3 2 2 3 3 2 2" xfId="1366"/>
    <cellStyle name="Normal 4 2 3 2 2 3 3 2 2 2" xfId="1479"/>
    <cellStyle name="Normal 4 2 3 2 2 3 3 2 2 2 2" xfId="3946"/>
    <cellStyle name="Normal 4 2 3 2 2 3 3 2 2 2 2 2" xfId="4059"/>
    <cellStyle name="Normal 4 2 3 2 2 3 3 2 2 3" xfId="2474"/>
    <cellStyle name="Normal 4 2 3 2 2 3 3 2 3" xfId="2359"/>
    <cellStyle name="Normal 4 2 3 2 2 3 3 2 3 2" xfId="3081"/>
    <cellStyle name="Normal 4 2 3 2 2 3 3 3" xfId="869"/>
    <cellStyle name="Normal 4 2 3 2 2 3 3 3 2" xfId="2968"/>
    <cellStyle name="Normal 4 2 3 2 2 3 3 3 2 2" xfId="3455"/>
    <cellStyle name="Normal 4 2 3 2 2 3 3 4" xfId="1855"/>
    <cellStyle name="Normal 4 2 3 2 2 3 4" xfId="750"/>
    <cellStyle name="Normal 4 2 3 2 2 3 4 2" xfId="1103"/>
    <cellStyle name="Normal 4 2 3 2 2 3 4 2 2" xfId="3339"/>
    <cellStyle name="Normal 4 2 3 2 2 3 4 2 2 2" xfId="3683"/>
    <cellStyle name="Normal 4 2 3 2 2 3 4 3" xfId="2089"/>
    <cellStyle name="Normal 4 2 3 2 2 3 5" xfId="1733"/>
    <cellStyle name="Normal 4 2 3 2 2 3 5 2" xfId="2698"/>
    <cellStyle name="Normal 4 2 3 2 2 4" xfId="144"/>
    <cellStyle name="Normal 4 2 3 2 2 4 2" xfId="460"/>
    <cellStyle name="Normal 4 2 3 2 2 4 2 2" xfId="540"/>
    <cellStyle name="Normal 4 2 3 2 2 4 2 2 2" xfId="1452"/>
    <cellStyle name="Normal 4 2 3 2 2 4 2 2 2 2" xfId="1532"/>
    <cellStyle name="Normal 4 2 3 2 2 4 2 2 2 2 2" xfId="4032"/>
    <cellStyle name="Normal 4 2 3 2 2 4 2 2 2 2 2 2" xfId="4112"/>
    <cellStyle name="Normal 4 2 3 2 2 4 2 2 2 3" xfId="2527"/>
    <cellStyle name="Normal 4 2 3 2 2 4 2 2 3" xfId="2447"/>
    <cellStyle name="Normal 4 2 3 2 2 4 2 2 3 2" xfId="3134"/>
    <cellStyle name="Normal 4 2 3 2 2 4 2 3" xfId="924"/>
    <cellStyle name="Normal 4 2 3 2 2 4 2 3 2" xfId="3054"/>
    <cellStyle name="Normal 4 2 3 2 2 4 2 3 2 2" xfId="3508"/>
    <cellStyle name="Normal 4 2 3 2 2 4 2 4" xfId="1908"/>
    <cellStyle name="Normal 4 2 3 2 2 4 3" xfId="842"/>
    <cellStyle name="Normal 4 2 3 2 2 4 3 2" xfId="1158"/>
    <cellStyle name="Normal 4 2 3 2 2 4 3 2 2" xfId="3428"/>
    <cellStyle name="Normal 4 2 3 2 2 4 3 2 2 2" xfId="3738"/>
    <cellStyle name="Normal 4 2 3 2 2 4 3 3" xfId="2146"/>
    <cellStyle name="Normal 4 2 3 2 2 4 4" xfId="1825"/>
    <cellStyle name="Normal 4 2 3 2 2 4 4 2" xfId="2756"/>
    <cellStyle name="Normal 4 2 3 2 2 5" xfId="295"/>
    <cellStyle name="Normal 4 2 3 2 2 5 2" xfId="1075"/>
    <cellStyle name="Normal 4 2 3 2 2 5 2 2" xfId="1300"/>
    <cellStyle name="Normal 4 2 3 2 2 5 2 2 2" xfId="3656"/>
    <cellStyle name="Normal 4 2 3 2 2 5 2 2 2 2" xfId="3880"/>
    <cellStyle name="Normal 4 2 3 2 2 5 2 3" xfId="2291"/>
    <cellStyle name="Normal 4 2 3 2 2 5 3" xfId="2061"/>
    <cellStyle name="Normal 4 2 3 2 2 5 3 2" xfId="2900"/>
    <cellStyle name="Normal 4 2 3 2 2 6" xfId="678"/>
    <cellStyle name="Normal 4 2 3 2 2 6 2" xfId="2669"/>
    <cellStyle name="Normal 4 2 3 2 2 6 2 2" xfId="3270"/>
    <cellStyle name="Normal 4 2 3 2 2 7" xfId="1664"/>
    <cellStyle name="Normal 4 2 3 2 3" xfId="79"/>
    <cellStyle name="Normal 4 2 3 2 3 2" xfId="97"/>
    <cellStyle name="Normal 4 2 3 2 3 2 2" xfId="236"/>
    <cellStyle name="Normal 4 2 3 2 3 2 2 2" xfId="252"/>
    <cellStyle name="Normal 4 2 3 2 3 2 2 2 2" xfId="625"/>
    <cellStyle name="Normal 4 2 3 2 3 2 2 2 2 2" xfId="641"/>
    <cellStyle name="Normal 4 2 3 2 3 2 2 2 2 2 2" xfId="1617"/>
    <cellStyle name="Normal 4 2 3 2 3 2 2 2 2 2 2 2" xfId="1633"/>
    <cellStyle name="Normal 4 2 3 2 3 2 2 2 2 2 2 2 2" xfId="4197"/>
    <cellStyle name="Normal 4 2 3 2 3 2 2 2 2 2 2 2 2 2" xfId="4213"/>
    <cellStyle name="Normal 4 2 3 2 3 2 2 2 2 2 2 3" xfId="2628"/>
    <cellStyle name="Normal 4 2 3 2 3 2 2 2 2 2 3" xfId="2612"/>
    <cellStyle name="Normal 4 2 3 2 3 2 2 2 2 2 3 2" xfId="3235"/>
    <cellStyle name="Normal 4 2 3 2 3 2 2 2 2 3" xfId="1029"/>
    <cellStyle name="Normal 4 2 3 2 3 2 2 2 2 3 2" xfId="3219"/>
    <cellStyle name="Normal 4 2 3 2 3 2 2 2 2 3 2 2" xfId="3611"/>
    <cellStyle name="Normal 4 2 3 2 3 2 2 2 2 4" xfId="2012"/>
    <cellStyle name="Normal 4 2 3 2 3 2 2 2 3" xfId="1013"/>
    <cellStyle name="Normal 4 2 3 2 3 2 2 2 3 2" xfId="1260"/>
    <cellStyle name="Normal 4 2 3 2 3 2 2 2 3 2 2" xfId="3595"/>
    <cellStyle name="Normal 4 2 3 2 3 2 2 2 3 2 2 2" xfId="3840"/>
    <cellStyle name="Normal 4 2 3 2 3 2 2 2 3 3" xfId="2251"/>
    <cellStyle name="Normal 4 2 3 2 3 2 2 2 4" xfId="1996"/>
    <cellStyle name="Normal 4 2 3 2 3 2 2 2 4 2" xfId="2858"/>
    <cellStyle name="Normal 4 2 3 2 3 2 2 3" xfId="411"/>
    <cellStyle name="Normal 4 2 3 2 3 2 2 3 2" xfId="1244"/>
    <cellStyle name="Normal 4 2 3 2 3 2 2 3 2 2" xfId="1404"/>
    <cellStyle name="Normal 4 2 3 2 3 2 2 3 2 2 2" xfId="3824"/>
    <cellStyle name="Normal 4 2 3 2 3 2 2 3 2 2 2 2" xfId="3984"/>
    <cellStyle name="Normal 4 2 3 2 3 2 2 3 2 3" xfId="2398"/>
    <cellStyle name="Normal 4 2 3 2 3 2 2 3 3" xfId="2235"/>
    <cellStyle name="Normal 4 2 3 2 3 2 2 3 3 2" xfId="3006"/>
    <cellStyle name="Normal 4 2 3 2 3 2 2 4" xfId="789"/>
    <cellStyle name="Normal 4 2 3 2 3 2 2 4 2" xfId="2842"/>
    <cellStyle name="Normal 4 2 3 2 3 2 2 4 2 2" xfId="3377"/>
    <cellStyle name="Normal 4 2 3 2 3 2 2 5" xfId="1773"/>
    <cellStyle name="Normal 4 2 3 2 3 2 3" xfId="394"/>
    <cellStyle name="Normal 4 2 3 2 3 2 3 2" xfId="499"/>
    <cellStyle name="Normal 4 2 3 2 3 2 3 2 2" xfId="1387"/>
    <cellStyle name="Normal 4 2 3 2 3 2 3 2 2 2" xfId="1491"/>
    <cellStyle name="Normal 4 2 3 2 3 2 3 2 2 2 2" xfId="3967"/>
    <cellStyle name="Normal 4 2 3 2 3 2 3 2 2 2 2 2" xfId="4071"/>
    <cellStyle name="Normal 4 2 3 2 3 2 3 2 2 3" xfId="2486"/>
    <cellStyle name="Normal 4 2 3 2 3 2 3 2 3" xfId="2381"/>
    <cellStyle name="Normal 4 2 3 2 3 2 3 2 3 2" xfId="3093"/>
    <cellStyle name="Normal 4 2 3 2 3 2 3 3" xfId="883"/>
    <cellStyle name="Normal 4 2 3 2 3 2 3 3 2" xfId="2989"/>
    <cellStyle name="Normal 4 2 3 2 3 2 3 3 2 2" xfId="3467"/>
    <cellStyle name="Normal 4 2 3 2 3 2 3 4" xfId="1867"/>
    <cellStyle name="Normal 4 2 3 2 3 2 4" xfId="773"/>
    <cellStyle name="Normal 4 2 3 2 3 2 4 2" xfId="1115"/>
    <cellStyle name="Normal 4 2 3 2 3 2 4 2 2" xfId="3361"/>
    <cellStyle name="Normal 4 2 3 2 3 2 4 2 2 2" xfId="3695"/>
    <cellStyle name="Normal 4 2 3 2 3 2 4 3" xfId="2103"/>
    <cellStyle name="Normal 4 2 3 2 3 2 5" xfId="1756"/>
    <cellStyle name="Normal 4 2 3 2 3 2 5 2" xfId="2710"/>
    <cellStyle name="Normal 4 2 3 2 3 3" xfId="162"/>
    <cellStyle name="Normal 4 2 3 2 3 3 2" xfId="483"/>
    <cellStyle name="Normal 4 2 3 2 3 3 2 2" xfId="553"/>
    <cellStyle name="Normal 4 2 3 2 3 3 2 2 2" xfId="1475"/>
    <cellStyle name="Normal 4 2 3 2 3 3 2 2 2 2" xfId="1545"/>
    <cellStyle name="Normal 4 2 3 2 3 3 2 2 2 2 2" xfId="4055"/>
    <cellStyle name="Normal 4 2 3 2 3 3 2 2 2 2 2 2" xfId="4125"/>
    <cellStyle name="Normal 4 2 3 2 3 3 2 2 2 3" xfId="2540"/>
    <cellStyle name="Normal 4 2 3 2 3 3 2 2 3" xfId="2470"/>
    <cellStyle name="Normal 4 2 3 2 3 3 2 2 3 2" xfId="3147"/>
    <cellStyle name="Normal 4 2 3 2 3 3 2 3" xfId="939"/>
    <cellStyle name="Normal 4 2 3 2 3 3 2 3 2" xfId="3077"/>
    <cellStyle name="Normal 4 2 3 2 3 3 2 3 2 2" xfId="3521"/>
    <cellStyle name="Normal 4 2 3 2 3 3 2 4" xfId="1923"/>
    <cellStyle name="Normal 4 2 3 2 3 3 3" xfId="865"/>
    <cellStyle name="Normal 4 2 3 2 3 3 3 2" xfId="1172"/>
    <cellStyle name="Normal 4 2 3 2 3 3 3 2 2" xfId="3451"/>
    <cellStyle name="Normal 4 2 3 2 3 3 3 2 2 2" xfId="3752"/>
    <cellStyle name="Normal 4 2 3 2 3 3 3 3" xfId="2161"/>
    <cellStyle name="Normal 4 2 3 2 3 3 4" xfId="1851"/>
    <cellStyle name="Normal 4 2 3 2 3 3 4 2" xfId="2770"/>
    <cellStyle name="Normal 4 2 3 2 3 4" xfId="314"/>
    <cellStyle name="Normal 4 2 3 2 3 4 2" xfId="1099"/>
    <cellStyle name="Normal 4 2 3 2 3 4 2 2" xfId="1313"/>
    <cellStyle name="Normal 4 2 3 2 3 4 2 2 2" xfId="3679"/>
    <cellStyle name="Normal 4 2 3 2 3 4 2 2 2 2" xfId="3893"/>
    <cellStyle name="Normal 4 2 3 2 3 4 2 3" xfId="2304"/>
    <cellStyle name="Normal 4 2 3 2 3 4 3" xfId="2085"/>
    <cellStyle name="Normal 4 2 3 2 3 4 3 2" xfId="2915"/>
    <cellStyle name="Normal 4 2 3 2 3 5" xfId="693"/>
    <cellStyle name="Normal 4 2 3 2 3 5 2" xfId="2694"/>
    <cellStyle name="Normal 4 2 3 2 3 5 2 2" xfId="3283"/>
    <cellStyle name="Normal 4 2 3 2 3 6" xfId="1677"/>
    <cellStyle name="Normal 4 2 3 2 4" xfId="141"/>
    <cellStyle name="Normal 4 2 3 2 4 2" xfId="196"/>
    <cellStyle name="Normal 4 2 3 2 4 2 2" xfId="537"/>
    <cellStyle name="Normal 4 2 3 2 4 2 2 2" xfId="585"/>
    <cellStyle name="Normal 4 2 3 2 4 2 2 2 2" xfId="1529"/>
    <cellStyle name="Normal 4 2 3 2 4 2 2 2 2 2" xfId="1577"/>
    <cellStyle name="Normal 4 2 3 2 4 2 2 2 2 2 2" xfId="4109"/>
    <cellStyle name="Normal 4 2 3 2 4 2 2 2 2 2 2 2" xfId="4157"/>
    <cellStyle name="Normal 4 2 3 2 4 2 2 2 2 3" xfId="2572"/>
    <cellStyle name="Normal 4 2 3 2 4 2 2 2 3" xfId="2524"/>
    <cellStyle name="Normal 4 2 3 2 4 2 2 2 3 2" xfId="3179"/>
    <cellStyle name="Normal 4 2 3 2 4 2 2 3" xfId="973"/>
    <cellStyle name="Normal 4 2 3 2 4 2 2 3 2" xfId="3131"/>
    <cellStyle name="Normal 4 2 3 2 4 2 2 3 2 2" xfId="3555"/>
    <cellStyle name="Normal 4 2 3 2 4 2 2 4" xfId="1956"/>
    <cellStyle name="Normal 4 2 3 2 4 2 3" xfId="921"/>
    <cellStyle name="Normal 4 2 3 2 4 2 3 2" xfId="1204"/>
    <cellStyle name="Normal 4 2 3 2 4 2 3 2 2" xfId="3505"/>
    <cellStyle name="Normal 4 2 3 2 4 2 3 2 2 2" xfId="3784"/>
    <cellStyle name="Normal 4 2 3 2 4 2 3 3" xfId="2195"/>
    <cellStyle name="Normal 4 2 3 2 4 2 4" xfId="1905"/>
    <cellStyle name="Normal 4 2 3 2 4 2 4 2" xfId="2802"/>
    <cellStyle name="Normal 4 2 3 2 4 3" xfId="351"/>
    <cellStyle name="Normal 4 2 3 2 4 3 2" xfId="1155"/>
    <cellStyle name="Normal 4 2 3 2 4 3 2 2" xfId="1347"/>
    <cellStyle name="Normal 4 2 3 2 4 3 2 2 2" xfId="3735"/>
    <cellStyle name="Normal 4 2 3 2 4 3 2 2 2 2" xfId="3927"/>
    <cellStyle name="Normal 4 2 3 2 4 3 2 3" xfId="2339"/>
    <cellStyle name="Normal 4 2 3 2 4 3 3" xfId="2143"/>
    <cellStyle name="Normal 4 2 3 2 4 3 3 2" xfId="2949"/>
    <cellStyle name="Normal 4 2 3 2 4 4" xfId="729"/>
    <cellStyle name="Normal 4 2 3 2 4 4 2" xfId="2753"/>
    <cellStyle name="Normal 4 2 3 2 4 4 2 2" xfId="3318"/>
    <cellStyle name="Normal 4 2 3 2 4 5" xfId="1712"/>
    <cellStyle name="Normal 4 2 3 2 5" xfId="291"/>
    <cellStyle name="Normal 4 2 3 2 5 2" xfId="440"/>
    <cellStyle name="Normal 4 2 3 2 5 2 2" xfId="1296"/>
    <cellStyle name="Normal 4 2 3 2 5 2 2 2" xfId="1433"/>
    <cellStyle name="Normal 4 2 3 2 5 2 2 2 2" xfId="3876"/>
    <cellStyle name="Normal 4 2 3 2 5 2 2 2 2 2" xfId="4013"/>
    <cellStyle name="Normal 4 2 3 2 5 2 2 3" xfId="2427"/>
    <cellStyle name="Normal 4 2 3 2 5 2 3" xfId="2287"/>
    <cellStyle name="Normal 4 2 3 2 5 2 3 2" xfId="3035"/>
    <cellStyle name="Normal 4 2 3 2 5 3" xfId="820"/>
    <cellStyle name="Normal 4 2 3 2 5 3 2" xfId="2896"/>
    <cellStyle name="Normal 4 2 3 2 5 3 2 2" xfId="3407"/>
    <cellStyle name="Normal 4 2 3 2 5 4" xfId="1803"/>
    <cellStyle name="Normal 4 2 3 2 6" xfId="674"/>
    <cellStyle name="Normal 4 2 3 2 6 2" xfId="1055"/>
    <cellStyle name="Normal 4 2 3 2 6 2 2" xfId="3266"/>
    <cellStyle name="Normal 4 2 3 2 6 2 2 2" xfId="3637"/>
    <cellStyle name="Normal 4 2 3 2 6 3" xfId="2038"/>
    <cellStyle name="Normal 4 2 3 2 7" xfId="1660"/>
    <cellStyle name="Normal 4 2 3 2 7 2" xfId="2082"/>
    <cellStyle name="Normal 4 2 3 3" xfId="35"/>
    <cellStyle name="Normal 4 2 3 3 2" xfId="94"/>
    <cellStyle name="Normal 4 2 3 3 2 2" xfId="104"/>
    <cellStyle name="Normal 4 2 3 3 2 2 2" xfId="249"/>
    <cellStyle name="Normal 4 2 3 3 2 2 2 2" xfId="259"/>
    <cellStyle name="Normal 4 2 3 3 2 2 2 2 2" xfId="638"/>
    <cellStyle name="Normal 4 2 3 3 2 2 2 2 2 2" xfId="648"/>
    <cellStyle name="Normal 4 2 3 3 2 2 2 2 2 2 2" xfId="1630"/>
    <cellStyle name="Normal 4 2 3 3 2 2 2 2 2 2 2 2" xfId="1640"/>
    <cellStyle name="Normal 4 2 3 3 2 2 2 2 2 2 2 2 2" xfId="4210"/>
    <cellStyle name="Normal 4 2 3 3 2 2 2 2 2 2 2 2 2 2" xfId="4220"/>
    <cellStyle name="Normal 4 2 3 3 2 2 2 2 2 2 2 3" xfId="2635"/>
    <cellStyle name="Normal 4 2 3 3 2 2 2 2 2 2 3" xfId="2625"/>
    <cellStyle name="Normal 4 2 3 3 2 2 2 2 2 2 3 2" xfId="3242"/>
    <cellStyle name="Normal 4 2 3 3 2 2 2 2 2 3" xfId="1036"/>
    <cellStyle name="Normal 4 2 3 3 2 2 2 2 2 3 2" xfId="3232"/>
    <cellStyle name="Normal 4 2 3 3 2 2 2 2 2 3 2 2" xfId="3618"/>
    <cellStyle name="Normal 4 2 3 3 2 2 2 2 2 4" xfId="2019"/>
    <cellStyle name="Normal 4 2 3 3 2 2 2 2 3" xfId="1026"/>
    <cellStyle name="Normal 4 2 3 3 2 2 2 2 3 2" xfId="1267"/>
    <cellStyle name="Normal 4 2 3 3 2 2 2 2 3 2 2" xfId="3608"/>
    <cellStyle name="Normal 4 2 3 3 2 2 2 2 3 2 2 2" xfId="3847"/>
    <cellStyle name="Normal 4 2 3 3 2 2 2 2 3 3" xfId="2258"/>
    <cellStyle name="Normal 4 2 3 3 2 2 2 2 4" xfId="2009"/>
    <cellStyle name="Normal 4 2 3 3 2 2 2 2 4 2" xfId="2865"/>
    <cellStyle name="Normal 4 2 3 3 2 2 2 3" xfId="418"/>
    <cellStyle name="Normal 4 2 3 3 2 2 2 3 2" xfId="1257"/>
    <cellStyle name="Normal 4 2 3 3 2 2 2 3 2 2" xfId="1411"/>
    <cellStyle name="Normal 4 2 3 3 2 2 2 3 2 2 2" xfId="3837"/>
    <cellStyle name="Normal 4 2 3 3 2 2 2 3 2 2 2 2" xfId="3991"/>
    <cellStyle name="Normal 4 2 3 3 2 2 2 3 2 3" xfId="2405"/>
    <cellStyle name="Normal 4 2 3 3 2 2 2 3 3" xfId="2248"/>
    <cellStyle name="Normal 4 2 3 3 2 2 2 3 3 2" xfId="3013"/>
    <cellStyle name="Normal 4 2 3 3 2 2 2 4" xfId="796"/>
    <cellStyle name="Normal 4 2 3 3 2 2 2 4 2" xfId="2855"/>
    <cellStyle name="Normal 4 2 3 3 2 2 2 4 2 2" xfId="3384"/>
    <cellStyle name="Normal 4 2 3 3 2 2 2 5" xfId="1780"/>
    <cellStyle name="Normal 4 2 3 3 2 2 3" xfId="408"/>
    <cellStyle name="Normal 4 2 3 3 2 2 3 2" xfId="506"/>
    <cellStyle name="Normal 4 2 3 3 2 2 3 2 2" xfId="1401"/>
    <cellStyle name="Normal 4 2 3 3 2 2 3 2 2 2" xfId="1498"/>
    <cellStyle name="Normal 4 2 3 3 2 2 3 2 2 2 2" xfId="3981"/>
    <cellStyle name="Normal 4 2 3 3 2 2 3 2 2 2 2 2" xfId="4078"/>
    <cellStyle name="Normal 4 2 3 3 2 2 3 2 2 3" xfId="2493"/>
    <cellStyle name="Normal 4 2 3 3 2 2 3 2 3" xfId="2395"/>
    <cellStyle name="Normal 4 2 3 3 2 2 3 2 3 2" xfId="3100"/>
    <cellStyle name="Normal 4 2 3 3 2 2 3 3" xfId="890"/>
    <cellStyle name="Normal 4 2 3 3 2 2 3 3 2" xfId="3003"/>
    <cellStyle name="Normal 4 2 3 3 2 2 3 3 2 2" xfId="3474"/>
    <cellStyle name="Normal 4 2 3 3 2 2 3 4" xfId="1874"/>
    <cellStyle name="Normal 4 2 3 3 2 2 4" xfId="786"/>
    <cellStyle name="Normal 4 2 3 3 2 2 4 2" xfId="1122"/>
    <cellStyle name="Normal 4 2 3 3 2 2 4 2 2" xfId="3374"/>
    <cellStyle name="Normal 4 2 3 3 2 2 4 2 2 2" xfId="3702"/>
    <cellStyle name="Normal 4 2 3 3 2 2 4 3" xfId="2110"/>
    <cellStyle name="Normal 4 2 3 3 2 2 5" xfId="1770"/>
    <cellStyle name="Normal 4 2 3 3 2 2 5 2" xfId="2717"/>
    <cellStyle name="Normal 4 2 3 3 2 3" xfId="169"/>
    <cellStyle name="Normal 4 2 3 3 2 3 2" xfId="496"/>
    <cellStyle name="Normal 4 2 3 3 2 3 2 2" xfId="560"/>
    <cellStyle name="Normal 4 2 3 3 2 3 2 2 2" xfId="1488"/>
    <cellStyle name="Normal 4 2 3 3 2 3 2 2 2 2" xfId="1552"/>
    <cellStyle name="Normal 4 2 3 3 2 3 2 2 2 2 2" xfId="4068"/>
    <cellStyle name="Normal 4 2 3 3 2 3 2 2 2 2 2 2" xfId="4132"/>
    <cellStyle name="Normal 4 2 3 3 2 3 2 2 2 3" xfId="2547"/>
    <cellStyle name="Normal 4 2 3 3 2 3 2 2 3" xfId="2483"/>
    <cellStyle name="Normal 4 2 3 3 2 3 2 2 3 2" xfId="3154"/>
    <cellStyle name="Normal 4 2 3 3 2 3 2 3" xfId="946"/>
    <cellStyle name="Normal 4 2 3 3 2 3 2 3 2" xfId="3090"/>
    <cellStyle name="Normal 4 2 3 3 2 3 2 3 2 2" xfId="3528"/>
    <cellStyle name="Normal 4 2 3 3 2 3 2 4" xfId="1930"/>
    <cellStyle name="Normal 4 2 3 3 2 3 3" xfId="880"/>
    <cellStyle name="Normal 4 2 3 3 2 3 3 2" xfId="1179"/>
    <cellStyle name="Normal 4 2 3 3 2 3 3 2 2" xfId="3464"/>
    <cellStyle name="Normal 4 2 3 3 2 3 3 2 2 2" xfId="3759"/>
    <cellStyle name="Normal 4 2 3 3 2 3 3 3" xfId="2168"/>
    <cellStyle name="Normal 4 2 3 3 2 3 4" xfId="1864"/>
    <cellStyle name="Normal 4 2 3 3 2 3 4 2" xfId="2777"/>
    <cellStyle name="Normal 4 2 3 3 2 4" xfId="321"/>
    <cellStyle name="Normal 4 2 3 3 2 4 2" xfId="1112"/>
    <cellStyle name="Normal 4 2 3 3 2 4 2 2" xfId="1320"/>
    <cellStyle name="Normal 4 2 3 3 2 4 2 2 2" xfId="3692"/>
    <cellStyle name="Normal 4 2 3 3 2 4 2 2 2 2" xfId="3900"/>
    <cellStyle name="Normal 4 2 3 3 2 4 2 3" xfId="2311"/>
    <cellStyle name="Normal 4 2 3 3 2 4 3" xfId="2100"/>
    <cellStyle name="Normal 4 2 3 3 2 4 3 2" xfId="2922"/>
    <cellStyle name="Normal 4 2 3 3 2 5" xfId="701"/>
    <cellStyle name="Normal 4 2 3 3 2 5 2" xfId="2707"/>
    <cellStyle name="Normal 4 2 3 3 2 5 2 2" xfId="3291"/>
    <cellStyle name="Normal 4 2 3 3 2 6" xfId="1685"/>
    <cellStyle name="Normal 4 2 3 3 3" xfId="157"/>
    <cellStyle name="Normal 4 2 3 3 3 2" xfId="204"/>
    <cellStyle name="Normal 4 2 3 3 3 2 2" xfId="550"/>
    <cellStyle name="Normal 4 2 3 3 3 2 2 2" xfId="593"/>
    <cellStyle name="Normal 4 2 3 3 3 2 2 2 2" xfId="1542"/>
    <cellStyle name="Normal 4 2 3 3 3 2 2 2 2 2" xfId="1585"/>
    <cellStyle name="Normal 4 2 3 3 3 2 2 2 2 2 2" xfId="4122"/>
    <cellStyle name="Normal 4 2 3 3 3 2 2 2 2 2 2 2" xfId="4165"/>
    <cellStyle name="Normal 4 2 3 3 3 2 2 2 2 3" xfId="2580"/>
    <cellStyle name="Normal 4 2 3 3 3 2 2 2 3" xfId="2537"/>
    <cellStyle name="Normal 4 2 3 3 3 2 2 2 3 2" xfId="3187"/>
    <cellStyle name="Normal 4 2 3 3 3 2 2 3" xfId="981"/>
    <cellStyle name="Normal 4 2 3 3 3 2 2 3 2" xfId="3144"/>
    <cellStyle name="Normal 4 2 3 3 3 2 2 3 2 2" xfId="3563"/>
    <cellStyle name="Normal 4 2 3 3 3 2 2 4" xfId="1964"/>
    <cellStyle name="Normal 4 2 3 3 3 2 3" xfId="935"/>
    <cellStyle name="Normal 4 2 3 3 3 2 3 2" xfId="1212"/>
    <cellStyle name="Normal 4 2 3 3 3 2 3 2 2" xfId="3518"/>
    <cellStyle name="Normal 4 2 3 3 3 2 3 2 2 2" xfId="3792"/>
    <cellStyle name="Normal 4 2 3 3 3 2 3 3" xfId="2203"/>
    <cellStyle name="Normal 4 2 3 3 3 2 4" xfId="1919"/>
    <cellStyle name="Normal 4 2 3 3 3 2 4 2" xfId="2810"/>
    <cellStyle name="Normal 4 2 3 3 3 3" xfId="360"/>
    <cellStyle name="Normal 4 2 3 3 3 3 2" xfId="1169"/>
    <cellStyle name="Normal 4 2 3 3 3 3 2 2" xfId="1355"/>
    <cellStyle name="Normal 4 2 3 3 3 3 2 2 2" xfId="3749"/>
    <cellStyle name="Normal 4 2 3 3 3 3 2 2 2 2" xfId="3935"/>
    <cellStyle name="Normal 4 2 3 3 3 3 2 3" xfId="2348"/>
    <cellStyle name="Normal 4 2 3 3 3 3 3" xfId="2158"/>
    <cellStyle name="Normal 4 2 3 3 3 3 3 2" xfId="2957"/>
    <cellStyle name="Normal 4 2 3 3 3 4" xfId="737"/>
    <cellStyle name="Normal 4 2 3 3 3 4 2" xfId="2767"/>
    <cellStyle name="Normal 4 2 3 3 3 4 2 2" xfId="3326"/>
    <cellStyle name="Normal 4 2 3 3 3 5" xfId="1720"/>
    <cellStyle name="Normal 4 2 3 3 4" xfId="309"/>
    <cellStyle name="Normal 4 2 3 3 4 2" xfId="449"/>
    <cellStyle name="Normal 4 2 3 3 4 2 2" xfId="1310"/>
    <cellStyle name="Normal 4 2 3 3 4 2 2 2" xfId="1441"/>
    <cellStyle name="Normal 4 2 3 3 4 2 2 2 2" xfId="3890"/>
    <cellStyle name="Normal 4 2 3 3 4 2 2 2 2 2" xfId="4021"/>
    <cellStyle name="Normal 4 2 3 3 4 2 2 3" xfId="2436"/>
    <cellStyle name="Normal 4 2 3 3 4 2 3" xfId="2301"/>
    <cellStyle name="Normal 4 2 3 3 4 2 3 2" xfId="3043"/>
    <cellStyle name="Normal 4 2 3 3 4 3" xfId="829"/>
    <cellStyle name="Normal 4 2 3 3 4 3 2" xfId="2911"/>
    <cellStyle name="Normal 4 2 3 3 4 3 2 2" xfId="3415"/>
    <cellStyle name="Normal 4 2 3 3 4 4" xfId="1811"/>
    <cellStyle name="Normal 4 2 3 3 5" xfId="690"/>
    <cellStyle name="Normal 4 2 3 3 5 2" xfId="1064"/>
    <cellStyle name="Normal 4 2 3 3 5 2 2" xfId="3280"/>
    <cellStyle name="Normal 4 2 3 3 5 2 2 2" xfId="3645"/>
    <cellStyle name="Normal 4 2 3 3 5 3" xfId="2047"/>
    <cellStyle name="Normal 4 2 3 3 6" xfId="1674"/>
    <cellStyle name="Normal 4 2 3 3 6 2" xfId="2658"/>
    <cellStyle name="Normal 4 2 3 4" xfId="63"/>
    <cellStyle name="Normal 4 2 3 4 2" xfId="193"/>
    <cellStyle name="Normal 4 2 3 4 2 2" xfId="225"/>
    <cellStyle name="Normal 4 2 3 4 2 2 2" xfId="582"/>
    <cellStyle name="Normal 4 2 3 4 2 2 2 2" xfId="614"/>
    <cellStyle name="Normal 4 2 3 4 2 2 2 2 2" xfId="1574"/>
    <cellStyle name="Normal 4 2 3 4 2 2 2 2 2 2" xfId="1606"/>
    <cellStyle name="Normal 4 2 3 4 2 2 2 2 2 2 2" xfId="4154"/>
    <cellStyle name="Normal 4 2 3 4 2 2 2 2 2 2 2 2" xfId="4186"/>
    <cellStyle name="Normal 4 2 3 4 2 2 2 2 2 3" xfId="2601"/>
    <cellStyle name="Normal 4 2 3 4 2 2 2 2 3" xfId="2569"/>
    <cellStyle name="Normal 4 2 3 4 2 2 2 2 3 2" xfId="3208"/>
    <cellStyle name="Normal 4 2 3 4 2 2 2 3" xfId="1002"/>
    <cellStyle name="Normal 4 2 3 4 2 2 2 3 2" xfId="3176"/>
    <cellStyle name="Normal 4 2 3 4 2 2 2 3 2 2" xfId="3584"/>
    <cellStyle name="Normal 4 2 3 4 2 2 2 4" xfId="1985"/>
    <cellStyle name="Normal 4 2 3 4 2 2 3" xfId="970"/>
    <cellStyle name="Normal 4 2 3 4 2 2 3 2" xfId="1233"/>
    <cellStyle name="Normal 4 2 3 4 2 2 3 2 2" xfId="3552"/>
    <cellStyle name="Normal 4 2 3 4 2 2 3 2 2 2" xfId="3813"/>
    <cellStyle name="Normal 4 2 3 4 2 2 3 3" xfId="2224"/>
    <cellStyle name="Normal 4 2 3 4 2 2 4" xfId="1953"/>
    <cellStyle name="Normal 4 2 3 4 2 2 4 2" xfId="2831"/>
    <cellStyle name="Normal 4 2 3 4 2 3" xfId="382"/>
    <cellStyle name="Normal 4 2 3 4 2 3 2" xfId="1201"/>
    <cellStyle name="Normal 4 2 3 4 2 3 2 2" xfId="1376"/>
    <cellStyle name="Normal 4 2 3 4 2 3 2 2 2" xfId="3781"/>
    <cellStyle name="Normal 4 2 3 4 2 3 2 2 2 2" xfId="3956"/>
    <cellStyle name="Normal 4 2 3 4 2 3 2 3" xfId="2369"/>
    <cellStyle name="Normal 4 2 3 4 2 3 3" xfId="2192"/>
    <cellStyle name="Normal 4 2 3 4 2 3 3 2" xfId="2978"/>
    <cellStyle name="Normal 4 2 3 4 2 4" xfId="760"/>
    <cellStyle name="Normal 4 2 3 4 2 4 2" xfId="2799"/>
    <cellStyle name="Normal 4 2 3 4 2 4 2 2" xfId="3349"/>
    <cellStyle name="Normal 4 2 3 4 2 5" xfId="1743"/>
    <cellStyle name="Normal 4 2 3 4 3" xfId="346"/>
    <cellStyle name="Normal 4 2 3 4 3 2" xfId="471"/>
    <cellStyle name="Normal 4 2 3 4 3 2 2" xfId="1343"/>
    <cellStyle name="Normal 4 2 3 4 3 2 2 2" xfId="1463"/>
    <cellStyle name="Normal 4 2 3 4 3 2 2 2 2" xfId="3923"/>
    <cellStyle name="Normal 4 2 3 4 3 2 2 2 2 2" xfId="4043"/>
    <cellStyle name="Normal 4 2 3 4 3 2 2 3" xfId="2458"/>
    <cellStyle name="Normal 4 2 3 4 3 2 3" xfId="2335"/>
    <cellStyle name="Normal 4 2 3 4 3 2 3 2" xfId="3065"/>
    <cellStyle name="Normal 4 2 3 4 3 3" xfId="853"/>
    <cellStyle name="Normal 4 2 3 4 3 3 2" xfId="2945"/>
    <cellStyle name="Normal 4 2 3 4 3 3 2 2" xfId="3439"/>
    <cellStyle name="Normal 4 2 3 4 3 4" xfId="1836"/>
    <cellStyle name="Normal 4 2 3 4 4" xfId="725"/>
    <cellStyle name="Normal 4 2 3 4 4 2" xfId="1087"/>
    <cellStyle name="Normal 4 2 3 4 4 2 2" xfId="3314"/>
    <cellStyle name="Normal 4 2 3 4 4 2 2 2" xfId="3667"/>
    <cellStyle name="Normal 4 2 3 4 4 3" xfId="2072"/>
    <cellStyle name="Normal 4 2 3 4 5" xfId="1708"/>
    <cellStyle name="Normal 4 2 3 4 5 2" xfId="2682"/>
    <cellStyle name="Normal 4 2 3 5" xfId="124"/>
    <cellStyle name="Normal 4 2 3 5 2" xfId="437"/>
    <cellStyle name="Normal 4 2 3 5 2 2" xfId="525"/>
    <cellStyle name="Normal 4 2 3 5 2 2 2" xfId="1430"/>
    <cellStyle name="Normal 4 2 3 5 2 2 2 2" xfId="1517"/>
    <cellStyle name="Normal 4 2 3 5 2 2 2 2 2" xfId="4010"/>
    <cellStyle name="Normal 4 2 3 5 2 2 2 2 2 2" xfId="4097"/>
    <cellStyle name="Normal 4 2 3 5 2 2 2 3" xfId="2512"/>
    <cellStyle name="Normal 4 2 3 5 2 2 3" xfId="2424"/>
    <cellStyle name="Normal 4 2 3 5 2 2 3 2" xfId="3119"/>
    <cellStyle name="Normal 4 2 3 5 2 3" xfId="909"/>
    <cellStyle name="Normal 4 2 3 5 2 3 2" xfId="3032"/>
    <cellStyle name="Normal 4 2 3 5 2 3 2 2" xfId="3493"/>
    <cellStyle name="Normal 4 2 3 5 2 4" xfId="1893"/>
    <cellStyle name="Normal 4 2 3 5 3" xfId="815"/>
    <cellStyle name="Normal 4 2 3 5 3 2" xfId="1141"/>
    <cellStyle name="Normal 4 2 3 5 3 2 2" xfId="3403"/>
    <cellStyle name="Normal 4 2 3 5 3 2 2 2" xfId="3721"/>
    <cellStyle name="Normal 4 2 3 5 3 3" xfId="2129"/>
    <cellStyle name="Normal 4 2 3 5 4" xfId="1799"/>
    <cellStyle name="Normal 4 2 3 5 4 2" xfId="2737"/>
    <cellStyle name="Normal 4 2 3 6" xfId="128"/>
    <cellStyle name="Normal 4 2 3 6 2" xfId="832"/>
    <cellStyle name="Normal 4 2 3 6 2 2" xfId="1145"/>
    <cellStyle name="Normal 4 2 3 6 2 2 2" xfId="3418"/>
    <cellStyle name="Normal 4 2 3 6 2 2 2 2" xfId="3725"/>
    <cellStyle name="Normal 4 2 3 6 2 3" xfId="2133"/>
    <cellStyle name="Normal 4 2 3 6 3" xfId="1815"/>
    <cellStyle name="Normal 4 2 3 6 3 2" xfId="2741"/>
    <cellStyle name="Normal 4 2 3 7" xfId="61"/>
    <cellStyle name="Normal 4 2 3 7 2" xfId="1749"/>
    <cellStyle name="Normal 4 2 3 7 2 2" xfId="2680"/>
    <cellStyle name="Normal 4 2 3 8" xfId="673"/>
    <cellStyle name="Normal 4 2 4" xfId="32"/>
    <cellStyle name="Normal 4 2 4 2" xfId="43"/>
    <cellStyle name="Normal 4 2 4 2 2" xfId="102"/>
    <cellStyle name="Normal 4 2 4 2 2 2" xfId="110"/>
    <cellStyle name="Normal 4 2 4 2 2 2 2" xfId="257"/>
    <cellStyle name="Normal 4 2 4 2 2 2 2 2" xfId="265"/>
    <cellStyle name="Normal 4 2 4 2 2 2 2 2 2" xfId="646"/>
    <cellStyle name="Normal 4 2 4 2 2 2 2 2 2 2" xfId="654"/>
    <cellStyle name="Normal 4 2 4 2 2 2 2 2 2 2 2" xfId="1638"/>
    <cellStyle name="Normal 4 2 4 2 2 2 2 2 2 2 2 2" xfId="1646"/>
    <cellStyle name="Normal 4 2 4 2 2 2 2 2 2 2 2 2 2" xfId="4218"/>
    <cellStyle name="Normal 4 2 4 2 2 2 2 2 2 2 2 2 2 2" xfId="4226"/>
    <cellStyle name="Normal 4 2 4 2 2 2 2 2 2 2 2 3" xfId="2641"/>
    <cellStyle name="Normal 4 2 4 2 2 2 2 2 2 2 3" xfId="2633"/>
    <cellStyle name="Normal 4 2 4 2 2 2 2 2 2 2 3 2" xfId="3248"/>
    <cellStyle name="Normal 4 2 4 2 2 2 2 2 2 3" xfId="1042"/>
    <cellStyle name="Normal 4 2 4 2 2 2 2 2 2 3 2" xfId="3240"/>
    <cellStyle name="Normal 4 2 4 2 2 2 2 2 2 3 2 2" xfId="3624"/>
    <cellStyle name="Normal 4 2 4 2 2 2 2 2 2 4" xfId="2025"/>
    <cellStyle name="Normal 4 2 4 2 2 2 2 2 3" xfId="1034"/>
    <cellStyle name="Normal 4 2 4 2 2 2 2 2 3 2" xfId="1273"/>
    <cellStyle name="Normal 4 2 4 2 2 2 2 2 3 2 2" xfId="3616"/>
    <cellStyle name="Normal 4 2 4 2 2 2 2 2 3 2 2 2" xfId="3853"/>
    <cellStyle name="Normal 4 2 4 2 2 2 2 2 3 3" xfId="2264"/>
    <cellStyle name="Normal 4 2 4 2 2 2 2 2 4" xfId="2017"/>
    <cellStyle name="Normal 4 2 4 2 2 2 2 2 4 2" xfId="2871"/>
    <cellStyle name="Normal 4 2 4 2 2 2 2 3" xfId="424"/>
    <cellStyle name="Normal 4 2 4 2 2 2 2 3 2" xfId="1265"/>
    <cellStyle name="Normal 4 2 4 2 2 2 2 3 2 2" xfId="1417"/>
    <cellStyle name="Normal 4 2 4 2 2 2 2 3 2 2 2" xfId="3845"/>
    <cellStyle name="Normal 4 2 4 2 2 2 2 3 2 2 2 2" xfId="3997"/>
    <cellStyle name="Normal 4 2 4 2 2 2 2 3 2 3" xfId="2411"/>
    <cellStyle name="Normal 4 2 4 2 2 2 2 3 3" xfId="2256"/>
    <cellStyle name="Normal 4 2 4 2 2 2 2 3 3 2" xfId="3019"/>
    <cellStyle name="Normal 4 2 4 2 2 2 2 4" xfId="802"/>
    <cellStyle name="Normal 4 2 4 2 2 2 2 4 2" xfId="2863"/>
    <cellStyle name="Normal 4 2 4 2 2 2 2 4 2 2" xfId="3390"/>
    <cellStyle name="Normal 4 2 4 2 2 2 2 5" xfId="1786"/>
    <cellStyle name="Normal 4 2 4 2 2 2 3" xfId="416"/>
    <cellStyle name="Normal 4 2 4 2 2 2 3 2" xfId="512"/>
    <cellStyle name="Normal 4 2 4 2 2 2 3 2 2" xfId="1409"/>
    <cellStyle name="Normal 4 2 4 2 2 2 3 2 2 2" xfId="1504"/>
    <cellStyle name="Normal 4 2 4 2 2 2 3 2 2 2 2" xfId="3989"/>
    <cellStyle name="Normal 4 2 4 2 2 2 3 2 2 2 2 2" xfId="4084"/>
    <cellStyle name="Normal 4 2 4 2 2 2 3 2 2 3" xfId="2499"/>
    <cellStyle name="Normal 4 2 4 2 2 2 3 2 3" xfId="2403"/>
    <cellStyle name="Normal 4 2 4 2 2 2 3 2 3 2" xfId="3106"/>
    <cellStyle name="Normal 4 2 4 2 2 2 3 3" xfId="896"/>
    <cellStyle name="Normal 4 2 4 2 2 2 3 3 2" xfId="3011"/>
    <cellStyle name="Normal 4 2 4 2 2 2 3 3 2 2" xfId="3480"/>
    <cellStyle name="Normal 4 2 4 2 2 2 3 4" xfId="1880"/>
    <cellStyle name="Normal 4 2 4 2 2 2 4" xfId="794"/>
    <cellStyle name="Normal 4 2 4 2 2 2 4 2" xfId="1128"/>
    <cellStyle name="Normal 4 2 4 2 2 2 4 2 2" xfId="3382"/>
    <cellStyle name="Normal 4 2 4 2 2 2 4 2 2 2" xfId="3708"/>
    <cellStyle name="Normal 4 2 4 2 2 2 4 3" xfId="2116"/>
    <cellStyle name="Normal 4 2 4 2 2 2 5" xfId="1778"/>
    <cellStyle name="Normal 4 2 4 2 2 2 5 2" xfId="2723"/>
    <cellStyle name="Normal 4 2 4 2 2 3" xfId="176"/>
    <cellStyle name="Normal 4 2 4 2 2 3 2" xfId="504"/>
    <cellStyle name="Normal 4 2 4 2 2 3 2 2" xfId="566"/>
    <cellStyle name="Normal 4 2 4 2 2 3 2 2 2" xfId="1496"/>
    <cellStyle name="Normal 4 2 4 2 2 3 2 2 2 2" xfId="1558"/>
    <cellStyle name="Normal 4 2 4 2 2 3 2 2 2 2 2" xfId="4076"/>
    <cellStyle name="Normal 4 2 4 2 2 3 2 2 2 2 2 2" xfId="4138"/>
    <cellStyle name="Normal 4 2 4 2 2 3 2 2 2 3" xfId="2553"/>
    <cellStyle name="Normal 4 2 4 2 2 3 2 2 3" xfId="2491"/>
    <cellStyle name="Normal 4 2 4 2 2 3 2 2 3 2" xfId="3160"/>
    <cellStyle name="Normal 4 2 4 2 2 3 2 3" xfId="953"/>
    <cellStyle name="Normal 4 2 4 2 2 3 2 3 2" xfId="3098"/>
    <cellStyle name="Normal 4 2 4 2 2 3 2 3 2 2" xfId="3535"/>
    <cellStyle name="Normal 4 2 4 2 2 3 2 4" xfId="1937"/>
    <cellStyle name="Normal 4 2 4 2 2 3 3" xfId="888"/>
    <cellStyle name="Normal 4 2 4 2 2 3 3 2" xfId="1185"/>
    <cellStyle name="Normal 4 2 4 2 2 3 3 2 2" xfId="3472"/>
    <cellStyle name="Normal 4 2 4 2 2 3 3 2 2 2" xfId="3765"/>
    <cellStyle name="Normal 4 2 4 2 2 3 3 3" xfId="2175"/>
    <cellStyle name="Normal 4 2 4 2 2 3 4" xfId="1872"/>
    <cellStyle name="Normal 4 2 4 2 2 3 4 2" xfId="2783"/>
    <cellStyle name="Normal 4 2 4 2 2 4" xfId="329"/>
    <cellStyle name="Normal 4 2 4 2 2 4 2" xfId="1120"/>
    <cellStyle name="Normal 4 2 4 2 2 4 2 2" xfId="1327"/>
    <cellStyle name="Normal 4 2 4 2 2 4 2 2 2" xfId="3700"/>
    <cellStyle name="Normal 4 2 4 2 2 4 2 2 2 2" xfId="3907"/>
    <cellStyle name="Normal 4 2 4 2 2 4 2 3" xfId="2318"/>
    <cellStyle name="Normal 4 2 4 2 2 4 3" xfId="2108"/>
    <cellStyle name="Normal 4 2 4 2 2 4 3 2" xfId="2929"/>
    <cellStyle name="Normal 4 2 4 2 2 5" xfId="709"/>
    <cellStyle name="Normal 4 2 4 2 2 5 2" xfId="2715"/>
    <cellStyle name="Normal 4 2 4 2 2 5 2 2" xfId="3298"/>
    <cellStyle name="Normal 4 2 4 2 2 6" xfId="1692"/>
    <cellStyle name="Normal 4 2 4 2 3" xfId="167"/>
    <cellStyle name="Normal 4 2 4 2 3 2" xfId="210"/>
    <cellStyle name="Normal 4 2 4 2 3 2 2" xfId="558"/>
    <cellStyle name="Normal 4 2 4 2 3 2 2 2" xfId="599"/>
    <cellStyle name="Normal 4 2 4 2 3 2 2 2 2" xfId="1550"/>
    <cellStyle name="Normal 4 2 4 2 3 2 2 2 2 2" xfId="1591"/>
    <cellStyle name="Normal 4 2 4 2 3 2 2 2 2 2 2" xfId="4130"/>
    <cellStyle name="Normal 4 2 4 2 3 2 2 2 2 2 2 2" xfId="4171"/>
    <cellStyle name="Normal 4 2 4 2 3 2 2 2 2 3" xfId="2586"/>
    <cellStyle name="Normal 4 2 4 2 3 2 2 2 3" xfId="2545"/>
    <cellStyle name="Normal 4 2 4 2 3 2 2 2 3 2" xfId="3193"/>
    <cellStyle name="Normal 4 2 4 2 3 2 2 3" xfId="987"/>
    <cellStyle name="Normal 4 2 4 2 3 2 2 3 2" xfId="3152"/>
    <cellStyle name="Normal 4 2 4 2 3 2 2 3 2 2" xfId="3569"/>
    <cellStyle name="Normal 4 2 4 2 3 2 2 4" xfId="1970"/>
    <cellStyle name="Normal 4 2 4 2 3 2 3" xfId="944"/>
    <cellStyle name="Normal 4 2 4 2 3 2 3 2" xfId="1218"/>
    <cellStyle name="Normal 4 2 4 2 3 2 3 2 2" xfId="3526"/>
    <cellStyle name="Normal 4 2 4 2 3 2 3 2 2 2" xfId="3798"/>
    <cellStyle name="Normal 4 2 4 2 3 2 3 3" xfId="2209"/>
    <cellStyle name="Normal 4 2 4 2 3 2 4" xfId="1928"/>
    <cellStyle name="Normal 4 2 4 2 3 2 4 2" xfId="2816"/>
    <cellStyle name="Normal 4 2 4 2 3 3" xfId="366"/>
    <cellStyle name="Normal 4 2 4 2 3 3 2" xfId="1177"/>
    <cellStyle name="Normal 4 2 4 2 3 3 2 2" xfId="1361"/>
    <cellStyle name="Normal 4 2 4 2 3 3 2 2 2" xfId="3757"/>
    <cellStyle name="Normal 4 2 4 2 3 3 2 2 2 2" xfId="3941"/>
    <cellStyle name="Normal 4 2 4 2 3 3 2 3" xfId="2354"/>
    <cellStyle name="Normal 4 2 4 2 3 3 3" xfId="2166"/>
    <cellStyle name="Normal 4 2 4 2 3 3 3 2" xfId="2963"/>
    <cellStyle name="Normal 4 2 4 2 3 4" xfId="745"/>
    <cellStyle name="Normal 4 2 4 2 3 4 2" xfId="2775"/>
    <cellStyle name="Normal 4 2 4 2 3 4 2 2" xfId="3334"/>
    <cellStyle name="Normal 4 2 4 2 3 5" xfId="1728"/>
    <cellStyle name="Normal 4 2 4 2 4" xfId="319"/>
    <cellStyle name="Normal 4 2 4 2 4 2" xfId="455"/>
    <cellStyle name="Normal 4 2 4 2 4 2 2" xfId="1318"/>
    <cellStyle name="Normal 4 2 4 2 4 2 2 2" xfId="1447"/>
    <cellStyle name="Normal 4 2 4 2 4 2 2 2 2" xfId="3898"/>
    <cellStyle name="Normal 4 2 4 2 4 2 2 2 2 2" xfId="4027"/>
    <cellStyle name="Normal 4 2 4 2 4 2 2 3" xfId="2442"/>
    <cellStyle name="Normal 4 2 4 2 4 2 3" xfId="2309"/>
    <cellStyle name="Normal 4 2 4 2 4 2 3 2" xfId="3049"/>
    <cellStyle name="Normal 4 2 4 2 4 3" xfId="836"/>
    <cellStyle name="Normal 4 2 4 2 4 3 2" xfId="2920"/>
    <cellStyle name="Normal 4 2 4 2 4 3 2 2" xfId="3422"/>
    <cellStyle name="Normal 4 2 4 2 4 4" xfId="1819"/>
    <cellStyle name="Normal 4 2 4 2 5" xfId="698"/>
    <cellStyle name="Normal 4 2 4 2 5 2" xfId="1070"/>
    <cellStyle name="Normal 4 2 4 2 5 2 2" xfId="3288"/>
    <cellStyle name="Normal 4 2 4 2 5 2 2 2" xfId="3651"/>
    <cellStyle name="Normal 4 2 4 2 5 3" xfId="2055"/>
    <cellStyle name="Normal 4 2 4 2 6" xfId="1682"/>
    <cellStyle name="Normal 4 2 4 2 6 2" xfId="2664"/>
    <cellStyle name="Normal 4 2 4 3" xfId="70"/>
    <cellStyle name="Normal 4 2 4 3 2" xfId="202"/>
    <cellStyle name="Normal 4 2 4 3 2 2" xfId="230"/>
    <cellStyle name="Normal 4 2 4 3 2 2 2" xfId="591"/>
    <cellStyle name="Normal 4 2 4 3 2 2 2 2" xfId="619"/>
    <cellStyle name="Normal 4 2 4 3 2 2 2 2 2" xfId="1583"/>
    <cellStyle name="Normal 4 2 4 3 2 2 2 2 2 2" xfId="1611"/>
    <cellStyle name="Normal 4 2 4 3 2 2 2 2 2 2 2" xfId="4163"/>
    <cellStyle name="Normal 4 2 4 3 2 2 2 2 2 2 2 2" xfId="4191"/>
    <cellStyle name="Normal 4 2 4 3 2 2 2 2 2 3" xfId="2606"/>
    <cellStyle name="Normal 4 2 4 3 2 2 2 2 3" xfId="2578"/>
    <cellStyle name="Normal 4 2 4 3 2 2 2 2 3 2" xfId="3213"/>
    <cellStyle name="Normal 4 2 4 3 2 2 2 3" xfId="1007"/>
    <cellStyle name="Normal 4 2 4 3 2 2 2 3 2" xfId="3185"/>
    <cellStyle name="Normal 4 2 4 3 2 2 2 3 2 2" xfId="3589"/>
    <cellStyle name="Normal 4 2 4 3 2 2 2 4" xfId="1990"/>
    <cellStyle name="Normal 4 2 4 3 2 2 3" xfId="979"/>
    <cellStyle name="Normal 4 2 4 3 2 2 3 2" xfId="1238"/>
    <cellStyle name="Normal 4 2 4 3 2 2 3 2 2" xfId="3561"/>
    <cellStyle name="Normal 4 2 4 3 2 2 3 2 2 2" xfId="3818"/>
    <cellStyle name="Normal 4 2 4 3 2 2 3 3" xfId="2229"/>
    <cellStyle name="Normal 4 2 4 3 2 2 4" xfId="1962"/>
    <cellStyle name="Normal 4 2 4 3 2 2 4 2" xfId="2836"/>
    <cellStyle name="Normal 4 2 4 3 2 3" xfId="387"/>
    <cellStyle name="Normal 4 2 4 3 2 3 2" xfId="1210"/>
    <cellStyle name="Normal 4 2 4 3 2 3 2 2" xfId="1381"/>
    <cellStyle name="Normal 4 2 4 3 2 3 2 2 2" xfId="3790"/>
    <cellStyle name="Normal 4 2 4 3 2 3 2 2 2 2" xfId="3961"/>
    <cellStyle name="Normal 4 2 4 3 2 3 2 3" xfId="2374"/>
    <cellStyle name="Normal 4 2 4 3 2 3 3" xfId="2201"/>
    <cellStyle name="Normal 4 2 4 3 2 3 3 2" xfId="2983"/>
    <cellStyle name="Normal 4 2 4 3 2 4" xfId="765"/>
    <cellStyle name="Normal 4 2 4 3 2 4 2" xfId="2808"/>
    <cellStyle name="Normal 4 2 4 3 2 4 2 2" xfId="3354"/>
    <cellStyle name="Normal 4 2 4 3 2 5" xfId="1748"/>
    <cellStyle name="Normal 4 2 4 3 3" xfId="357"/>
    <cellStyle name="Normal 4 2 4 3 3 2" xfId="477"/>
    <cellStyle name="Normal 4 2 4 3 3 2 2" xfId="1353"/>
    <cellStyle name="Normal 4 2 4 3 3 2 2 2" xfId="1469"/>
    <cellStyle name="Normal 4 2 4 3 3 2 2 2 2" xfId="3933"/>
    <cellStyle name="Normal 4 2 4 3 3 2 2 2 2 2" xfId="4049"/>
    <cellStyle name="Normal 4 2 4 3 3 2 2 3" xfId="2464"/>
    <cellStyle name="Normal 4 2 4 3 3 2 3" xfId="2345"/>
    <cellStyle name="Normal 4 2 4 3 3 2 3 2" xfId="3071"/>
    <cellStyle name="Normal 4 2 4 3 3 3" xfId="859"/>
    <cellStyle name="Normal 4 2 4 3 3 3 2" xfId="2955"/>
    <cellStyle name="Normal 4 2 4 3 3 3 2 2" xfId="3445"/>
    <cellStyle name="Normal 4 2 4 3 3 4" xfId="1842"/>
    <cellStyle name="Normal 4 2 4 3 4" xfId="735"/>
    <cellStyle name="Normal 4 2 4 3 4 2" xfId="1093"/>
    <cellStyle name="Normal 4 2 4 3 4 2 2" xfId="3324"/>
    <cellStyle name="Normal 4 2 4 3 4 2 2 2" xfId="3673"/>
    <cellStyle name="Normal 4 2 4 3 4 3" xfId="2078"/>
    <cellStyle name="Normal 4 2 4 3 5" xfId="1718"/>
    <cellStyle name="Normal 4 2 4 3 5 2" xfId="2688"/>
    <cellStyle name="Normal 4 2 4 4" xfId="131"/>
    <cellStyle name="Normal 4 2 4 4 2" xfId="447"/>
    <cellStyle name="Normal 4 2 4 4 2 2" xfId="530"/>
    <cellStyle name="Normal 4 2 4 4 2 2 2" xfId="1439"/>
    <cellStyle name="Normal 4 2 4 4 2 2 2 2" xfId="1522"/>
    <cellStyle name="Normal 4 2 4 4 2 2 2 2 2" xfId="4019"/>
    <cellStyle name="Normal 4 2 4 4 2 2 2 2 2 2" xfId="4102"/>
    <cellStyle name="Normal 4 2 4 4 2 2 2 3" xfId="2517"/>
    <cellStyle name="Normal 4 2 4 4 2 2 3" xfId="2434"/>
    <cellStyle name="Normal 4 2 4 4 2 2 3 2" xfId="3124"/>
    <cellStyle name="Normal 4 2 4 4 2 3" xfId="914"/>
    <cellStyle name="Normal 4 2 4 4 2 3 2" xfId="3041"/>
    <cellStyle name="Normal 4 2 4 4 2 3 2 2" xfId="3498"/>
    <cellStyle name="Normal 4 2 4 4 2 4" xfId="1898"/>
    <cellStyle name="Normal 4 2 4 4 3" xfId="826"/>
    <cellStyle name="Normal 4 2 4 4 3 2" xfId="1148"/>
    <cellStyle name="Normal 4 2 4 4 3 2 2" xfId="3413"/>
    <cellStyle name="Normal 4 2 4 4 3 2 2 2" xfId="3728"/>
    <cellStyle name="Normal 4 2 4 4 3 3" xfId="2136"/>
    <cellStyle name="Normal 4 2 4 4 4" xfId="1809"/>
    <cellStyle name="Normal 4 2 4 4 4 2" xfId="2744"/>
    <cellStyle name="Normal 4 2 4 5" xfId="282"/>
    <cellStyle name="Normal 4 2 4 5 2" xfId="1062"/>
    <cellStyle name="Normal 4 2 4 5 2 2" xfId="1289"/>
    <cellStyle name="Normal 4 2 4 5 2 2 2" xfId="3643"/>
    <cellStyle name="Normal 4 2 4 5 2 2 2 2" xfId="3869"/>
    <cellStyle name="Normal 4 2 4 5 2 3" xfId="2280"/>
    <cellStyle name="Normal 4 2 4 5 3" xfId="2044"/>
    <cellStyle name="Normal 4 2 4 5 3 2" xfId="2888"/>
    <cellStyle name="Normal 4 2 4 6" xfId="123"/>
    <cellStyle name="Normal 4 2 4 6 2" xfId="2656"/>
    <cellStyle name="Normal 4 2 4 6 2 2" xfId="2736"/>
    <cellStyle name="Normal 4 2 4 7" xfId="312"/>
    <cellStyle name="Normal 4 2 5" xfId="58"/>
    <cellStyle name="Normal 4 2 5 2" xfId="74"/>
    <cellStyle name="Normal 4 2 5 2 2" xfId="223"/>
    <cellStyle name="Normal 4 2 5 2 2 2" xfId="233"/>
    <cellStyle name="Normal 4 2 5 2 2 2 2" xfId="612"/>
    <cellStyle name="Normal 4 2 5 2 2 2 2 2" xfId="622"/>
    <cellStyle name="Normal 4 2 5 2 2 2 2 2 2" xfId="1604"/>
    <cellStyle name="Normal 4 2 5 2 2 2 2 2 2 2" xfId="1614"/>
    <cellStyle name="Normal 4 2 5 2 2 2 2 2 2 2 2" xfId="4184"/>
    <cellStyle name="Normal 4 2 5 2 2 2 2 2 2 2 2 2" xfId="4194"/>
    <cellStyle name="Normal 4 2 5 2 2 2 2 2 2 3" xfId="2609"/>
    <cellStyle name="Normal 4 2 5 2 2 2 2 2 3" xfId="2599"/>
    <cellStyle name="Normal 4 2 5 2 2 2 2 2 3 2" xfId="3216"/>
    <cellStyle name="Normal 4 2 5 2 2 2 2 3" xfId="1010"/>
    <cellStyle name="Normal 4 2 5 2 2 2 2 3 2" xfId="3206"/>
    <cellStyle name="Normal 4 2 5 2 2 2 2 3 2 2" xfId="3592"/>
    <cellStyle name="Normal 4 2 5 2 2 2 2 4" xfId="1993"/>
    <cellStyle name="Normal 4 2 5 2 2 2 3" xfId="1000"/>
    <cellStyle name="Normal 4 2 5 2 2 2 3 2" xfId="1241"/>
    <cellStyle name="Normal 4 2 5 2 2 2 3 2 2" xfId="3582"/>
    <cellStyle name="Normal 4 2 5 2 2 2 3 2 2 2" xfId="3821"/>
    <cellStyle name="Normal 4 2 5 2 2 2 3 3" xfId="2232"/>
    <cellStyle name="Normal 4 2 5 2 2 2 4" xfId="1983"/>
    <cellStyle name="Normal 4 2 5 2 2 2 4 2" xfId="2839"/>
    <cellStyle name="Normal 4 2 5 2 2 3" xfId="390"/>
    <cellStyle name="Normal 4 2 5 2 2 3 2" xfId="1231"/>
    <cellStyle name="Normal 4 2 5 2 2 3 2 2" xfId="1384"/>
    <cellStyle name="Normal 4 2 5 2 2 3 2 2 2" xfId="3811"/>
    <cellStyle name="Normal 4 2 5 2 2 3 2 2 2 2" xfId="3964"/>
    <cellStyle name="Normal 4 2 5 2 2 3 2 3" xfId="2377"/>
    <cellStyle name="Normal 4 2 5 2 2 3 3" xfId="2222"/>
    <cellStyle name="Normal 4 2 5 2 2 3 3 2" xfId="2986"/>
    <cellStyle name="Normal 4 2 5 2 2 4" xfId="768"/>
    <cellStyle name="Normal 4 2 5 2 2 4 2" xfId="2829"/>
    <cellStyle name="Normal 4 2 5 2 2 4 2 2" xfId="3357"/>
    <cellStyle name="Normal 4 2 5 2 2 5" xfId="1752"/>
    <cellStyle name="Normal 4 2 5 2 3" xfId="380"/>
    <cellStyle name="Normal 4 2 5 2 3 2" xfId="480"/>
    <cellStyle name="Normal 4 2 5 2 3 2 2" xfId="1374"/>
    <cellStyle name="Normal 4 2 5 2 3 2 2 2" xfId="1472"/>
    <cellStyle name="Normal 4 2 5 2 3 2 2 2 2" xfId="3954"/>
    <cellStyle name="Normal 4 2 5 2 3 2 2 2 2 2" xfId="4052"/>
    <cellStyle name="Normal 4 2 5 2 3 2 2 3" xfId="2467"/>
    <cellStyle name="Normal 4 2 5 2 3 2 3" xfId="2367"/>
    <cellStyle name="Normal 4 2 5 2 3 2 3 2" xfId="3074"/>
    <cellStyle name="Normal 4 2 5 2 3 3" xfId="862"/>
    <cellStyle name="Normal 4 2 5 2 3 3 2" xfId="2976"/>
    <cellStyle name="Normal 4 2 5 2 3 3 2 2" xfId="3448"/>
    <cellStyle name="Normal 4 2 5 2 3 4" xfId="1846"/>
    <cellStyle name="Normal 4 2 5 2 4" xfId="758"/>
    <cellStyle name="Normal 4 2 5 2 4 2" xfId="1096"/>
    <cellStyle name="Normal 4 2 5 2 4 2 2" xfId="3347"/>
    <cellStyle name="Normal 4 2 5 2 4 2 2 2" xfId="3676"/>
    <cellStyle name="Normal 4 2 5 2 4 3" xfId="2081"/>
    <cellStyle name="Normal 4 2 5 2 5" xfId="1741"/>
    <cellStyle name="Normal 4 2 5 2 5 2" xfId="2691"/>
    <cellStyle name="Normal 4 2 5 3" xfId="137"/>
    <cellStyle name="Normal 4 2 5 3 2" xfId="468"/>
    <cellStyle name="Normal 4 2 5 3 2 2" xfId="534"/>
    <cellStyle name="Normal 4 2 5 3 2 2 2" xfId="1460"/>
    <cellStyle name="Normal 4 2 5 3 2 2 2 2" xfId="1526"/>
    <cellStyle name="Normal 4 2 5 3 2 2 2 2 2" xfId="4040"/>
    <cellStyle name="Normal 4 2 5 3 2 2 2 2 2 2" xfId="4106"/>
    <cellStyle name="Normal 4 2 5 3 2 2 2 3" xfId="2521"/>
    <cellStyle name="Normal 4 2 5 3 2 2 3" xfId="2455"/>
    <cellStyle name="Normal 4 2 5 3 2 2 3 2" xfId="3128"/>
    <cellStyle name="Normal 4 2 5 3 2 3" xfId="918"/>
    <cellStyle name="Normal 4 2 5 3 2 3 2" xfId="3062"/>
    <cellStyle name="Normal 4 2 5 3 2 3 2 2" xfId="3502"/>
    <cellStyle name="Normal 4 2 5 3 2 4" xfId="1902"/>
    <cellStyle name="Normal 4 2 5 3 3" xfId="850"/>
    <cellStyle name="Normal 4 2 5 3 3 2" xfId="1152"/>
    <cellStyle name="Normal 4 2 5 3 3 2 2" xfId="3436"/>
    <cellStyle name="Normal 4 2 5 3 3 2 2 2" xfId="3732"/>
    <cellStyle name="Normal 4 2 5 3 3 3" xfId="2140"/>
    <cellStyle name="Normal 4 2 5 3 4" xfId="1833"/>
    <cellStyle name="Normal 4 2 5 3 4 2" xfId="2749"/>
    <cellStyle name="Normal 4 2 5 4" xfId="286"/>
    <cellStyle name="Normal 4 2 5 4 2" xfId="1083"/>
    <cellStyle name="Normal 4 2 5 4 2 2" xfId="1293"/>
    <cellStyle name="Normal 4 2 5 4 2 2 2" xfId="3664"/>
    <cellStyle name="Normal 4 2 5 4 2 2 2 2" xfId="3873"/>
    <cellStyle name="Normal 4 2 5 4 2 3" xfId="2284"/>
    <cellStyle name="Normal 4 2 5 4 3" xfId="2069"/>
    <cellStyle name="Normal 4 2 5 4 3 2" xfId="2892"/>
    <cellStyle name="Normal 4 2 5 5" xfId="669"/>
    <cellStyle name="Normal 4 2 5 5 2" xfId="2677"/>
    <cellStyle name="Normal 4 2 5 5 2 2" xfId="3263"/>
    <cellStyle name="Normal 4 2 5 6" xfId="300"/>
    <cellStyle name="Normal 4 2 6" xfId="67"/>
    <cellStyle name="Normal 4 2 6 2" xfId="152"/>
    <cellStyle name="Normal 4 2 6 2 2" xfId="474"/>
    <cellStyle name="Normal 4 2 6 2 2 2" xfId="546"/>
    <cellStyle name="Normal 4 2 6 2 2 2 2" xfId="1466"/>
    <cellStyle name="Normal 4 2 6 2 2 2 2 2" xfId="1538"/>
    <cellStyle name="Normal 4 2 6 2 2 2 2 2 2" xfId="4046"/>
    <cellStyle name="Normal 4 2 6 2 2 2 2 2 2 2" xfId="4118"/>
    <cellStyle name="Normal 4 2 6 2 2 2 2 3" xfId="2533"/>
    <cellStyle name="Normal 4 2 6 2 2 2 3" xfId="2461"/>
    <cellStyle name="Normal 4 2 6 2 2 2 3 2" xfId="3140"/>
    <cellStyle name="Normal 4 2 6 2 2 3" xfId="930"/>
    <cellStyle name="Normal 4 2 6 2 2 3 2" xfId="3068"/>
    <cellStyle name="Normal 4 2 6 2 2 3 2 2" xfId="3514"/>
    <cellStyle name="Normal 4 2 6 2 2 4" xfId="1915"/>
    <cellStyle name="Normal 4 2 6 2 3" xfId="856"/>
    <cellStyle name="Normal 4 2 6 2 3 2" xfId="1165"/>
    <cellStyle name="Normal 4 2 6 2 3 2 2" xfId="3442"/>
    <cellStyle name="Normal 4 2 6 2 3 2 2 2" xfId="3745"/>
    <cellStyle name="Normal 4 2 6 2 3 3" xfId="2154"/>
    <cellStyle name="Normal 4 2 6 2 4" xfId="1839"/>
    <cellStyle name="Normal 4 2 6 2 4 2" xfId="2763"/>
    <cellStyle name="Normal 4 2 6 3" xfId="304"/>
    <cellStyle name="Normal 4 2 6 3 2" xfId="1090"/>
    <cellStyle name="Normal 4 2 6 3 2 2" xfId="1306"/>
    <cellStyle name="Normal 4 2 6 3 2 2 2" xfId="3670"/>
    <cellStyle name="Normal 4 2 6 3 2 2 2 2" xfId="3886"/>
    <cellStyle name="Normal 4 2 6 3 2 3" xfId="2297"/>
    <cellStyle name="Normal 4 2 6 3 3" xfId="2075"/>
    <cellStyle name="Normal 4 2 6 3 3 2" xfId="2907"/>
    <cellStyle name="Normal 4 2 6 4" xfId="685"/>
    <cellStyle name="Normal 4 2 6 4 2" xfId="2685"/>
    <cellStyle name="Normal 4 2 6 4 2 2" xfId="3276"/>
    <cellStyle name="Normal 4 2 6 5" xfId="1670"/>
    <cellStyle name="Normal 4 2 7" xfId="125"/>
    <cellStyle name="Normal 4 2 7 2" xfId="350"/>
    <cellStyle name="Normal 4 2 7 2 2" xfId="1142"/>
    <cellStyle name="Normal 4 2 7 2 2 2" xfId="1346"/>
    <cellStyle name="Normal 4 2 7 2 2 2 2" xfId="3722"/>
    <cellStyle name="Normal 4 2 7 2 2 2 2 2" xfId="3926"/>
    <cellStyle name="Normal 4 2 7 2 2 3" xfId="2338"/>
    <cellStyle name="Normal 4 2 7 2 3" xfId="2130"/>
    <cellStyle name="Normal 4 2 7 2 3 2" xfId="2948"/>
    <cellStyle name="Normal 4 2 7 3" xfId="728"/>
    <cellStyle name="Normal 4 2 7 3 2" xfId="2738"/>
    <cellStyle name="Normal 4 2 7 3 2 2" xfId="3317"/>
    <cellStyle name="Normal 4 2 7 4" xfId="1711"/>
    <cellStyle name="Normal 4 2 8" xfId="290"/>
    <cellStyle name="Normal 4 2 8 2" xfId="837"/>
    <cellStyle name="Normal 4 2 8 2 2" xfId="2895"/>
    <cellStyle name="Normal 4 2 8 2 2 2" xfId="3423"/>
    <cellStyle name="Normal 4 2 8 3" xfId="1820"/>
    <cellStyle name="Normal 4 2 9" xfId="689"/>
    <cellStyle name="Normal 4 2 9 2" xfId="2095"/>
    <cellStyle name="Normal 4 3" xfId="23"/>
    <cellStyle name="Normal 4 4" xfId="34"/>
    <cellStyle name="Normal 4 5" xfId="78"/>
    <cellStyle name="Normal 4 6" xfId="160"/>
    <cellStyle name="Normal 4 7" xfId="359"/>
    <cellStyle name="Normal 4 8" xfId="874"/>
    <cellStyle name="Normal 4 9" xfId="2153"/>
    <cellStyle name="Normal 5" xfId="8"/>
    <cellStyle name="Normal 5 2" xfId="10"/>
    <cellStyle name="Normal 5 2 2" xfId="25"/>
    <cellStyle name="Normal 5 2 2 2" xfId="26"/>
    <cellStyle name="Normal 5 2 2 2 2" xfId="53"/>
    <cellStyle name="Normal 5 2 2 2 2 2" xfId="54"/>
    <cellStyle name="Normal 5 2 2 2 2 2 2" xfId="119"/>
    <cellStyle name="Normal 5 2 2 2 2 2 2 2" xfId="120"/>
    <cellStyle name="Normal 5 2 2 2 2 2 2 2 2" xfId="274"/>
    <cellStyle name="Normal 5 2 2 2 2 2 2 2 2 2" xfId="275"/>
    <cellStyle name="Normal 5 2 2 2 2 2 2 2 2 2 2" xfId="663"/>
    <cellStyle name="Normal 5 2 2 2 2 2 2 2 2 2 2 2" xfId="664"/>
    <cellStyle name="Normal 5 2 2 2 2 2 2 2 2 2 2 2 2" xfId="1655"/>
    <cellStyle name="Normal 5 2 2 2 2 2 2 2 2 2 2 2 2 2" xfId="1656"/>
    <cellStyle name="Normal 5 2 2 2 2 2 2 2 2 2 2 2 2 2 2" xfId="4235"/>
    <cellStyle name="Normal 5 2 2 2 2 2 2 2 2 2 2 2 2 2 2 2" xfId="4236"/>
    <cellStyle name="Normal 5 2 2 2 2 2 2 2 2 2 2 2 2 3" xfId="2651"/>
    <cellStyle name="Normal 5 2 2 2 2 2 2 2 2 2 2 2 3" xfId="2650"/>
    <cellStyle name="Normal 5 2 2 2 2 2 2 2 2 2 2 2 3 2" xfId="3258"/>
    <cellStyle name="Normal 5 2 2 2 2 2 2 2 2 2 2 3" xfId="1052"/>
    <cellStyle name="Normal 5 2 2 2 2 2 2 2 2 2 2 3 2" xfId="3257"/>
    <cellStyle name="Normal 5 2 2 2 2 2 2 2 2 2 2 3 2 2" xfId="3634"/>
    <cellStyle name="Normal 5 2 2 2 2 2 2 2 2 2 2 4" xfId="2035"/>
    <cellStyle name="Normal 5 2 2 2 2 2 2 2 2 2 3" xfId="1051"/>
    <cellStyle name="Normal 5 2 2 2 2 2 2 2 2 2 3 2" xfId="1283"/>
    <cellStyle name="Normal 5 2 2 2 2 2 2 2 2 2 3 2 2" xfId="3633"/>
    <cellStyle name="Normal 5 2 2 2 2 2 2 2 2 2 3 2 2 2" xfId="3863"/>
    <cellStyle name="Normal 5 2 2 2 2 2 2 2 2 2 3 3" xfId="2274"/>
    <cellStyle name="Normal 5 2 2 2 2 2 2 2 2 2 4" xfId="2034"/>
    <cellStyle name="Normal 5 2 2 2 2 2 2 2 2 2 4 2" xfId="2881"/>
    <cellStyle name="Normal 5 2 2 2 2 2 2 2 2 3" xfId="434"/>
    <cellStyle name="Normal 5 2 2 2 2 2 2 2 2 3 2" xfId="1282"/>
    <cellStyle name="Normal 5 2 2 2 2 2 2 2 2 3 2 2" xfId="1427"/>
    <cellStyle name="Normal 5 2 2 2 2 2 2 2 2 3 2 2 2" xfId="3862"/>
    <cellStyle name="Normal 5 2 2 2 2 2 2 2 2 3 2 2 2 2" xfId="4007"/>
    <cellStyle name="Normal 5 2 2 2 2 2 2 2 2 3 2 3" xfId="2421"/>
    <cellStyle name="Normal 5 2 2 2 2 2 2 2 2 3 3" xfId="2273"/>
    <cellStyle name="Normal 5 2 2 2 2 2 2 2 2 3 3 2" xfId="3029"/>
    <cellStyle name="Normal 5 2 2 2 2 2 2 2 2 4" xfId="812"/>
    <cellStyle name="Normal 5 2 2 2 2 2 2 2 2 4 2" xfId="2880"/>
    <cellStyle name="Normal 5 2 2 2 2 2 2 2 2 4 2 2" xfId="3400"/>
    <cellStyle name="Normal 5 2 2 2 2 2 2 2 2 5" xfId="1796"/>
    <cellStyle name="Normal 5 2 2 2 2 2 2 2 3" xfId="433"/>
    <cellStyle name="Normal 5 2 2 2 2 2 2 2 3 2" xfId="522"/>
    <cellStyle name="Normal 5 2 2 2 2 2 2 2 3 2 2" xfId="1426"/>
    <cellStyle name="Normal 5 2 2 2 2 2 2 2 3 2 2 2" xfId="1514"/>
    <cellStyle name="Normal 5 2 2 2 2 2 2 2 3 2 2 2 2" xfId="4006"/>
    <cellStyle name="Normal 5 2 2 2 2 2 2 2 3 2 2 2 2 2" xfId="4094"/>
    <cellStyle name="Normal 5 2 2 2 2 2 2 2 3 2 2 3" xfId="2509"/>
    <cellStyle name="Normal 5 2 2 2 2 2 2 2 3 2 3" xfId="2420"/>
    <cellStyle name="Normal 5 2 2 2 2 2 2 2 3 2 3 2" xfId="3116"/>
    <cellStyle name="Normal 5 2 2 2 2 2 2 2 3 3" xfId="906"/>
    <cellStyle name="Normal 5 2 2 2 2 2 2 2 3 3 2" xfId="3028"/>
    <cellStyle name="Normal 5 2 2 2 2 2 2 2 3 3 2 2" xfId="3490"/>
    <cellStyle name="Normal 5 2 2 2 2 2 2 2 3 4" xfId="1890"/>
    <cellStyle name="Normal 5 2 2 2 2 2 2 2 4" xfId="811"/>
    <cellStyle name="Normal 5 2 2 2 2 2 2 2 4 2" xfId="1138"/>
    <cellStyle name="Normal 5 2 2 2 2 2 2 2 4 2 2" xfId="3399"/>
    <cellStyle name="Normal 5 2 2 2 2 2 2 2 4 2 2 2" xfId="3718"/>
    <cellStyle name="Normal 5 2 2 2 2 2 2 2 4 3" xfId="2126"/>
    <cellStyle name="Normal 5 2 2 2 2 2 2 2 5" xfId="1795"/>
    <cellStyle name="Normal 5 2 2 2 2 2 2 2 5 2" xfId="2733"/>
    <cellStyle name="Normal 5 2 2 2 2 2 2 3" xfId="187"/>
    <cellStyle name="Normal 5 2 2 2 2 2 2 3 2" xfId="521"/>
    <cellStyle name="Normal 5 2 2 2 2 2 2 3 2 2" xfId="577"/>
    <cellStyle name="Normal 5 2 2 2 2 2 2 3 2 2 2" xfId="1513"/>
    <cellStyle name="Normal 5 2 2 2 2 2 2 3 2 2 2 2" xfId="1569"/>
    <cellStyle name="Normal 5 2 2 2 2 2 2 3 2 2 2 2 2" xfId="4093"/>
    <cellStyle name="Normal 5 2 2 2 2 2 2 3 2 2 2 2 2 2" xfId="4149"/>
    <cellStyle name="Normal 5 2 2 2 2 2 2 3 2 2 2 3" xfId="2564"/>
    <cellStyle name="Normal 5 2 2 2 2 2 2 3 2 2 3" xfId="2508"/>
    <cellStyle name="Normal 5 2 2 2 2 2 2 3 2 2 3 2" xfId="3171"/>
    <cellStyle name="Normal 5 2 2 2 2 2 2 3 2 3" xfId="964"/>
    <cellStyle name="Normal 5 2 2 2 2 2 2 3 2 3 2" xfId="3115"/>
    <cellStyle name="Normal 5 2 2 2 2 2 2 3 2 3 2 2" xfId="3546"/>
    <cellStyle name="Normal 5 2 2 2 2 2 2 3 2 4" xfId="1948"/>
    <cellStyle name="Normal 5 2 2 2 2 2 2 3 3" xfId="905"/>
    <cellStyle name="Normal 5 2 2 2 2 2 2 3 3 2" xfId="1196"/>
    <cellStyle name="Normal 5 2 2 2 2 2 2 3 3 2 2" xfId="3489"/>
    <cellStyle name="Normal 5 2 2 2 2 2 2 3 3 2 2 2" xfId="3776"/>
    <cellStyle name="Normal 5 2 2 2 2 2 2 3 3 3" xfId="2186"/>
    <cellStyle name="Normal 5 2 2 2 2 2 2 3 4" xfId="1889"/>
    <cellStyle name="Normal 5 2 2 2 2 2 2 3 4 2" xfId="2794"/>
    <cellStyle name="Normal 5 2 2 2 2 2 2 4" xfId="339"/>
    <cellStyle name="Normal 5 2 2 2 2 2 2 4 2" xfId="1137"/>
    <cellStyle name="Normal 5 2 2 2 2 2 2 4 2 2" xfId="1337"/>
    <cellStyle name="Normal 5 2 2 2 2 2 2 4 2 2 2" xfId="3717"/>
    <cellStyle name="Normal 5 2 2 2 2 2 2 4 2 2 2 2" xfId="3917"/>
    <cellStyle name="Normal 5 2 2 2 2 2 2 4 2 3" xfId="2328"/>
    <cellStyle name="Normal 5 2 2 2 2 2 2 4 3" xfId="2125"/>
    <cellStyle name="Normal 5 2 2 2 2 2 2 4 3 2" xfId="2939"/>
    <cellStyle name="Normal 5 2 2 2 2 2 2 5" xfId="719"/>
    <cellStyle name="Normal 5 2 2 2 2 2 2 5 2" xfId="2732"/>
    <cellStyle name="Normal 5 2 2 2 2 2 2 5 2 2" xfId="3308"/>
    <cellStyle name="Normal 5 2 2 2 2 2 2 6" xfId="1702"/>
    <cellStyle name="Normal 5 2 2 2 2 2 3" xfId="186"/>
    <cellStyle name="Normal 5 2 2 2 2 2 3 2" xfId="220"/>
    <cellStyle name="Normal 5 2 2 2 2 2 3 2 2" xfId="576"/>
    <cellStyle name="Normal 5 2 2 2 2 2 3 2 2 2" xfId="609"/>
    <cellStyle name="Normal 5 2 2 2 2 2 3 2 2 2 2" xfId="1568"/>
    <cellStyle name="Normal 5 2 2 2 2 2 3 2 2 2 2 2" xfId="1601"/>
    <cellStyle name="Normal 5 2 2 2 2 2 3 2 2 2 2 2 2" xfId="4148"/>
    <cellStyle name="Normal 5 2 2 2 2 2 3 2 2 2 2 2 2 2" xfId="4181"/>
    <cellStyle name="Normal 5 2 2 2 2 2 3 2 2 2 2 3" xfId="2596"/>
    <cellStyle name="Normal 5 2 2 2 2 2 3 2 2 2 3" xfId="2563"/>
    <cellStyle name="Normal 5 2 2 2 2 2 3 2 2 2 3 2" xfId="3203"/>
    <cellStyle name="Normal 5 2 2 2 2 2 3 2 2 3" xfId="997"/>
    <cellStyle name="Normal 5 2 2 2 2 2 3 2 2 3 2" xfId="3170"/>
    <cellStyle name="Normal 5 2 2 2 2 2 3 2 2 3 2 2" xfId="3579"/>
    <cellStyle name="Normal 5 2 2 2 2 2 3 2 2 4" xfId="1980"/>
    <cellStyle name="Normal 5 2 2 2 2 2 3 2 3" xfId="963"/>
    <cellStyle name="Normal 5 2 2 2 2 2 3 2 3 2" xfId="1228"/>
    <cellStyle name="Normal 5 2 2 2 2 2 3 2 3 2 2" xfId="3545"/>
    <cellStyle name="Normal 5 2 2 2 2 2 3 2 3 2 2 2" xfId="3808"/>
    <cellStyle name="Normal 5 2 2 2 2 2 3 2 3 3" xfId="2219"/>
    <cellStyle name="Normal 5 2 2 2 2 2 3 2 4" xfId="1947"/>
    <cellStyle name="Normal 5 2 2 2 2 2 3 2 4 2" xfId="2826"/>
    <cellStyle name="Normal 5 2 2 2 2 2 3 3" xfId="377"/>
    <cellStyle name="Normal 5 2 2 2 2 2 3 3 2" xfId="1195"/>
    <cellStyle name="Normal 5 2 2 2 2 2 3 3 2 2" xfId="1371"/>
    <cellStyle name="Normal 5 2 2 2 2 2 3 3 2 2 2" xfId="3775"/>
    <cellStyle name="Normal 5 2 2 2 2 2 3 3 2 2 2 2" xfId="3951"/>
    <cellStyle name="Normal 5 2 2 2 2 2 3 3 2 3" xfId="2364"/>
    <cellStyle name="Normal 5 2 2 2 2 2 3 3 3" xfId="2185"/>
    <cellStyle name="Normal 5 2 2 2 2 2 3 3 3 2" xfId="2973"/>
    <cellStyle name="Normal 5 2 2 2 2 2 3 4" xfId="755"/>
    <cellStyle name="Normal 5 2 2 2 2 2 3 4 2" xfId="2793"/>
    <cellStyle name="Normal 5 2 2 2 2 2 3 4 2 2" xfId="3344"/>
    <cellStyle name="Normal 5 2 2 2 2 2 3 5" xfId="1738"/>
    <cellStyle name="Normal 5 2 2 2 2 2 4" xfId="338"/>
    <cellStyle name="Normal 5 2 2 2 2 2 4 2" xfId="465"/>
    <cellStyle name="Normal 5 2 2 2 2 2 4 2 2" xfId="1336"/>
    <cellStyle name="Normal 5 2 2 2 2 2 4 2 2 2" xfId="1457"/>
    <cellStyle name="Normal 5 2 2 2 2 2 4 2 2 2 2" xfId="3916"/>
    <cellStyle name="Normal 5 2 2 2 2 2 4 2 2 2 2 2" xfId="4037"/>
    <cellStyle name="Normal 5 2 2 2 2 2 4 2 2 3" xfId="2452"/>
    <cellStyle name="Normal 5 2 2 2 2 2 4 2 3" xfId="2327"/>
    <cellStyle name="Normal 5 2 2 2 2 2 4 2 3 2" xfId="3059"/>
    <cellStyle name="Normal 5 2 2 2 2 2 4 3" xfId="847"/>
    <cellStyle name="Normal 5 2 2 2 2 2 4 3 2" xfId="2938"/>
    <cellStyle name="Normal 5 2 2 2 2 2 4 3 2 2" xfId="3433"/>
    <cellStyle name="Normal 5 2 2 2 2 2 4 4" xfId="1830"/>
    <cellStyle name="Normal 5 2 2 2 2 2 5" xfId="718"/>
    <cellStyle name="Normal 5 2 2 2 2 2 5 2" xfId="1080"/>
    <cellStyle name="Normal 5 2 2 2 2 2 5 2 2" xfId="3307"/>
    <cellStyle name="Normal 5 2 2 2 2 2 5 2 2 2" xfId="3661"/>
    <cellStyle name="Normal 5 2 2 2 2 2 5 3" xfId="2066"/>
    <cellStyle name="Normal 5 2 2 2 2 2 6" xfId="1701"/>
    <cellStyle name="Normal 5 2 2 2 2 2 6 2" xfId="2674"/>
    <cellStyle name="Normal 5 2 2 2 2 3" xfId="85"/>
    <cellStyle name="Normal 5 2 2 2 2 3 2" xfId="219"/>
    <cellStyle name="Normal 5 2 2 2 2 3 2 2" xfId="242"/>
    <cellStyle name="Normal 5 2 2 2 2 3 2 2 2" xfId="608"/>
    <cellStyle name="Normal 5 2 2 2 2 3 2 2 2 2" xfId="631"/>
    <cellStyle name="Normal 5 2 2 2 2 3 2 2 2 2 2" xfId="1600"/>
    <cellStyle name="Normal 5 2 2 2 2 3 2 2 2 2 2 2" xfId="1623"/>
    <cellStyle name="Normal 5 2 2 2 2 3 2 2 2 2 2 2 2" xfId="4180"/>
    <cellStyle name="Normal 5 2 2 2 2 3 2 2 2 2 2 2 2 2" xfId="4203"/>
    <cellStyle name="Normal 5 2 2 2 2 3 2 2 2 2 2 3" xfId="2618"/>
    <cellStyle name="Normal 5 2 2 2 2 3 2 2 2 2 3" xfId="2595"/>
    <cellStyle name="Normal 5 2 2 2 2 3 2 2 2 2 3 2" xfId="3225"/>
    <cellStyle name="Normal 5 2 2 2 2 3 2 2 2 3" xfId="1019"/>
    <cellStyle name="Normal 5 2 2 2 2 3 2 2 2 3 2" xfId="3202"/>
    <cellStyle name="Normal 5 2 2 2 2 3 2 2 2 3 2 2" xfId="3601"/>
    <cellStyle name="Normal 5 2 2 2 2 3 2 2 2 4" xfId="2002"/>
    <cellStyle name="Normal 5 2 2 2 2 3 2 2 3" xfId="996"/>
    <cellStyle name="Normal 5 2 2 2 2 3 2 2 3 2" xfId="1250"/>
    <cellStyle name="Normal 5 2 2 2 2 3 2 2 3 2 2" xfId="3578"/>
    <cellStyle name="Normal 5 2 2 2 2 3 2 2 3 2 2 2" xfId="3830"/>
    <cellStyle name="Normal 5 2 2 2 2 3 2 2 3 3" xfId="2241"/>
    <cellStyle name="Normal 5 2 2 2 2 3 2 2 4" xfId="1979"/>
    <cellStyle name="Normal 5 2 2 2 2 3 2 2 4 2" xfId="2848"/>
    <cellStyle name="Normal 5 2 2 2 2 3 2 3" xfId="400"/>
    <cellStyle name="Normal 5 2 2 2 2 3 2 3 2" xfId="1227"/>
    <cellStyle name="Normal 5 2 2 2 2 3 2 3 2 2" xfId="1393"/>
    <cellStyle name="Normal 5 2 2 2 2 3 2 3 2 2 2" xfId="3807"/>
    <cellStyle name="Normal 5 2 2 2 2 3 2 3 2 2 2 2" xfId="3973"/>
    <cellStyle name="Normal 5 2 2 2 2 3 2 3 2 3" xfId="2387"/>
    <cellStyle name="Normal 5 2 2 2 2 3 2 3 3" xfId="2218"/>
    <cellStyle name="Normal 5 2 2 2 2 3 2 3 3 2" xfId="2995"/>
    <cellStyle name="Normal 5 2 2 2 2 3 2 4" xfId="779"/>
    <cellStyle name="Normal 5 2 2 2 2 3 2 4 2" xfId="2825"/>
    <cellStyle name="Normal 5 2 2 2 2 3 2 4 2 2" xfId="3367"/>
    <cellStyle name="Normal 5 2 2 2 2 3 2 5" xfId="1762"/>
    <cellStyle name="Normal 5 2 2 2 2 3 3" xfId="376"/>
    <cellStyle name="Normal 5 2 2 2 2 3 3 2" xfId="489"/>
    <cellStyle name="Normal 5 2 2 2 2 3 3 2 2" xfId="1370"/>
    <cellStyle name="Normal 5 2 2 2 2 3 3 2 2 2" xfId="1481"/>
    <cellStyle name="Normal 5 2 2 2 2 3 3 2 2 2 2" xfId="3950"/>
    <cellStyle name="Normal 5 2 2 2 2 3 3 2 2 2 2 2" xfId="4061"/>
    <cellStyle name="Normal 5 2 2 2 2 3 3 2 2 3" xfId="2476"/>
    <cellStyle name="Normal 5 2 2 2 2 3 3 2 3" xfId="2363"/>
    <cellStyle name="Normal 5 2 2 2 2 3 3 2 3 2" xfId="3083"/>
    <cellStyle name="Normal 5 2 2 2 2 3 3 3" xfId="871"/>
    <cellStyle name="Normal 5 2 2 2 2 3 3 3 2" xfId="2972"/>
    <cellStyle name="Normal 5 2 2 2 2 3 3 3 2 2" xfId="3457"/>
    <cellStyle name="Normal 5 2 2 2 2 3 3 4" xfId="1857"/>
    <cellStyle name="Normal 5 2 2 2 2 3 4" xfId="754"/>
    <cellStyle name="Normal 5 2 2 2 2 3 4 2" xfId="1105"/>
    <cellStyle name="Normal 5 2 2 2 2 3 4 2 2" xfId="3343"/>
    <cellStyle name="Normal 5 2 2 2 2 3 4 2 2 2" xfId="3685"/>
    <cellStyle name="Normal 5 2 2 2 2 3 4 3" xfId="2091"/>
    <cellStyle name="Normal 5 2 2 2 2 3 5" xfId="1737"/>
    <cellStyle name="Normal 5 2 2 2 2 3 5 2" xfId="2700"/>
    <cellStyle name="Normal 5 2 2 2 2 4" xfId="146"/>
    <cellStyle name="Normal 5 2 2 2 2 4 2" xfId="464"/>
    <cellStyle name="Normal 5 2 2 2 2 4 2 2" xfId="542"/>
    <cellStyle name="Normal 5 2 2 2 2 4 2 2 2" xfId="1456"/>
    <cellStyle name="Normal 5 2 2 2 2 4 2 2 2 2" xfId="1534"/>
    <cellStyle name="Normal 5 2 2 2 2 4 2 2 2 2 2" xfId="4036"/>
    <cellStyle name="Normal 5 2 2 2 2 4 2 2 2 2 2 2" xfId="4114"/>
    <cellStyle name="Normal 5 2 2 2 2 4 2 2 2 3" xfId="2529"/>
    <cellStyle name="Normal 5 2 2 2 2 4 2 2 3" xfId="2451"/>
    <cellStyle name="Normal 5 2 2 2 2 4 2 2 3 2" xfId="3136"/>
    <cellStyle name="Normal 5 2 2 2 2 4 2 3" xfId="926"/>
    <cellStyle name="Normal 5 2 2 2 2 4 2 3 2" xfId="3058"/>
    <cellStyle name="Normal 5 2 2 2 2 4 2 3 2 2" xfId="3510"/>
    <cellStyle name="Normal 5 2 2 2 2 4 2 4" xfId="1910"/>
    <cellStyle name="Normal 5 2 2 2 2 4 3" xfId="846"/>
    <cellStyle name="Normal 5 2 2 2 2 4 3 2" xfId="1160"/>
    <cellStyle name="Normal 5 2 2 2 2 4 3 2 2" xfId="3432"/>
    <cellStyle name="Normal 5 2 2 2 2 4 3 2 2 2" xfId="3740"/>
    <cellStyle name="Normal 5 2 2 2 2 4 3 3" xfId="2148"/>
    <cellStyle name="Normal 5 2 2 2 2 4 4" xfId="1829"/>
    <cellStyle name="Normal 5 2 2 2 2 4 4 2" xfId="2758"/>
    <cellStyle name="Normal 5 2 2 2 2 5" xfId="297"/>
    <cellStyle name="Normal 5 2 2 2 2 5 2" xfId="1079"/>
    <cellStyle name="Normal 5 2 2 2 2 5 2 2" xfId="1302"/>
    <cellStyle name="Normal 5 2 2 2 2 5 2 2 2" xfId="3660"/>
    <cellStyle name="Normal 5 2 2 2 2 5 2 2 2 2" xfId="3882"/>
    <cellStyle name="Normal 5 2 2 2 2 5 2 3" xfId="2293"/>
    <cellStyle name="Normal 5 2 2 2 2 5 3" xfId="2065"/>
    <cellStyle name="Normal 5 2 2 2 2 5 3 2" xfId="2902"/>
    <cellStyle name="Normal 5 2 2 2 2 6" xfId="680"/>
    <cellStyle name="Normal 5 2 2 2 2 6 2" xfId="2673"/>
    <cellStyle name="Normal 5 2 2 2 2 6 2 2" xfId="3272"/>
    <cellStyle name="Normal 5 2 2 2 2 7" xfId="1666"/>
    <cellStyle name="Normal 5 2 2 2 3" xfId="84"/>
    <cellStyle name="Normal 5 2 2 2 3 2" xfId="99"/>
    <cellStyle name="Normal 5 2 2 2 3 2 2" xfId="241"/>
    <cellStyle name="Normal 5 2 2 2 3 2 2 2" xfId="254"/>
    <cellStyle name="Normal 5 2 2 2 3 2 2 2 2" xfId="630"/>
    <cellStyle name="Normal 5 2 2 2 3 2 2 2 2 2" xfId="643"/>
    <cellStyle name="Normal 5 2 2 2 3 2 2 2 2 2 2" xfId="1622"/>
    <cellStyle name="Normal 5 2 2 2 3 2 2 2 2 2 2 2" xfId="1635"/>
    <cellStyle name="Normal 5 2 2 2 3 2 2 2 2 2 2 2 2" xfId="4202"/>
    <cellStyle name="Normal 5 2 2 2 3 2 2 2 2 2 2 2 2 2" xfId="4215"/>
    <cellStyle name="Normal 5 2 2 2 3 2 2 2 2 2 2 3" xfId="2630"/>
    <cellStyle name="Normal 5 2 2 2 3 2 2 2 2 2 3" xfId="2617"/>
    <cellStyle name="Normal 5 2 2 2 3 2 2 2 2 2 3 2" xfId="3237"/>
    <cellStyle name="Normal 5 2 2 2 3 2 2 2 2 3" xfId="1031"/>
    <cellStyle name="Normal 5 2 2 2 3 2 2 2 2 3 2" xfId="3224"/>
    <cellStyle name="Normal 5 2 2 2 3 2 2 2 2 3 2 2" xfId="3613"/>
    <cellStyle name="Normal 5 2 2 2 3 2 2 2 2 4" xfId="2014"/>
    <cellStyle name="Normal 5 2 2 2 3 2 2 2 3" xfId="1018"/>
    <cellStyle name="Normal 5 2 2 2 3 2 2 2 3 2" xfId="1262"/>
    <cellStyle name="Normal 5 2 2 2 3 2 2 2 3 2 2" xfId="3600"/>
    <cellStyle name="Normal 5 2 2 2 3 2 2 2 3 2 2 2" xfId="3842"/>
    <cellStyle name="Normal 5 2 2 2 3 2 2 2 3 3" xfId="2253"/>
    <cellStyle name="Normal 5 2 2 2 3 2 2 2 4" xfId="2001"/>
    <cellStyle name="Normal 5 2 2 2 3 2 2 2 4 2" xfId="2860"/>
    <cellStyle name="Normal 5 2 2 2 3 2 2 3" xfId="413"/>
    <cellStyle name="Normal 5 2 2 2 3 2 2 3 2" xfId="1249"/>
    <cellStyle name="Normal 5 2 2 2 3 2 2 3 2 2" xfId="1406"/>
    <cellStyle name="Normal 5 2 2 2 3 2 2 3 2 2 2" xfId="3829"/>
    <cellStyle name="Normal 5 2 2 2 3 2 2 3 2 2 2 2" xfId="3986"/>
    <cellStyle name="Normal 5 2 2 2 3 2 2 3 2 3" xfId="2400"/>
    <cellStyle name="Normal 5 2 2 2 3 2 2 3 3" xfId="2240"/>
    <cellStyle name="Normal 5 2 2 2 3 2 2 3 3 2" xfId="3008"/>
    <cellStyle name="Normal 5 2 2 2 3 2 2 4" xfId="791"/>
    <cellStyle name="Normal 5 2 2 2 3 2 2 4 2" xfId="2847"/>
    <cellStyle name="Normal 5 2 2 2 3 2 2 4 2 2" xfId="3379"/>
    <cellStyle name="Normal 5 2 2 2 3 2 2 5" xfId="1775"/>
    <cellStyle name="Normal 5 2 2 2 3 2 3" xfId="399"/>
    <cellStyle name="Normal 5 2 2 2 3 2 3 2" xfId="501"/>
    <cellStyle name="Normal 5 2 2 2 3 2 3 2 2" xfId="1392"/>
    <cellStyle name="Normal 5 2 2 2 3 2 3 2 2 2" xfId="1493"/>
    <cellStyle name="Normal 5 2 2 2 3 2 3 2 2 2 2" xfId="3972"/>
    <cellStyle name="Normal 5 2 2 2 3 2 3 2 2 2 2 2" xfId="4073"/>
    <cellStyle name="Normal 5 2 2 2 3 2 3 2 2 3" xfId="2488"/>
    <cellStyle name="Normal 5 2 2 2 3 2 3 2 3" xfId="2386"/>
    <cellStyle name="Normal 5 2 2 2 3 2 3 2 3 2" xfId="3095"/>
    <cellStyle name="Normal 5 2 2 2 3 2 3 3" xfId="885"/>
    <cellStyle name="Normal 5 2 2 2 3 2 3 3 2" xfId="2994"/>
    <cellStyle name="Normal 5 2 2 2 3 2 3 3 2 2" xfId="3469"/>
    <cellStyle name="Normal 5 2 2 2 3 2 3 4" xfId="1869"/>
    <cellStyle name="Normal 5 2 2 2 3 2 4" xfId="778"/>
    <cellStyle name="Normal 5 2 2 2 3 2 4 2" xfId="1117"/>
    <cellStyle name="Normal 5 2 2 2 3 2 4 2 2" xfId="3366"/>
    <cellStyle name="Normal 5 2 2 2 3 2 4 2 2 2" xfId="3697"/>
    <cellStyle name="Normal 5 2 2 2 3 2 4 3" xfId="2105"/>
    <cellStyle name="Normal 5 2 2 2 3 2 5" xfId="1761"/>
    <cellStyle name="Normal 5 2 2 2 3 2 5 2" xfId="2712"/>
    <cellStyle name="Normal 5 2 2 2 3 3" xfId="164"/>
    <cellStyle name="Normal 5 2 2 2 3 3 2" xfId="488"/>
    <cellStyle name="Normal 5 2 2 2 3 3 2 2" xfId="555"/>
    <cellStyle name="Normal 5 2 2 2 3 3 2 2 2" xfId="1480"/>
    <cellStyle name="Normal 5 2 2 2 3 3 2 2 2 2" xfId="1547"/>
    <cellStyle name="Normal 5 2 2 2 3 3 2 2 2 2 2" xfId="4060"/>
    <cellStyle name="Normal 5 2 2 2 3 3 2 2 2 2 2 2" xfId="4127"/>
    <cellStyle name="Normal 5 2 2 2 3 3 2 2 2 3" xfId="2542"/>
    <cellStyle name="Normal 5 2 2 2 3 3 2 2 3" xfId="2475"/>
    <cellStyle name="Normal 5 2 2 2 3 3 2 2 3 2" xfId="3149"/>
    <cellStyle name="Normal 5 2 2 2 3 3 2 3" xfId="941"/>
    <cellStyle name="Normal 5 2 2 2 3 3 2 3 2" xfId="3082"/>
    <cellStyle name="Normal 5 2 2 2 3 3 2 3 2 2" xfId="3523"/>
    <cellStyle name="Normal 5 2 2 2 3 3 2 4" xfId="1925"/>
    <cellStyle name="Normal 5 2 2 2 3 3 3" xfId="870"/>
    <cellStyle name="Normal 5 2 2 2 3 3 3 2" xfId="1174"/>
    <cellStyle name="Normal 5 2 2 2 3 3 3 2 2" xfId="3456"/>
    <cellStyle name="Normal 5 2 2 2 3 3 3 2 2 2" xfId="3754"/>
    <cellStyle name="Normal 5 2 2 2 3 3 3 3" xfId="2163"/>
    <cellStyle name="Normal 5 2 2 2 3 3 4" xfId="1856"/>
    <cellStyle name="Normal 5 2 2 2 3 3 4 2" xfId="2772"/>
    <cellStyle name="Normal 5 2 2 2 3 4" xfId="316"/>
    <cellStyle name="Normal 5 2 2 2 3 4 2" xfId="1104"/>
    <cellStyle name="Normal 5 2 2 2 3 4 2 2" xfId="1315"/>
    <cellStyle name="Normal 5 2 2 2 3 4 2 2 2" xfId="3684"/>
    <cellStyle name="Normal 5 2 2 2 3 4 2 2 2 2" xfId="3895"/>
    <cellStyle name="Normal 5 2 2 2 3 4 2 3" xfId="2306"/>
    <cellStyle name="Normal 5 2 2 2 3 4 3" xfId="2090"/>
    <cellStyle name="Normal 5 2 2 2 3 4 3 2" xfId="2917"/>
    <cellStyle name="Normal 5 2 2 2 3 5" xfId="695"/>
    <cellStyle name="Normal 5 2 2 2 3 5 2" xfId="2699"/>
    <cellStyle name="Normal 5 2 2 2 3 5 2 2" xfId="3285"/>
    <cellStyle name="Normal 5 2 2 2 3 6" xfId="1679"/>
    <cellStyle name="Normal 5 2 2 2 4" xfId="145"/>
    <cellStyle name="Normal 5 2 2 2 4 2" xfId="198"/>
    <cellStyle name="Normal 5 2 2 2 4 2 2" xfId="541"/>
    <cellStyle name="Normal 5 2 2 2 4 2 2 2" xfId="587"/>
    <cellStyle name="Normal 5 2 2 2 4 2 2 2 2" xfId="1533"/>
    <cellStyle name="Normal 5 2 2 2 4 2 2 2 2 2" xfId="1579"/>
    <cellStyle name="Normal 5 2 2 2 4 2 2 2 2 2 2" xfId="4113"/>
    <cellStyle name="Normal 5 2 2 2 4 2 2 2 2 2 2 2" xfId="4159"/>
    <cellStyle name="Normal 5 2 2 2 4 2 2 2 2 3" xfId="2574"/>
    <cellStyle name="Normal 5 2 2 2 4 2 2 2 3" xfId="2528"/>
    <cellStyle name="Normal 5 2 2 2 4 2 2 2 3 2" xfId="3181"/>
    <cellStyle name="Normal 5 2 2 2 4 2 2 3" xfId="975"/>
    <cellStyle name="Normal 5 2 2 2 4 2 2 3 2" xfId="3135"/>
    <cellStyle name="Normal 5 2 2 2 4 2 2 3 2 2" xfId="3557"/>
    <cellStyle name="Normal 5 2 2 2 4 2 2 4" xfId="1958"/>
    <cellStyle name="Normal 5 2 2 2 4 2 3" xfId="925"/>
    <cellStyle name="Normal 5 2 2 2 4 2 3 2" xfId="1206"/>
    <cellStyle name="Normal 5 2 2 2 4 2 3 2 2" xfId="3509"/>
    <cellStyle name="Normal 5 2 2 2 4 2 3 2 2 2" xfId="3786"/>
    <cellStyle name="Normal 5 2 2 2 4 2 3 3" xfId="2197"/>
    <cellStyle name="Normal 5 2 2 2 4 2 4" xfId="1909"/>
    <cellStyle name="Normal 5 2 2 2 4 2 4 2" xfId="2804"/>
    <cellStyle name="Normal 5 2 2 2 4 3" xfId="353"/>
    <cellStyle name="Normal 5 2 2 2 4 3 2" xfId="1159"/>
    <cellStyle name="Normal 5 2 2 2 4 3 2 2" xfId="1349"/>
    <cellStyle name="Normal 5 2 2 2 4 3 2 2 2" xfId="3739"/>
    <cellStyle name="Normal 5 2 2 2 4 3 2 2 2 2" xfId="3929"/>
    <cellStyle name="Normal 5 2 2 2 4 3 2 3" xfId="2341"/>
    <cellStyle name="Normal 5 2 2 2 4 3 3" xfId="2147"/>
    <cellStyle name="Normal 5 2 2 2 4 3 3 2" xfId="2951"/>
    <cellStyle name="Normal 5 2 2 2 4 4" xfId="731"/>
    <cellStyle name="Normal 5 2 2 2 4 4 2" xfId="2757"/>
    <cellStyle name="Normal 5 2 2 2 4 4 2 2" xfId="3320"/>
    <cellStyle name="Normal 5 2 2 2 4 5" xfId="1714"/>
    <cellStyle name="Normal 5 2 2 2 5" xfId="296"/>
    <cellStyle name="Normal 5 2 2 2 5 2" xfId="442"/>
    <cellStyle name="Normal 5 2 2 2 5 2 2" xfId="1301"/>
    <cellStyle name="Normal 5 2 2 2 5 2 2 2" xfId="1435"/>
    <cellStyle name="Normal 5 2 2 2 5 2 2 2 2" xfId="3881"/>
    <cellStyle name="Normal 5 2 2 2 5 2 2 2 2 2" xfId="4015"/>
    <cellStyle name="Normal 5 2 2 2 5 2 2 3" xfId="2429"/>
    <cellStyle name="Normal 5 2 2 2 5 2 3" xfId="2292"/>
    <cellStyle name="Normal 5 2 2 2 5 2 3 2" xfId="3037"/>
    <cellStyle name="Normal 5 2 2 2 5 3" xfId="822"/>
    <cellStyle name="Normal 5 2 2 2 5 3 2" xfId="2901"/>
    <cellStyle name="Normal 5 2 2 2 5 3 2 2" xfId="3409"/>
    <cellStyle name="Normal 5 2 2 2 5 4" xfId="1805"/>
    <cellStyle name="Normal 5 2 2 2 6" xfId="679"/>
    <cellStyle name="Normal 5 2 2 2 6 2" xfId="1057"/>
    <cellStyle name="Normal 5 2 2 2 6 2 2" xfId="3271"/>
    <cellStyle name="Normal 5 2 2 2 6 2 2 2" xfId="3639"/>
    <cellStyle name="Normal 5 2 2 2 6 3" xfId="2040"/>
    <cellStyle name="Normal 5 2 2 2 7" xfId="1665"/>
    <cellStyle name="Normal 5 2 2 2 7 2" xfId="1847"/>
    <cellStyle name="Normal 5 2 2 3" xfId="38"/>
    <cellStyle name="Normal 5 2 2 3 2" xfId="98"/>
    <cellStyle name="Normal 5 2 2 3 2 2" xfId="106"/>
    <cellStyle name="Normal 5 2 2 3 2 2 2" xfId="253"/>
    <cellStyle name="Normal 5 2 2 3 2 2 2 2" xfId="261"/>
    <cellStyle name="Normal 5 2 2 3 2 2 2 2 2" xfId="642"/>
    <cellStyle name="Normal 5 2 2 3 2 2 2 2 2 2" xfId="650"/>
    <cellStyle name="Normal 5 2 2 3 2 2 2 2 2 2 2" xfId="1634"/>
    <cellStyle name="Normal 5 2 2 3 2 2 2 2 2 2 2 2" xfId="1642"/>
    <cellStyle name="Normal 5 2 2 3 2 2 2 2 2 2 2 2 2" xfId="4214"/>
    <cellStyle name="Normal 5 2 2 3 2 2 2 2 2 2 2 2 2 2" xfId="4222"/>
    <cellStyle name="Normal 5 2 2 3 2 2 2 2 2 2 2 3" xfId="2637"/>
    <cellStyle name="Normal 5 2 2 3 2 2 2 2 2 2 3" xfId="2629"/>
    <cellStyle name="Normal 5 2 2 3 2 2 2 2 2 2 3 2" xfId="3244"/>
    <cellStyle name="Normal 5 2 2 3 2 2 2 2 2 3" xfId="1038"/>
    <cellStyle name="Normal 5 2 2 3 2 2 2 2 2 3 2" xfId="3236"/>
    <cellStyle name="Normal 5 2 2 3 2 2 2 2 2 3 2 2" xfId="3620"/>
    <cellStyle name="Normal 5 2 2 3 2 2 2 2 2 4" xfId="2021"/>
    <cellStyle name="Normal 5 2 2 3 2 2 2 2 3" xfId="1030"/>
    <cellStyle name="Normal 5 2 2 3 2 2 2 2 3 2" xfId="1269"/>
    <cellStyle name="Normal 5 2 2 3 2 2 2 2 3 2 2" xfId="3612"/>
    <cellStyle name="Normal 5 2 2 3 2 2 2 2 3 2 2 2" xfId="3849"/>
    <cellStyle name="Normal 5 2 2 3 2 2 2 2 3 3" xfId="2260"/>
    <cellStyle name="Normal 5 2 2 3 2 2 2 2 4" xfId="2013"/>
    <cellStyle name="Normal 5 2 2 3 2 2 2 2 4 2" xfId="2867"/>
    <cellStyle name="Normal 5 2 2 3 2 2 2 3" xfId="420"/>
    <cellStyle name="Normal 5 2 2 3 2 2 2 3 2" xfId="1261"/>
    <cellStyle name="Normal 5 2 2 3 2 2 2 3 2 2" xfId="1413"/>
    <cellStyle name="Normal 5 2 2 3 2 2 2 3 2 2 2" xfId="3841"/>
    <cellStyle name="Normal 5 2 2 3 2 2 2 3 2 2 2 2" xfId="3993"/>
    <cellStyle name="Normal 5 2 2 3 2 2 2 3 2 3" xfId="2407"/>
    <cellStyle name="Normal 5 2 2 3 2 2 2 3 3" xfId="2252"/>
    <cellStyle name="Normal 5 2 2 3 2 2 2 3 3 2" xfId="3015"/>
    <cellStyle name="Normal 5 2 2 3 2 2 2 4" xfId="798"/>
    <cellStyle name="Normal 5 2 2 3 2 2 2 4 2" xfId="2859"/>
    <cellStyle name="Normal 5 2 2 3 2 2 2 4 2 2" xfId="3386"/>
    <cellStyle name="Normal 5 2 2 3 2 2 2 5" xfId="1782"/>
    <cellStyle name="Normal 5 2 2 3 2 2 3" xfId="412"/>
    <cellStyle name="Normal 5 2 2 3 2 2 3 2" xfId="508"/>
    <cellStyle name="Normal 5 2 2 3 2 2 3 2 2" xfId="1405"/>
    <cellStyle name="Normal 5 2 2 3 2 2 3 2 2 2" xfId="1500"/>
    <cellStyle name="Normal 5 2 2 3 2 2 3 2 2 2 2" xfId="3985"/>
    <cellStyle name="Normal 5 2 2 3 2 2 3 2 2 2 2 2" xfId="4080"/>
    <cellStyle name="Normal 5 2 2 3 2 2 3 2 2 3" xfId="2495"/>
    <cellStyle name="Normal 5 2 2 3 2 2 3 2 3" xfId="2399"/>
    <cellStyle name="Normal 5 2 2 3 2 2 3 2 3 2" xfId="3102"/>
    <cellStyle name="Normal 5 2 2 3 2 2 3 3" xfId="892"/>
    <cellStyle name="Normal 5 2 2 3 2 2 3 3 2" xfId="3007"/>
    <cellStyle name="Normal 5 2 2 3 2 2 3 3 2 2" xfId="3476"/>
    <cellStyle name="Normal 5 2 2 3 2 2 3 4" xfId="1876"/>
    <cellStyle name="Normal 5 2 2 3 2 2 4" xfId="790"/>
    <cellStyle name="Normal 5 2 2 3 2 2 4 2" xfId="1124"/>
    <cellStyle name="Normal 5 2 2 3 2 2 4 2 2" xfId="3378"/>
    <cellStyle name="Normal 5 2 2 3 2 2 4 2 2 2" xfId="3704"/>
    <cellStyle name="Normal 5 2 2 3 2 2 4 3" xfId="2112"/>
    <cellStyle name="Normal 5 2 2 3 2 2 5" xfId="1774"/>
    <cellStyle name="Normal 5 2 2 3 2 2 5 2" xfId="2719"/>
    <cellStyle name="Normal 5 2 2 3 2 3" xfId="172"/>
    <cellStyle name="Normal 5 2 2 3 2 3 2" xfId="500"/>
    <cellStyle name="Normal 5 2 2 3 2 3 2 2" xfId="562"/>
    <cellStyle name="Normal 5 2 2 3 2 3 2 2 2" xfId="1492"/>
    <cellStyle name="Normal 5 2 2 3 2 3 2 2 2 2" xfId="1554"/>
    <cellStyle name="Normal 5 2 2 3 2 3 2 2 2 2 2" xfId="4072"/>
    <cellStyle name="Normal 5 2 2 3 2 3 2 2 2 2 2 2" xfId="4134"/>
    <cellStyle name="Normal 5 2 2 3 2 3 2 2 2 3" xfId="2549"/>
    <cellStyle name="Normal 5 2 2 3 2 3 2 2 3" xfId="2487"/>
    <cellStyle name="Normal 5 2 2 3 2 3 2 2 3 2" xfId="3156"/>
    <cellStyle name="Normal 5 2 2 3 2 3 2 3" xfId="949"/>
    <cellStyle name="Normal 5 2 2 3 2 3 2 3 2" xfId="3094"/>
    <cellStyle name="Normal 5 2 2 3 2 3 2 3 2 2" xfId="3531"/>
    <cellStyle name="Normal 5 2 2 3 2 3 2 4" xfId="1933"/>
    <cellStyle name="Normal 5 2 2 3 2 3 3" xfId="884"/>
    <cellStyle name="Normal 5 2 2 3 2 3 3 2" xfId="1181"/>
    <cellStyle name="Normal 5 2 2 3 2 3 3 2 2" xfId="3468"/>
    <cellStyle name="Normal 5 2 2 3 2 3 3 2 2 2" xfId="3761"/>
    <cellStyle name="Normal 5 2 2 3 2 3 3 3" xfId="2171"/>
    <cellStyle name="Normal 5 2 2 3 2 3 4" xfId="1868"/>
    <cellStyle name="Normal 5 2 2 3 2 3 4 2" xfId="2779"/>
    <cellStyle name="Normal 5 2 2 3 2 4" xfId="324"/>
    <cellStyle name="Normal 5 2 2 3 2 4 2" xfId="1116"/>
    <cellStyle name="Normal 5 2 2 3 2 4 2 2" xfId="1322"/>
    <cellStyle name="Normal 5 2 2 3 2 4 2 2 2" xfId="3696"/>
    <cellStyle name="Normal 5 2 2 3 2 4 2 2 2 2" xfId="3902"/>
    <cellStyle name="Normal 5 2 2 3 2 4 2 3" xfId="2313"/>
    <cellStyle name="Normal 5 2 2 3 2 4 3" xfId="2104"/>
    <cellStyle name="Normal 5 2 2 3 2 4 3 2" xfId="2924"/>
    <cellStyle name="Normal 5 2 2 3 2 5" xfId="704"/>
    <cellStyle name="Normal 5 2 2 3 2 5 2" xfId="2711"/>
    <cellStyle name="Normal 5 2 2 3 2 5 2 2" xfId="3293"/>
    <cellStyle name="Normal 5 2 2 3 2 6" xfId="1687"/>
    <cellStyle name="Normal 5 2 2 3 3" xfId="163"/>
    <cellStyle name="Normal 5 2 2 3 3 2" xfId="206"/>
    <cellStyle name="Normal 5 2 2 3 3 2 2" xfId="554"/>
    <cellStyle name="Normal 5 2 2 3 3 2 2 2" xfId="595"/>
    <cellStyle name="Normal 5 2 2 3 3 2 2 2 2" xfId="1546"/>
    <cellStyle name="Normal 5 2 2 3 3 2 2 2 2 2" xfId="1587"/>
    <cellStyle name="Normal 5 2 2 3 3 2 2 2 2 2 2" xfId="4126"/>
    <cellStyle name="Normal 5 2 2 3 3 2 2 2 2 2 2 2" xfId="4167"/>
    <cellStyle name="Normal 5 2 2 3 3 2 2 2 2 3" xfId="2582"/>
    <cellStyle name="Normal 5 2 2 3 3 2 2 2 3" xfId="2541"/>
    <cellStyle name="Normal 5 2 2 3 3 2 2 2 3 2" xfId="3189"/>
    <cellStyle name="Normal 5 2 2 3 3 2 2 3" xfId="983"/>
    <cellStyle name="Normal 5 2 2 3 3 2 2 3 2" xfId="3148"/>
    <cellStyle name="Normal 5 2 2 3 3 2 2 3 2 2" xfId="3565"/>
    <cellStyle name="Normal 5 2 2 3 3 2 2 4" xfId="1966"/>
    <cellStyle name="Normal 5 2 2 3 3 2 3" xfId="940"/>
    <cellStyle name="Normal 5 2 2 3 3 2 3 2" xfId="1214"/>
    <cellStyle name="Normal 5 2 2 3 3 2 3 2 2" xfId="3522"/>
    <cellStyle name="Normal 5 2 2 3 3 2 3 2 2 2" xfId="3794"/>
    <cellStyle name="Normal 5 2 2 3 3 2 3 3" xfId="2205"/>
    <cellStyle name="Normal 5 2 2 3 3 2 4" xfId="1924"/>
    <cellStyle name="Normal 5 2 2 3 3 2 4 2" xfId="2812"/>
    <cellStyle name="Normal 5 2 2 3 3 3" xfId="362"/>
    <cellStyle name="Normal 5 2 2 3 3 3 2" xfId="1173"/>
    <cellStyle name="Normal 5 2 2 3 3 3 2 2" xfId="1357"/>
    <cellStyle name="Normal 5 2 2 3 3 3 2 2 2" xfId="3753"/>
    <cellStyle name="Normal 5 2 2 3 3 3 2 2 2 2" xfId="3937"/>
    <cellStyle name="Normal 5 2 2 3 3 3 2 3" xfId="2350"/>
    <cellStyle name="Normal 5 2 2 3 3 3 3" xfId="2162"/>
    <cellStyle name="Normal 5 2 2 3 3 3 3 2" xfId="2959"/>
    <cellStyle name="Normal 5 2 2 3 3 4" xfId="740"/>
    <cellStyle name="Normal 5 2 2 3 3 4 2" xfId="2771"/>
    <cellStyle name="Normal 5 2 2 3 3 4 2 2" xfId="3329"/>
    <cellStyle name="Normal 5 2 2 3 3 5" xfId="1723"/>
    <cellStyle name="Normal 5 2 2 3 4" xfId="315"/>
    <cellStyle name="Normal 5 2 2 3 4 2" xfId="451"/>
    <cellStyle name="Normal 5 2 2 3 4 2 2" xfId="1314"/>
    <cellStyle name="Normal 5 2 2 3 4 2 2 2" xfId="1443"/>
    <cellStyle name="Normal 5 2 2 3 4 2 2 2 2" xfId="3894"/>
    <cellStyle name="Normal 5 2 2 3 4 2 2 2 2 2" xfId="4023"/>
    <cellStyle name="Normal 5 2 2 3 4 2 2 3" xfId="2438"/>
    <cellStyle name="Normal 5 2 2 3 4 2 3" xfId="2305"/>
    <cellStyle name="Normal 5 2 2 3 4 2 3 2" xfId="3045"/>
    <cellStyle name="Normal 5 2 2 3 4 3" xfId="831"/>
    <cellStyle name="Normal 5 2 2 3 4 3 2" xfId="2916"/>
    <cellStyle name="Normal 5 2 2 3 4 3 2 2" xfId="3417"/>
    <cellStyle name="Normal 5 2 2 3 4 4" xfId="1814"/>
    <cellStyle name="Normal 5 2 2 3 5" xfId="694"/>
    <cellStyle name="Normal 5 2 2 3 5 2" xfId="1066"/>
    <cellStyle name="Normal 5 2 2 3 5 2 2" xfId="3284"/>
    <cellStyle name="Normal 5 2 2 3 5 2 2 2" xfId="3647"/>
    <cellStyle name="Normal 5 2 2 3 5 3" xfId="2050"/>
    <cellStyle name="Normal 5 2 2 3 6" xfId="1678"/>
    <cellStyle name="Normal 5 2 2 3 6 2" xfId="2660"/>
    <cellStyle name="Normal 5 2 2 4" xfId="66"/>
    <cellStyle name="Normal 5 2 2 4 2" xfId="197"/>
    <cellStyle name="Normal 5 2 2 4 2 2" xfId="227"/>
    <cellStyle name="Normal 5 2 2 4 2 2 2" xfId="586"/>
    <cellStyle name="Normal 5 2 2 4 2 2 2 2" xfId="616"/>
    <cellStyle name="Normal 5 2 2 4 2 2 2 2 2" xfId="1578"/>
    <cellStyle name="Normal 5 2 2 4 2 2 2 2 2 2" xfId="1608"/>
    <cellStyle name="Normal 5 2 2 4 2 2 2 2 2 2 2" xfId="4158"/>
    <cellStyle name="Normal 5 2 2 4 2 2 2 2 2 2 2 2" xfId="4188"/>
    <cellStyle name="Normal 5 2 2 4 2 2 2 2 2 3" xfId="2603"/>
    <cellStyle name="Normal 5 2 2 4 2 2 2 2 3" xfId="2573"/>
    <cellStyle name="Normal 5 2 2 4 2 2 2 2 3 2" xfId="3210"/>
    <cellStyle name="Normal 5 2 2 4 2 2 2 3" xfId="1004"/>
    <cellStyle name="Normal 5 2 2 4 2 2 2 3 2" xfId="3180"/>
    <cellStyle name="Normal 5 2 2 4 2 2 2 3 2 2" xfId="3586"/>
    <cellStyle name="Normal 5 2 2 4 2 2 2 4" xfId="1987"/>
    <cellStyle name="Normal 5 2 2 4 2 2 3" xfId="974"/>
    <cellStyle name="Normal 5 2 2 4 2 2 3 2" xfId="1235"/>
    <cellStyle name="Normal 5 2 2 4 2 2 3 2 2" xfId="3556"/>
    <cellStyle name="Normal 5 2 2 4 2 2 3 2 2 2" xfId="3815"/>
    <cellStyle name="Normal 5 2 2 4 2 2 3 3" xfId="2226"/>
    <cellStyle name="Normal 5 2 2 4 2 2 4" xfId="1957"/>
    <cellStyle name="Normal 5 2 2 4 2 2 4 2" xfId="2833"/>
    <cellStyle name="Normal 5 2 2 4 2 3" xfId="384"/>
    <cellStyle name="Normal 5 2 2 4 2 3 2" xfId="1205"/>
    <cellStyle name="Normal 5 2 2 4 2 3 2 2" xfId="1378"/>
    <cellStyle name="Normal 5 2 2 4 2 3 2 2 2" xfId="3785"/>
    <cellStyle name="Normal 5 2 2 4 2 3 2 2 2 2" xfId="3958"/>
    <cellStyle name="Normal 5 2 2 4 2 3 2 3" xfId="2371"/>
    <cellStyle name="Normal 5 2 2 4 2 3 3" xfId="2196"/>
    <cellStyle name="Normal 5 2 2 4 2 3 3 2" xfId="2980"/>
    <cellStyle name="Normal 5 2 2 4 2 4" xfId="762"/>
    <cellStyle name="Normal 5 2 2 4 2 4 2" xfId="2803"/>
    <cellStyle name="Normal 5 2 2 4 2 4 2 2" xfId="3351"/>
    <cellStyle name="Normal 5 2 2 4 2 5" xfId="1745"/>
    <cellStyle name="Normal 5 2 2 4 3" xfId="352"/>
    <cellStyle name="Normal 5 2 2 4 3 2" xfId="473"/>
    <cellStyle name="Normal 5 2 2 4 3 2 2" xfId="1348"/>
    <cellStyle name="Normal 5 2 2 4 3 2 2 2" xfId="1465"/>
    <cellStyle name="Normal 5 2 2 4 3 2 2 2 2" xfId="3928"/>
    <cellStyle name="Normal 5 2 2 4 3 2 2 2 2 2" xfId="4045"/>
    <cellStyle name="Normal 5 2 2 4 3 2 2 3" xfId="2460"/>
    <cellStyle name="Normal 5 2 2 4 3 2 3" xfId="2340"/>
    <cellStyle name="Normal 5 2 2 4 3 2 3 2" xfId="3067"/>
    <cellStyle name="Normal 5 2 2 4 3 3" xfId="855"/>
    <cellStyle name="Normal 5 2 2 4 3 3 2" xfId="2950"/>
    <cellStyle name="Normal 5 2 2 4 3 3 2 2" xfId="3441"/>
    <cellStyle name="Normal 5 2 2 4 3 4" xfId="1838"/>
    <cellStyle name="Normal 5 2 2 4 4" xfId="730"/>
    <cellStyle name="Normal 5 2 2 4 4 2" xfId="1089"/>
    <cellStyle name="Normal 5 2 2 4 4 2 2" xfId="3319"/>
    <cellStyle name="Normal 5 2 2 4 4 2 2 2" xfId="3669"/>
    <cellStyle name="Normal 5 2 2 4 4 3" xfId="2074"/>
    <cellStyle name="Normal 5 2 2 4 5" xfId="1713"/>
    <cellStyle name="Normal 5 2 2 4 5 2" xfId="2684"/>
    <cellStyle name="Normal 5 2 2 5" xfId="127"/>
    <cellStyle name="Normal 5 2 2 5 2" xfId="441"/>
    <cellStyle name="Normal 5 2 2 5 2 2" xfId="527"/>
    <cellStyle name="Normal 5 2 2 5 2 2 2" xfId="1434"/>
    <cellStyle name="Normal 5 2 2 5 2 2 2 2" xfId="1519"/>
    <cellStyle name="Normal 5 2 2 5 2 2 2 2 2" xfId="4014"/>
    <cellStyle name="Normal 5 2 2 5 2 2 2 2 2 2" xfId="4099"/>
    <cellStyle name="Normal 5 2 2 5 2 2 2 3" xfId="2514"/>
    <cellStyle name="Normal 5 2 2 5 2 2 3" xfId="2428"/>
    <cellStyle name="Normal 5 2 2 5 2 2 3 2" xfId="3121"/>
    <cellStyle name="Normal 5 2 2 5 2 3" xfId="911"/>
    <cellStyle name="Normal 5 2 2 5 2 3 2" xfId="3036"/>
    <cellStyle name="Normal 5 2 2 5 2 3 2 2" xfId="3495"/>
    <cellStyle name="Normal 5 2 2 5 2 4" xfId="1895"/>
    <cellStyle name="Normal 5 2 2 5 3" xfId="821"/>
    <cellStyle name="Normal 5 2 2 5 3 2" xfId="1144"/>
    <cellStyle name="Normal 5 2 2 5 3 2 2" xfId="3408"/>
    <cellStyle name="Normal 5 2 2 5 3 2 2 2" xfId="3724"/>
    <cellStyle name="Normal 5 2 2 5 3 3" xfId="2132"/>
    <cellStyle name="Normal 5 2 2 5 4" xfId="1804"/>
    <cellStyle name="Normal 5 2 2 5 4 2" xfId="2740"/>
    <cellStyle name="Normal 5 2 2 6" xfId="278"/>
    <cellStyle name="Normal 5 2 2 6 2" xfId="1056"/>
    <cellStyle name="Normal 5 2 2 6 2 2" xfId="1286"/>
    <cellStyle name="Normal 5 2 2 6 2 2 2" xfId="3638"/>
    <cellStyle name="Normal 5 2 2 6 2 2 2 2" xfId="3866"/>
    <cellStyle name="Normal 5 2 2 6 2 3" xfId="2277"/>
    <cellStyle name="Normal 5 2 2 6 3" xfId="2039"/>
    <cellStyle name="Normal 5 2 2 6 3 2" xfId="2884"/>
    <cellStyle name="Normal 5 2 2 7" xfId="313"/>
    <cellStyle name="Normal 5 2 2 7 2" xfId="2051"/>
    <cellStyle name="Normal 5 2 2 7 2 2" xfId="2914"/>
    <cellStyle name="Normal 5 2 2 8" xfId="702"/>
    <cellStyle name="Normal 5 2 3" xfId="37"/>
    <cellStyle name="Normal 5 2 3 2" xfId="46"/>
    <cellStyle name="Normal 5 2 3 2 2" xfId="105"/>
    <cellStyle name="Normal 5 2 3 2 2 2" xfId="112"/>
    <cellStyle name="Normal 5 2 3 2 2 2 2" xfId="260"/>
    <cellStyle name="Normal 5 2 3 2 2 2 2 2" xfId="267"/>
    <cellStyle name="Normal 5 2 3 2 2 2 2 2 2" xfId="649"/>
    <cellStyle name="Normal 5 2 3 2 2 2 2 2 2 2" xfId="656"/>
    <cellStyle name="Normal 5 2 3 2 2 2 2 2 2 2 2" xfId="1641"/>
    <cellStyle name="Normal 5 2 3 2 2 2 2 2 2 2 2 2" xfId="1648"/>
    <cellStyle name="Normal 5 2 3 2 2 2 2 2 2 2 2 2 2" xfId="4221"/>
    <cellStyle name="Normal 5 2 3 2 2 2 2 2 2 2 2 2 2 2" xfId="4228"/>
    <cellStyle name="Normal 5 2 3 2 2 2 2 2 2 2 2 3" xfId="2643"/>
    <cellStyle name="Normal 5 2 3 2 2 2 2 2 2 2 3" xfId="2636"/>
    <cellStyle name="Normal 5 2 3 2 2 2 2 2 2 2 3 2" xfId="3250"/>
    <cellStyle name="Normal 5 2 3 2 2 2 2 2 2 3" xfId="1044"/>
    <cellStyle name="Normal 5 2 3 2 2 2 2 2 2 3 2" xfId="3243"/>
    <cellStyle name="Normal 5 2 3 2 2 2 2 2 2 3 2 2" xfId="3626"/>
    <cellStyle name="Normal 5 2 3 2 2 2 2 2 2 4" xfId="2027"/>
    <cellStyle name="Normal 5 2 3 2 2 2 2 2 3" xfId="1037"/>
    <cellStyle name="Normal 5 2 3 2 2 2 2 2 3 2" xfId="1275"/>
    <cellStyle name="Normal 5 2 3 2 2 2 2 2 3 2 2" xfId="3619"/>
    <cellStyle name="Normal 5 2 3 2 2 2 2 2 3 2 2 2" xfId="3855"/>
    <cellStyle name="Normal 5 2 3 2 2 2 2 2 3 3" xfId="2266"/>
    <cellStyle name="Normal 5 2 3 2 2 2 2 2 4" xfId="2020"/>
    <cellStyle name="Normal 5 2 3 2 2 2 2 2 4 2" xfId="2873"/>
    <cellStyle name="Normal 5 2 3 2 2 2 2 3" xfId="426"/>
    <cellStyle name="Normal 5 2 3 2 2 2 2 3 2" xfId="1268"/>
    <cellStyle name="Normal 5 2 3 2 2 2 2 3 2 2" xfId="1419"/>
    <cellStyle name="Normal 5 2 3 2 2 2 2 3 2 2 2" xfId="3848"/>
    <cellStyle name="Normal 5 2 3 2 2 2 2 3 2 2 2 2" xfId="3999"/>
    <cellStyle name="Normal 5 2 3 2 2 2 2 3 2 3" xfId="2413"/>
    <cellStyle name="Normal 5 2 3 2 2 2 2 3 3" xfId="2259"/>
    <cellStyle name="Normal 5 2 3 2 2 2 2 3 3 2" xfId="3021"/>
    <cellStyle name="Normal 5 2 3 2 2 2 2 4" xfId="804"/>
    <cellStyle name="Normal 5 2 3 2 2 2 2 4 2" xfId="2866"/>
    <cellStyle name="Normal 5 2 3 2 2 2 2 4 2 2" xfId="3392"/>
    <cellStyle name="Normal 5 2 3 2 2 2 2 5" xfId="1788"/>
    <cellStyle name="Normal 5 2 3 2 2 2 3" xfId="419"/>
    <cellStyle name="Normal 5 2 3 2 2 2 3 2" xfId="514"/>
    <cellStyle name="Normal 5 2 3 2 2 2 3 2 2" xfId="1412"/>
    <cellStyle name="Normal 5 2 3 2 2 2 3 2 2 2" xfId="1506"/>
    <cellStyle name="Normal 5 2 3 2 2 2 3 2 2 2 2" xfId="3992"/>
    <cellStyle name="Normal 5 2 3 2 2 2 3 2 2 2 2 2" xfId="4086"/>
    <cellStyle name="Normal 5 2 3 2 2 2 3 2 2 3" xfId="2501"/>
    <cellStyle name="Normal 5 2 3 2 2 2 3 2 3" xfId="2406"/>
    <cellStyle name="Normal 5 2 3 2 2 2 3 2 3 2" xfId="3108"/>
    <cellStyle name="Normal 5 2 3 2 2 2 3 3" xfId="898"/>
    <cellStyle name="Normal 5 2 3 2 2 2 3 3 2" xfId="3014"/>
    <cellStyle name="Normal 5 2 3 2 2 2 3 3 2 2" xfId="3482"/>
    <cellStyle name="Normal 5 2 3 2 2 2 3 4" xfId="1882"/>
    <cellStyle name="Normal 5 2 3 2 2 2 4" xfId="797"/>
    <cellStyle name="Normal 5 2 3 2 2 2 4 2" xfId="1130"/>
    <cellStyle name="Normal 5 2 3 2 2 2 4 2 2" xfId="3385"/>
    <cellStyle name="Normal 5 2 3 2 2 2 4 2 2 2" xfId="3710"/>
    <cellStyle name="Normal 5 2 3 2 2 2 4 3" xfId="2118"/>
    <cellStyle name="Normal 5 2 3 2 2 2 5" xfId="1781"/>
    <cellStyle name="Normal 5 2 3 2 2 2 5 2" xfId="2725"/>
    <cellStyle name="Normal 5 2 3 2 2 3" xfId="179"/>
    <cellStyle name="Normal 5 2 3 2 2 3 2" xfId="507"/>
    <cellStyle name="Normal 5 2 3 2 2 3 2 2" xfId="569"/>
    <cellStyle name="Normal 5 2 3 2 2 3 2 2 2" xfId="1499"/>
    <cellStyle name="Normal 5 2 3 2 2 3 2 2 2 2" xfId="1561"/>
    <cellStyle name="Normal 5 2 3 2 2 3 2 2 2 2 2" xfId="4079"/>
    <cellStyle name="Normal 5 2 3 2 2 3 2 2 2 2 2 2" xfId="4141"/>
    <cellStyle name="Normal 5 2 3 2 2 3 2 2 2 3" xfId="2556"/>
    <cellStyle name="Normal 5 2 3 2 2 3 2 2 3" xfId="2494"/>
    <cellStyle name="Normal 5 2 3 2 2 3 2 2 3 2" xfId="3163"/>
    <cellStyle name="Normal 5 2 3 2 2 3 2 3" xfId="956"/>
    <cellStyle name="Normal 5 2 3 2 2 3 2 3 2" xfId="3101"/>
    <cellStyle name="Normal 5 2 3 2 2 3 2 3 2 2" xfId="3538"/>
    <cellStyle name="Normal 5 2 3 2 2 3 2 4" xfId="1940"/>
    <cellStyle name="Normal 5 2 3 2 2 3 3" xfId="891"/>
    <cellStyle name="Normal 5 2 3 2 2 3 3 2" xfId="1188"/>
    <cellStyle name="Normal 5 2 3 2 2 3 3 2 2" xfId="3475"/>
    <cellStyle name="Normal 5 2 3 2 2 3 3 2 2 2" xfId="3768"/>
    <cellStyle name="Normal 5 2 3 2 2 3 3 3" xfId="2178"/>
    <cellStyle name="Normal 5 2 3 2 2 3 4" xfId="1875"/>
    <cellStyle name="Normal 5 2 3 2 2 3 4 2" xfId="2786"/>
    <cellStyle name="Normal 5 2 3 2 2 4" xfId="331"/>
    <cellStyle name="Normal 5 2 3 2 2 4 2" xfId="1123"/>
    <cellStyle name="Normal 5 2 3 2 2 4 2 2" xfId="1329"/>
    <cellStyle name="Normal 5 2 3 2 2 4 2 2 2" xfId="3703"/>
    <cellStyle name="Normal 5 2 3 2 2 4 2 2 2 2" xfId="3909"/>
    <cellStyle name="Normal 5 2 3 2 2 4 2 3" xfId="2320"/>
    <cellStyle name="Normal 5 2 3 2 2 4 3" xfId="2111"/>
    <cellStyle name="Normal 5 2 3 2 2 4 3 2" xfId="2931"/>
    <cellStyle name="Normal 5 2 3 2 2 5" xfId="711"/>
    <cellStyle name="Normal 5 2 3 2 2 5 2" xfId="2718"/>
    <cellStyle name="Normal 5 2 3 2 2 5 2 2" xfId="3300"/>
    <cellStyle name="Normal 5 2 3 2 2 6" xfId="1694"/>
    <cellStyle name="Normal 5 2 3 2 3" xfId="171"/>
    <cellStyle name="Normal 5 2 3 2 3 2" xfId="212"/>
    <cellStyle name="Normal 5 2 3 2 3 2 2" xfId="561"/>
    <cellStyle name="Normal 5 2 3 2 3 2 2 2" xfId="601"/>
    <cellStyle name="Normal 5 2 3 2 3 2 2 2 2" xfId="1553"/>
    <cellStyle name="Normal 5 2 3 2 3 2 2 2 2 2" xfId="1593"/>
    <cellStyle name="Normal 5 2 3 2 3 2 2 2 2 2 2" xfId="4133"/>
    <cellStyle name="Normal 5 2 3 2 3 2 2 2 2 2 2 2" xfId="4173"/>
    <cellStyle name="Normal 5 2 3 2 3 2 2 2 2 3" xfId="2588"/>
    <cellStyle name="Normal 5 2 3 2 3 2 2 2 3" xfId="2548"/>
    <cellStyle name="Normal 5 2 3 2 3 2 2 2 3 2" xfId="3195"/>
    <cellStyle name="Normal 5 2 3 2 3 2 2 3" xfId="989"/>
    <cellStyle name="Normal 5 2 3 2 3 2 2 3 2" xfId="3155"/>
    <cellStyle name="Normal 5 2 3 2 3 2 2 3 2 2" xfId="3571"/>
    <cellStyle name="Normal 5 2 3 2 3 2 2 4" xfId="1972"/>
    <cellStyle name="Normal 5 2 3 2 3 2 3" xfId="948"/>
    <cellStyle name="Normal 5 2 3 2 3 2 3 2" xfId="1220"/>
    <cellStyle name="Normal 5 2 3 2 3 2 3 2 2" xfId="3530"/>
    <cellStyle name="Normal 5 2 3 2 3 2 3 2 2 2" xfId="3800"/>
    <cellStyle name="Normal 5 2 3 2 3 2 3 3" xfId="2211"/>
    <cellStyle name="Normal 5 2 3 2 3 2 4" xfId="1932"/>
    <cellStyle name="Normal 5 2 3 2 3 2 4 2" xfId="2818"/>
    <cellStyle name="Normal 5 2 3 2 3 3" xfId="369"/>
    <cellStyle name="Normal 5 2 3 2 3 3 2" xfId="1180"/>
    <cellStyle name="Normal 5 2 3 2 3 3 2 2" xfId="1363"/>
    <cellStyle name="Normal 5 2 3 2 3 3 2 2 2" xfId="3760"/>
    <cellStyle name="Normal 5 2 3 2 3 3 2 2 2 2" xfId="3943"/>
    <cellStyle name="Normal 5 2 3 2 3 3 2 3" xfId="2356"/>
    <cellStyle name="Normal 5 2 3 2 3 3 3" xfId="2170"/>
    <cellStyle name="Normal 5 2 3 2 3 3 3 2" xfId="2965"/>
    <cellStyle name="Normal 5 2 3 2 3 4" xfId="747"/>
    <cellStyle name="Normal 5 2 3 2 3 4 2" xfId="2778"/>
    <cellStyle name="Normal 5 2 3 2 3 4 2 2" xfId="3336"/>
    <cellStyle name="Normal 5 2 3 2 3 5" xfId="1730"/>
    <cellStyle name="Normal 5 2 3 2 4" xfId="323"/>
    <cellStyle name="Normal 5 2 3 2 4 2" xfId="457"/>
    <cellStyle name="Normal 5 2 3 2 4 2 2" xfId="1321"/>
    <cellStyle name="Normal 5 2 3 2 4 2 2 2" xfId="1449"/>
    <cellStyle name="Normal 5 2 3 2 4 2 2 2 2" xfId="3901"/>
    <cellStyle name="Normal 5 2 3 2 4 2 2 2 2 2" xfId="4029"/>
    <cellStyle name="Normal 5 2 3 2 4 2 2 3" xfId="2444"/>
    <cellStyle name="Normal 5 2 3 2 4 2 3" xfId="2312"/>
    <cellStyle name="Normal 5 2 3 2 4 2 3 2" xfId="3051"/>
    <cellStyle name="Normal 5 2 3 2 4 3" xfId="839"/>
    <cellStyle name="Normal 5 2 3 2 4 3 2" xfId="2923"/>
    <cellStyle name="Normal 5 2 3 2 4 3 2 2" xfId="3425"/>
    <cellStyle name="Normal 5 2 3 2 4 4" xfId="1822"/>
    <cellStyle name="Normal 5 2 3 2 5" xfId="703"/>
    <cellStyle name="Normal 5 2 3 2 5 2" xfId="1072"/>
    <cellStyle name="Normal 5 2 3 2 5 2 2" xfId="3292"/>
    <cellStyle name="Normal 5 2 3 2 5 2 2 2" xfId="3653"/>
    <cellStyle name="Normal 5 2 3 2 5 3" xfId="2058"/>
    <cellStyle name="Normal 5 2 3 2 6" xfId="1686"/>
    <cellStyle name="Normal 5 2 3 2 6 2" xfId="2666"/>
    <cellStyle name="Normal 5 2 3 3" xfId="73"/>
    <cellStyle name="Normal 5 2 3 3 2" xfId="205"/>
    <cellStyle name="Normal 5 2 3 3 2 2" xfId="232"/>
    <cellStyle name="Normal 5 2 3 3 2 2 2" xfId="594"/>
    <cellStyle name="Normal 5 2 3 3 2 2 2 2" xfId="621"/>
    <cellStyle name="Normal 5 2 3 3 2 2 2 2 2" xfId="1586"/>
    <cellStyle name="Normal 5 2 3 3 2 2 2 2 2 2" xfId="1613"/>
    <cellStyle name="Normal 5 2 3 3 2 2 2 2 2 2 2" xfId="4166"/>
    <cellStyle name="Normal 5 2 3 3 2 2 2 2 2 2 2 2" xfId="4193"/>
    <cellStyle name="Normal 5 2 3 3 2 2 2 2 2 3" xfId="2608"/>
    <cellStyle name="Normal 5 2 3 3 2 2 2 2 3" xfId="2581"/>
    <cellStyle name="Normal 5 2 3 3 2 2 2 2 3 2" xfId="3215"/>
    <cellStyle name="Normal 5 2 3 3 2 2 2 3" xfId="1009"/>
    <cellStyle name="Normal 5 2 3 3 2 2 2 3 2" xfId="3188"/>
    <cellStyle name="Normal 5 2 3 3 2 2 2 3 2 2" xfId="3591"/>
    <cellStyle name="Normal 5 2 3 3 2 2 2 4" xfId="1992"/>
    <cellStyle name="Normal 5 2 3 3 2 2 3" xfId="982"/>
    <cellStyle name="Normal 5 2 3 3 2 2 3 2" xfId="1240"/>
    <cellStyle name="Normal 5 2 3 3 2 2 3 2 2" xfId="3564"/>
    <cellStyle name="Normal 5 2 3 3 2 2 3 2 2 2" xfId="3820"/>
    <cellStyle name="Normal 5 2 3 3 2 2 3 3" xfId="2231"/>
    <cellStyle name="Normal 5 2 3 3 2 2 4" xfId="1965"/>
    <cellStyle name="Normal 5 2 3 3 2 2 4 2" xfId="2838"/>
    <cellStyle name="Normal 5 2 3 3 2 3" xfId="389"/>
    <cellStyle name="Normal 5 2 3 3 2 3 2" xfId="1213"/>
    <cellStyle name="Normal 5 2 3 3 2 3 2 2" xfId="1383"/>
    <cellStyle name="Normal 5 2 3 3 2 3 2 2 2" xfId="3793"/>
    <cellStyle name="Normal 5 2 3 3 2 3 2 2 2 2" xfId="3963"/>
    <cellStyle name="Normal 5 2 3 3 2 3 2 3" xfId="2376"/>
    <cellStyle name="Normal 5 2 3 3 2 3 3" xfId="2204"/>
    <cellStyle name="Normal 5 2 3 3 2 3 3 2" xfId="2985"/>
    <cellStyle name="Normal 5 2 3 3 2 4" xfId="767"/>
    <cellStyle name="Normal 5 2 3 3 2 4 2" xfId="2811"/>
    <cellStyle name="Normal 5 2 3 3 2 4 2 2" xfId="3356"/>
    <cellStyle name="Normal 5 2 3 3 2 5" xfId="1751"/>
    <cellStyle name="Normal 5 2 3 3 3" xfId="361"/>
    <cellStyle name="Normal 5 2 3 3 3 2" xfId="479"/>
    <cellStyle name="Normal 5 2 3 3 3 2 2" xfId="1356"/>
    <cellStyle name="Normal 5 2 3 3 3 2 2 2" xfId="1471"/>
    <cellStyle name="Normal 5 2 3 3 3 2 2 2 2" xfId="3936"/>
    <cellStyle name="Normal 5 2 3 3 3 2 2 2 2 2" xfId="4051"/>
    <cellStyle name="Normal 5 2 3 3 3 2 2 3" xfId="2466"/>
    <cellStyle name="Normal 5 2 3 3 3 2 3" xfId="2349"/>
    <cellStyle name="Normal 5 2 3 3 3 2 3 2" xfId="3073"/>
    <cellStyle name="Normal 5 2 3 3 3 3" xfId="861"/>
    <cellStyle name="Normal 5 2 3 3 3 3 2" xfId="2958"/>
    <cellStyle name="Normal 5 2 3 3 3 3 2 2" xfId="3447"/>
    <cellStyle name="Normal 5 2 3 3 3 4" xfId="1845"/>
    <cellStyle name="Normal 5 2 3 3 4" xfId="739"/>
    <cellStyle name="Normal 5 2 3 3 4 2" xfId="1095"/>
    <cellStyle name="Normal 5 2 3 3 4 2 2" xfId="3328"/>
    <cellStyle name="Normal 5 2 3 3 4 2 2 2" xfId="3675"/>
    <cellStyle name="Normal 5 2 3 3 4 3" xfId="2080"/>
    <cellStyle name="Normal 5 2 3 3 5" xfId="1722"/>
    <cellStyle name="Normal 5 2 3 3 5 2" xfId="2690"/>
    <cellStyle name="Normal 5 2 3 4" xfId="136"/>
    <cellStyle name="Normal 5 2 3 4 2" xfId="450"/>
    <cellStyle name="Normal 5 2 3 4 2 2" xfId="533"/>
    <cellStyle name="Normal 5 2 3 4 2 2 2" xfId="1442"/>
    <cellStyle name="Normal 5 2 3 4 2 2 2 2" xfId="1525"/>
    <cellStyle name="Normal 5 2 3 4 2 2 2 2 2" xfId="4022"/>
    <cellStyle name="Normal 5 2 3 4 2 2 2 2 2 2" xfId="4105"/>
    <cellStyle name="Normal 5 2 3 4 2 2 2 3" xfId="2520"/>
    <cellStyle name="Normal 5 2 3 4 2 2 3" xfId="2437"/>
    <cellStyle name="Normal 5 2 3 4 2 2 3 2" xfId="3127"/>
    <cellStyle name="Normal 5 2 3 4 2 3" xfId="917"/>
    <cellStyle name="Normal 5 2 3 4 2 3 2" xfId="3044"/>
    <cellStyle name="Normal 5 2 3 4 2 3 2 2" xfId="3501"/>
    <cellStyle name="Normal 5 2 3 4 2 4" xfId="1901"/>
    <cellStyle name="Normal 5 2 3 4 3" xfId="830"/>
    <cellStyle name="Normal 5 2 3 4 3 2" xfId="1151"/>
    <cellStyle name="Normal 5 2 3 4 3 2 2" xfId="3416"/>
    <cellStyle name="Normal 5 2 3 4 3 2 2 2" xfId="3731"/>
    <cellStyle name="Normal 5 2 3 4 3 3" xfId="2139"/>
    <cellStyle name="Normal 5 2 3 4 4" xfId="1813"/>
    <cellStyle name="Normal 5 2 3 4 4 2" xfId="2748"/>
    <cellStyle name="Normal 5 2 3 5" xfId="285"/>
    <cellStyle name="Normal 5 2 3 5 2" xfId="1065"/>
    <cellStyle name="Normal 5 2 3 5 2 2" xfId="1292"/>
    <cellStyle name="Normal 5 2 3 5 2 2 2" xfId="3646"/>
    <cellStyle name="Normal 5 2 3 5 2 2 2 2" xfId="3872"/>
    <cellStyle name="Normal 5 2 3 5 2 3" xfId="2283"/>
    <cellStyle name="Normal 5 2 3 5 3" xfId="2049"/>
    <cellStyle name="Normal 5 2 3 5 3 2" xfId="2891"/>
    <cellStyle name="Normal 5 2 3 6" xfId="668"/>
    <cellStyle name="Normal 5 2 3 6 2" xfId="2659"/>
    <cellStyle name="Normal 5 2 3 6 2 2" xfId="3262"/>
    <cellStyle name="Normal 5 2 3 7" xfId="287"/>
    <cellStyle name="Normal 5 2 4" xfId="65"/>
    <cellStyle name="Normal 5 2 4 2" xfId="90"/>
    <cellStyle name="Normal 5 2 4 2 2" xfId="226"/>
    <cellStyle name="Normal 5 2 4 2 2 2" xfId="245"/>
    <cellStyle name="Normal 5 2 4 2 2 2 2" xfId="615"/>
    <cellStyle name="Normal 5 2 4 2 2 2 2 2" xfId="634"/>
    <cellStyle name="Normal 5 2 4 2 2 2 2 2 2" xfId="1607"/>
    <cellStyle name="Normal 5 2 4 2 2 2 2 2 2 2" xfId="1626"/>
    <cellStyle name="Normal 5 2 4 2 2 2 2 2 2 2 2" xfId="4187"/>
    <cellStyle name="Normal 5 2 4 2 2 2 2 2 2 2 2 2" xfId="4206"/>
    <cellStyle name="Normal 5 2 4 2 2 2 2 2 2 3" xfId="2621"/>
    <cellStyle name="Normal 5 2 4 2 2 2 2 2 3" xfId="2602"/>
    <cellStyle name="Normal 5 2 4 2 2 2 2 2 3 2" xfId="3228"/>
    <cellStyle name="Normal 5 2 4 2 2 2 2 3" xfId="1022"/>
    <cellStyle name="Normal 5 2 4 2 2 2 2 3 2" xfId="3209"/>
    <cellStyle name="Normal 5 2 4 2 2 2 2 3 2 2" xfId="3604"/>
    <cellStyle name="Normal 5 2 4 2 2 2 2 4" xfId="2005"/>
    <cellStyle name="Normal 5 2 4 2 2 2 3" xfId="1003"/>
    <cellStyle name="Normal 5 2 4 2 2 2 3 2" xfId="1253"/>
    <cellStyle name="Normal 5 2 4 2 2 2 3 2 2" xfId="3585"/>
    <cellStyle name="Normal 5 2 4 2 2 2 3 2 2 2" xfId="3833"/>
    <cellStyle name="Normal 5 2 4 2 2 2 3 3" xfId="2244"/>
    <cellStyle name="Normal 5 2 4 2 2 2 4" xfId="1986"/>
    <cellStyle name="Normal 5 2 4 2 2 2 4 2" xfId="2851"/>
    <cellStyle name="Normal 5 2 4 2 2 3" xfId="404"/>
    <cellStyle name="Normal 5 2 4 2 2 3 2" xfId="1234"/>
    <cellStyle name="Normal 5 2 4 2 2 3 2 2" xfId="1397"/>
    <cellStyle name="Normal 5 2 4 2 2 3 2 2 2" xfId="3814"/>
    <cellStyle name="Normal 5 2 4 2 2 3 2 2 2 2" xfId="3977"/>
    <cellStyle name="Normal 5 2 4 2 2 3 2 3" xfId="2391"/>
    <cellStyle name="Normal 5 2 4 2 2 3 3" xfId="2225"/>
    <cellStyle name="Normal 5 2 4 2 2 3 3 2" xfId="2999"/>
    <cellStyle name="Normal 5 2 4 2 2 4" xfId="782"/>
    <cellStyle name="Normal 5 2 4 2 2 4 2" xfId="2832"/>
    <cellStyle name="Normal 5 2 4 2 2 4 2 2" xfId="3370"/>
    <cellStyle name="Normal 5 2 4 2 2 5" xfId="1766"/>
    <cellStyle name="Normal 5 2 4 2 3" xfId="383"/>
    <cellStyle name="Normal 5 2 4 2 3 2" xfId="492"/>
    <cellStyle name="Normal 5 2 4 2 3 2 2" xfId="1377"/>
    <cellStyle name="Normal 5 2 4 2 3 2 2 2" xfId="1484"/>
    <cellStyle name="Normal 5 2 4 2 3 2 2 2 2" xfId="3957"/>
    <cellStyle name="Normal 5 2 4 2 3 2 2 2 2 2" xfId="4064"/>
    <cellStyle name="Normal 5 2 4 2 3 2 2 3" xfId="2479"/>
    <cellStyle name="Normal 5 2 4 2 3 2 3" xfId="2370"/>
    <cellStyle name="Normal 5 2 4 2 3 2 3 2" xfId="3086"/>
    <cellStyle name="Normal 5 2 4 2 3 3" xfId="876"/>
    <cellStyle name="Normal 5 2 4 2 3 3 2" xfId="2979"/>
    <cellStyle name="Normal 5 2 4 2 3 3 2 2" xfId="3460"/>
    <cellStyle name="Normal 5 2 4 2 3 4" xfId="1860"/>
    <cellStyle name="Normal 5 2 4 2 4" xfId="761"/>
    <cellStyle name="Normal 5 2 4 2 4 2" xfId="1108"/>
    <cellStyle name="Normal 5 2 4 2 4 2 2" xfId="3350"/>
    <cellStyle name="Normal 5 2 4 2 4 2 2 2" xfId="3688"/>
    <cellStyle name="Normal 5 2 4 2 4 3" xfId="2096"/>
    <cellStyle name="Normal 5 2 4 2 5" xfId="1744"/>
    <cellStyle name="Normal 5 2 4 2 5 2" xfId="2703"/>
    <cellStyle name="Normal 5 2 4 3" xfId="150"/>
    <cellStyle name="Normal 5 2 4 3 2" xfId="472"/>
    <cellStyle name="Normal 5 2 4 3 2 2" xfId="545"/>
    <cellStyle name="Normal 5 2 4 3 2 2 2" xfId="1464"/>
    <cellStyle name="Normal 5 2 4 3 2 2 2 2" xfId="1537"/>
    <cellStyle name="Normal 5 2 4 3 2 2 2 2 2" xfId="4044"/>
    <cellStyle name="Normal 5 2 4 3 2 2 2 2 2 2" xfId="4117"/>
    <cellStyle name="Normal 5 2 4 3 2 2 2 3" xfId="2532"/>
    <cellStyle name="Normal 5 2 4 3 2 2 3" xfId="2459"/>
    <cellStyle name="Normal 5 2 4 3 2 2 3 2" xfId="3139"/>
    <cellStyle name="Normal 5 2 4 3 2 3" xfId="929"/>
    <cellStyle name="Normal 5 2 4 3 2 3 2" xfId="3066"/>
    <cellStyle name="Normal 5 2 4 3 2 3 2 2" xfId="3513"/>
    <cellStyle name="Normal 5 2 4 3 2 4" xfId="1913"/>
    <cellStyle name="Normal 5 2 4 3 3" xfId="854"/>
    <cellStyle name="Normal 5 2 4 3 3 2" xfId="1164"/>
    <cellStyle name="Normal 5 2 4 3 3 2 2" xfId="3440"/>
    <cellStyle name="Normal 5 2 4 3 3 2 2 2" xfId="3744"/>
    <cellStyle name="Normal 5 2 4 3 3 3" xfId="2152"/>
    <cellStyle name="Normal 5 2 4 3 4" xfId="1837"/>
    <cellStyle name="Normal 5 2 4 3 4 2" xfId="2762"/>
    <cellStyle name="Normal 5 2 4 4" xfId="302"/>
    <cellStyle name="Normal 5 2 4 4 2" xfId="1088"/>
    <cellStyle name="Normal 5 2 4 4 2 2" xfId="1305"/>
    <cellStyle name="Normal 5 2 4 4 2 2 2" xfId="3668"/>
    <cellStyle name="Normal 5 2 4 4 2 2 2 2" xfId="3885"/>
    <cellStyle name="Normal 5 2 4 4 2 3" xfId="2296"/>
    <cellStyle name="Normal 5 2 4 4 3" xfId="2073"/>
    <cellStyle name="Normal 5 2 4 4 3 2" xfId="2905"/>
    <cellStyle name="Normal 5 2 4 5" xfId="684"/>
    <cellStyle name="Normal 5 2 4 5 2" xfId="2683"/>
    <cellStyle name="Normal 5 2 4 5 2 2" xfId="3275"/>
    <cellStyle name="Normal 5 2 4 6" xfId="1669"/>
    <cellStyle name="Normal 5 2 5" xfId="126"/>
    <cellStyle name="Normal 5 2 5 2" xfId="132"/>
    <cellStyle name="Normal 5 2 5 2 2" xfId="526"/>
    <cellStyle name="Normal 5 2 5 2 2 2" xfId="531"/>
    <cellStyle name="Normal 5 2 5 2 2 2 2" xfId="1518"/>
    <cellStyle name="Normal 5 2 5 2 2 2 2 2" xfId="1523"/>
    <cellStyle name="Normal 5 2 5 2 2 2 2 2 2" xfId="4098"/>
    <cellStyle name="Normal 5 2 5 2 2 2 2 2 2 2" xfId="4103"/>
    <cellStyle name="Normal 5 2 5 2 2 2 2 3" xfId="2518"/>
    <cellStyle name="Normal 5 2 5 2 2 2 3" xfId="2513"/>
    <cellStyle name="Normal 5 2 5 2 2 2 3 2" xfId="3125"/>
    <cellStyle name="Normal 5 2 5 2 2 3" xfId="915"/>
    <cellStyle name="Normal 5 2 5 2 2 3 2" xfId="3120"/>
    <cellStyle name="Normal 5 2 5 2 2 3 2 2" xfId="3499"/>
    <cellStyle name="Normal 5 2 5 2 2 4" xfId="1899"/>
    <cellStyle name="Normal 5 2 5 2 3" xfId="910"/>
    <cellStyle name="Normal 5 2 5 2 3 2" xfId="1149"/>
    <cellStyle name="Normal 5 2 5 2 3 2 2" xfId="3494"/>
    <cellStyle name="Normal 5 2 5 2 3 2 2 2" xfId="3729"/>
    <cellStyle name="Normal 5 2 5 2 3 3" xfId="2137"/>
    <cellStyle name="Normal 5 2 5 2 4" xfId="1894"/>
    <cellStyle name="Normal 5 2 5 2 4 2" xfId="2745"/>
    <cellStyle name="Normal 5 2 5 3" xfId="283"/>
    <cellStyle name="Normal 5 2 5 3 2" xfId="1143"/>
    <cellStyle name="Normal 5 2 5 3 2 2" xfId="1290"/>
    <cellStyle name="Normal 5 2 5 3 2 2 2" xfId="3723"/>
    <cellStyle name="Normal 5 2 5 3 2 2 2 2" xfId="3870"/>
    <cellStyle name="Normal 5 2 5 3 2 3" xfId="2281"/>
    <cellStyle name="Normal 5 2 5 3 3" xfId="2131"/>
    <cellStyle name="Normal 5 2 5 3 3 2" xfId="2889"/>
    <cellStyle name="Normal 5 2 5 4" xfId="134"/>
    <cellStyle name="Normal 5 2 5 4 2" xfId="2739"/>
    <cellStyle name="Normal 5 2 5 4 2 2" xfId="2746"/>
    <cellStyle name="Normal 5 2 5 5" xfId="308"/>
    <cellStyle name="Normal 5 2 6" xfId="62"/>
    <cellStyle name="Normal 5 2 6 2" xfId="325"/>
    <cellStyle name="Normal 5 2 6 2 2" xfId="1086"/>
    <cellStyle name="Normal 5 2 6 2 2 2" xfId="1323"/>
    <cellStyle name="Normal 5 2 6 2 2 2 2" xfId="3666"/>
    <cellStyle name="Normal 5 2 6 2 2 2 2 2" xfId="3903"/>
    <cellStyle name="Normal 5 2 6 2 2 3" xfId="2314"/>
    <cellStyle name="Normal 5 2 6 2 3" xfId="2071"/>
    <cellStyle name="Normal 5 2 6 2 3 2" xfId="2925"/>
    <cellStyle name="Normal 5 2 6 3" xfId="705"/>
    <cellStyle name="Normal 5 2 6 3 2" xfId="2681"/>
    <cellStyle name="Normal 5 2 6 3 2 2" xfId="3294"/>
    <cellStyle name="Normal 5 2 6 4" xfId="1688"/>
    <cellStyle name="Normal 5 2 7" xfId="140"/>
    <cellStyle name="Normal 5 2 7 2" xfId="947"/>
    <cellStyle name="Normal 5 2 7 2 2" xfId="2752"/>
    <cellStyle name="Normal 5 2 7 2 2 2" xfId="3529"/>
    <cellStyle name="Normal 5 2 7 3" xfId="1931"/>
    <cellStyle name="Normal 5 2 8" xfId="772"/>
    <cellStyle name="Normal 5 2 8 2" xfId="2347"/>
    <cellStyle name="Normal 5 3" xfId="44"/>
    <cellStyle name="Normal 5 4" xfId="88"/>
    <cellStyle name="Normal 5 5" xfId="156"/>
    <cellStyle name="Normal 5 6" xfId="349"/>
    <cellStyle name="Normal 5 7" xfId="828"/>
    <cellStyle name="Normal 5 8" xfId="2094"/>
    <cellStyle name="Normal 6" xfId="9"/>
    <cellStyle name="Normal 6 2" xfId="21"/>
    <cellStyle name="Normal 6 2 2" xfId="45"/>
    <cellStyle name="Normal 6 2 2 2" xfId="51"/>
    <cellStyle name="Normal 6 2 2 2 2" xfId="111"/>
    <cellStyle name="Normal 6 2 2 2 2 2" xfId="117"/>
    <cellStyle name="Normal 6 2 2 2 2 2 2" xfId="266"/>
    <cellStyle name="Normal 6 2 2 2 2 2 2 2" xfId="272"/>
    <cellStyle name="Normal 6 2 2 2 2 2 2 2 2" xfId="655"/>
    <cellStyle name="Normal 6 2 2 2 2 2 2 2 2 2" xfId="661"/>
    <cellStyle name="Normal 6 2 2 2 2 2 2 2 2 2 2" xfId="1647"/>
    <cellStyle name="Normal 6 2 2 2 2 2 2 2 2 2 2 2" xfId="1653"/>
    <cellStyle name="Normal 6 2 2 2 2 2 2 2 2 2 2 2 2" xfId="4227"/>
    <cellStyle name="Normal 6 2 2 2 2 2 2 2 2 2 2 2 2 2" xfId="4233"/>
    <cellStyle name="Normal 6 2 2 2 2 2 2 2 2 2 2 3" xfId="2648"/>
    <cellStyle name="Normal 6 2 2 2 2 2 2 2 2 2 3" xfId="2642"/>
    <cellStyle name="Normal 6 2 2 2 2 2 2 2 2 2 3 2" xfId="3255"/>
    <cellStyle name="Normal 6 2 2 2 2 2 2 2 2 3" xfId="1049"/>
    <cellStyle name="Normal 6 2 2 2 2 2 2 2 2 3 2" xfId="3249"/>
    <cellStyle name="Normal 6 2 2 2 2 2 2 2 2 3 2 2" xfId="3631"/>
    <cellStyle name="Normal 6 2 2 2 2 2 2 2 2 4" xfId="2032"/>
    <cellStyle name="Normal 6 2 2 2 2 2 2 2 3" xfId="1043"/>
    <cellStyle name="Normal 6 2 2 2 2 2 2 2 3 2" xfId="1280"/>
    <cellStyle name="Normal 6 2 2 2 2 2 2 2 3 2 2" xfId="3625"/>
    <cellStyle name="Normal 6 2 2 2 2 2 2 2 3 2 2 2" xfId="3860"/>
    <cellStyle name="Normal 6 2 2 2 2 2 2 2 3 3" xfId="2271"/>
    <cellStyle name="Normal 6 2 2 2 2 2 2 2 4" xfId="2026"/>
    <cellStyle name="Normal 6 2 2 2 2 2 2 2 4 2" xfId="2878"/>
    <cellStyle name="Normal 6 2 2 2 2 2 2 3" xfId="431"/>
    <cellStyle name="Normal 6 2 2 2 2 2 2 3 2" xfId="1274"/>
    <cellStyle name="Normal 6 2 2 2 2 2 2 3 2 2" xfId="1424"/>
    <cellStyle name="Normal 6 2 2 2 2 2 2 3 2 2 2" xfId="3854"/>
    <cellStyle name="Normal 6 2 2 2 2 2 2 3 2 2 2 2" xfId="4004"/>
    <cellStyle name="Normal 6 2 2 2 2 2 2 3 2 3" xfId="2418"/>
    <cellStyle name="Normal 6 2 2 2 2 2 2 3 3" xfId="2265"/>
    <cellStyle name="Normal 6 2 2 2 2 2 2 3 3 2" xfId="3026"/>
    <cellStyle name="Normal 6 2 2 2 2 2 2 4" xfId="809"/>
    <cellStyle name="Normal 6 2 2 2 2 2 2 4 2" xfId="2872"/>
    <cellStyle name="Normal 6 2 2 2 2 2 2 4 2 2" xfId="3397"/>
    <cellStyle name="Normal 6 2 2 2 2 2 2 5" xfId="1793"/>
    <cellStyle name="Normal 6 2 2 2 2 2 3" xfId="425"/>
    <cellStyle name="Normal 6 2 2 2 2 2 3 2" xfId="519"/>
    <cellStyle name="Normal 6 2 2 2 2 2 3 2 2" xfId="1418"/>
    <cellStyle name="Normal 6 2 2 2 2 2 3 2 2 2" xfId="1511"/>
    <cellStyle name="Normal 6 2 2 2 2 2 3 2 2 2 2" xfId="3998"/>
    <cellStyle name="Normal 6 2 2 2 2 2 3 2 2 2 2 2" xfId="4091"/>
    <cellStyle name="Normal 6 2 2 2 2 2 3 2 2 3" xfId="2506"/>
    <cellStyle name="Normal 6 2 2 2 2 2 3 2 3" xfId="2412"/>
    <cellStyle name="Normal 6 2 2 2 2 2 3 2 3 2" xfId="3113"/>
    <cellStyle name="Normal 6 2 2 2 2 2 3 3" xfId="903"/>
    <cellStyle name="Normal 6 2 2 2 2 2 3 3 2" xfId="3020"/>
    <cellStyle name="Normal 6 2 2 2 2 2 3 3 2 2" xfId="3487"/>
    <cellStyle name="Normal 6 2 2 2 2 2 3 4" xfId="1887"/>
    <cellStyle name="Normal 6 2 2 2 2 2 4" xfId="803"/>
    <cellStyle name="Normal 6 2 2 2 2 2 4 2" xfId="1135"/>
    <cellStyle name="Normal 6 2 2 2 2 2 4 2 2" xfId="3391"/>
    <cellStyle name="Normal 6 2 2 2 2 2 4 2 2 2" xfId="3715"/>
    <cellStyle name="Normal 6 2 2 2 2 2 4 3" xfId="2123"/>
    <cellStyle name="Normal 6 2 2 2 2 2 5" xfId="1787"/>
    <cellStyle name="Normal 6 2 2 2 2 2 5 2" xfId="2730"/>
    <cellStyle name="Normal 6 2 2 2 2 3" xfId="184"/>
    <cellStyle name="Normal 6 2 2 2 2 3 2" xfId="513"/>
    <cellStyle name="Normal 6 2 2 2 2 3 2 2" xfId="574"/>
    <cellStyle name="Normal 6 2 2 2 2 3 2 2 2" xfId="1505"/>
    <cellStyle name="Normal 6 2 2 2 2 3 2 2 2 2" xfId="1566"/>
    <cellStyle name="Normal 6 2 2 2 2 3 2 2 2 2 2" xfId="4085"/>
    <cellStyle name="Normal 6 2 2 2 2 3 2 2 2 2 2 2" xfId="4146"/>
    <cellStyle name="Normal 6 2 2 2 2 3 2 2 2 3" xfId="2561"/>
    <cellStyle name="Normal 6 2 2 2 2 3 2 2 3" xfId="2500"/>
    <cellStyle name="Normal 6 2 2 2 2 3 2 2 3 2" xfId="3168"/>
    <cellStyle name="Normal 6 2 2 2 2 3 2 3" xfId="961"/>
    <cellStyle name="Normal 6 2 2 2 2 3 2 3 2" xfId="3107"/>
    <cellStyle name="Normal 6 2 2 2 2 3 2 3 2 2" xfId="3543"/>
    <cellStyle name="Normal 6 2 2 2 2 3 2 4" xfId="1945"/>
    <cellStyle name="Normal 6 2 2 2 2 3 3" xfId="897"/>
    <cellStyle name="Normal 6 2 2 2 2 3 3 2" xfId="1193"/>
    <cellStyle name="Normal 6 2 2 2 2 3 3 2 2" xfId="3481"/>
    <cellStyle name="Normal 6 2 2 2 2 3 3 2 2 2" xfId="3773"/>
    <cellStyle name="Normal 6 2 2 2 2 3 3 3" xfId="2183"/>
    <cellStyle name="Normal 6 2 2 2 2 3 4" xfId="1881"/>
    <cellStyle name="Normal 6 2 2 2 2 3 4 2" xfId="2791"/>
    <cellStyle name="Normal 6 2 2 2 2 4" xfId="336"/>
    <cellStyle name="Normal 6 2 2 2 2 4 2" xfId="1129"/>
    <cellStyle name="Normal 6 2 2 2 2 4 2 2" xfId="1334"/>
    <cellStyle name="Normal 6 2 2 2 2 4 2 2 2" xfId="3709"/>
    <cellStyle name="Normal 6 2 2 2 2 4 2 2 2 2" xfId="3914"/>
    <cellStyle name="Normal 6 2 2 2 2 4 2 3" xfId="2325"/>
    <cellStyle name="Normal 6 2 2 2 2 4 3" xfId="2117"/>
    <cellStyle name="Normal 6 2 2 2 2 4 3 2" xfId="2936"/>
    <cellStyle name="Normal 6 2 2 2 2 5" xfId="716"/>
    <cellStyle name="Normal 6 2 2 2 2 5 2" xfId="2724"/>
    <cellStyle name="Normal 6 2 2 2 2 5 2 2" xfId="3305"/>
    <cellStyle name="Normal 6 2 2 2 2 6" xfId="1699"/>
    <cellStyle name="Normal 6 2 2 2 3" xfId="178"/>
    <cellStyle name="Normal 6 2 2 2 3 2" xfId="217"/>
    <cellStyle name="Normal 6 2 2 2 3 2 2" xfId="568"/>
    <cellStyle name="Normal 6 2 2 2 3 2 2 2" xfId="606"/>
    <cellStyle name="Normal 6 2 2 2 3 2 2 2 2" xfId="1560"/>
    <cellStyle name="Normal 6 2 2 2 3 2 2 2 2 2" xfId="1598"/>
    <cellStyle name="Normal 6 2 2 2 3 2 2 2 2 2 2" xfId="4140"/>
    <cellStyle name="Normal 6 2 2 2 3 2 2 2 2 2 2 2" xfId="4178"/>
    <cellStyle name="Normal 6 2 2 2 3 2 2 2 2 3" xfId="2593"/>
    <cellStyle name="Normal 6 2 2 2 3 2 2 2 3" xfId="2555"/>
    <cellStyle name="Normal 6 2 2 2 3 2 2 2 3 2" xfId="3200"/>
    <cellStyle name="Normal 6 2 2 2 3 2 2 3" xfId="994"/>
    <cellStyle name="Normal 6 2 2 2 3 2 2 3 2" xfId="3162"/>
    <cellStyle name="Normal 6 2 2 2 3 2 2 3 2 2" xfId="3576"/>
    <cellStyle name="Normal 6 2 2 2 3 2 2 4" xfId="1977"/>
    <cellStyle name="Normal 6 2 2 2 3 2 3" xfId="955"/>
    <cellStyle name="Normal 6 2 2 2 3 2 3 2" xfId="1225"/>
    <cellStyle name="Normal 6 2 2 2 3 2 3 2 2" xfId="3537"/>
    <cellStyle name="Normal 6 2 2 2 3 2 3 2 2 2" xfId="3805"/>
    <cellStyle name="Normal 6 2 2 2 3 2 3 3" xfId="2216"/>
    <cellStyle name="Normal 6 2 2 2 3 2 4" xfId="1939"/>
    <cellStyle name="Normal 6 2 2 2 3 2 4 2" xfId="2823"/>
    <cellStyle name="Normal 6 2 2 2 3 3" xfId="374"/>
    <cellStyle name="Normal 6 2 2 2 3 3 2" xfId="1187"/>
    <cellStyle name="Normal 6 2 2 2 3 3 2 2" xfId="1368"/>
    <cellStyle name="Normal 6 2 2 2 3 3 2 2 2" xfId="3767"/>
    <cellStyle name="Normal 6 2 2 2 3 3 2 2 2 2" xfId="3948"/>
    <cellStyle name="Normal 6 2 2 2 3 3 2 3" xfId="2361"/>
    <cellStyle name="Normal 6 2 2 2 3 3 3" xfId="2177"/>
    <cellStyle name="Normal 6 2 2 2 3 3 3 2" xfId="2970"/>
    <cellStyle name="Normal 6 2 2 2 3 4" xfId="752"/>
    <cellStyle name="Normal 6 2 2 2 3 4 2" xfId="2785"/>
    <cellStyle name="Normal 6 2 2 2 3 4 2 2" xfId="3341"/>
    <cellStyle name="Normal 6 2 2 2 3 5" xfId="1735"/>
    <cellStyle name="Normal 6 2 2 2 4" xfId="330"/>
    <cellStyle name="Normal 6 2 2 2 4 2" xfId="462"/>
    <cellStyle name="Normal 6 2 2 2 4 2 2" xfId="1328"/>
    <cellStyle name="Normal 6 2 2 2 4 2 2 2" xfId="1454"/>
    <cellStyle name="Normal 6 2 2 2 4 2 2 2 2" xfId="3908"/>
    <cellStyle name="Normal 6 2 2 2 4 2 2 2 2 2" xfId="4034"/>
    <cellStyle name="Normal 6 2 2 2 4 2 2 3" xfId="2449"/>
    <cellStyle name="Normal 6 2 2 2 4 2 3" xfId="2319"/>
    <cellStyle name="Normal 6 2 2 2 4 2 3 2" xfId="3056"/>
    <cellStyle name="Normal 6 2 2 2 4 3" xfId="844"/>
    <cellStyle name="Normal 6 2 2 2 4 3 2" xfId="2930"/>
    <cellStyle name="Normal 6 2 2 2 4 3 2 2" xfId="3430"/>
    <cellStyle name="Normal 6 2 2 2 4 4" xfId="1827"/>
    <cellStyle name="Normal 6 2 2 2 5" xfId="710"/>
    <cellStyle name="Normal 6 2 2 2 5 2" xfId="1077"/>
    <cellStyle name="Normal 6 2 2 2 5 2 2" xfId="3299"/>
    <cellStyle name="Normal 6 2 2 2 5 2 2 2" xfId="3658"/>
    <cellStyle name="Normal 6 2 2 2 5 3" xfId="2063"/>
    <cellStyle name="Normal 6 2 2 2 6" xfId="1693"/>
    <cellStyle name="Normal 6 2 2 2 6 2" xfId="2671"/>
    <cellStyle name="Normal 6 2 2 3" xfId="81"/>
    <cellStyle name="Normal 6 2 2 3 2" xfId="211"/>
    <cellStyle name="Normal 6 2 2 3 2 2" xfId="238"/>
    <cellStyle name="Normal 6 2 2 3 2 2 2" xfId="600"/>
    <cellStyle name="Normal 6 2 2 3 2 2 2 2" xfId="627"/>
    <cellStyle name="Normal 6 2 2 3 2 2 2 2 2" xfId="1592"/>
    <cellStyle name="Normal 6 2 2 3 2 2 2 2 2 2" xfId="1619"/>
    <cellStyle name="Normal 6 2 2 3 2 2 2 2 2 2 2" xfId="4172"/>
    <cellStyle name="Normal 6 2 2 3 2 2 2 2 2 2 2 2" xfId="4199"/>
    <cellStyle name="Normal 6 2 2 3 2 2 2 2 2 3" xfId="2614"/>
    <cellStyle name="Normal 6 2 2 3 2 2 2 2 3" xfId="2587"/>
    <cellStyle name="Normal 6 2 2 3 2 2 2 2 3 2" xfId="3221"/>
    <cellStyle name="Normal 6 2 2 3 2 2 2 3" xfId="1015"/>
    <cellStyle name="Normal 6 2 2 3 2 2 2 3 2" xfId="3194"/>
    <cellStyle name="Normal 6 2 2 3 2 2 2 3 2 2" xfId="3597"/>
    <cellStyle name="Normal 6 2 2 3 2 2 2 4" xfId="1998"/>
    <cellStyle name="Normal 6 2 2 3 2 2 3" xfId="988"/>
    <cellStyle name="Normal 6 2 2 3 2 2 3 2" xfId="1246"/>
    <cellStyle name="Normal 6 2 2 3 2 2 3 2 2" xfId="3570"/>
    <cellStyle name="Normal 6 2 2 3 2 2 3 2 2 2" xfId="3826"/>
    <cellStyle name="Normal 6 2 2 3 2 2 3 3" xfId="2237"/>
    <cellStyle name="Normal 6 2 2 3 2 2 4" xfId="1971"/>
    <cellStyle name="Normal 6 2 2 3 2 2 4 2" xfId="2844"/>
    <cellStyle name="Normal 6 2 2 3 2 3" xfId="396"/>
    <cellStyle name="Normal 6 2 2 3 2 3 2" xfId="1219"/>
    <cellStyle name="Normal 6 2 2 3 2 3 2 2" xfId="1389"/>
    <cellStyle name="Normal 6 2 2 3 2 3 2 2 2" xfId="3799"/>
    <cellStyle name="Normal 6 2 2 3 2 3 2 2 2 2" xfId="3969"/>
    <cellStyle name="Normal 6 2 2 3 2 3 2 3" xfId="2383"/>
    <cellStyle name="Normal 6 2 2 3 2 3 3" xfId="2210"/>
    <cellStyle name="Normal 6 2 2 3 2 3 3 2" xfId="2991"/>
    <cellStyle name="Normal 6 2 2 3 2 4" xfId="775"/>
    <cellStyle name="Normal 6 2 2 3 2 4 2" xfId="2817"/>
    <cellStyle name="Normal 6 2 2 3 2 4 2 2" xfId="3363"/>
    <cellStyle name="Normal 6 2 2 3 2 5" xfId="1758"/>
    <cellStyle name="Normal 6 2 2 3 3" xfId="368"/>
    <cellStyle name="Normal 6 2 2 3 3 2" xfId="485"/>
    <cellStyle name="Normal 6 2 2 3 3 2 2" xfId="1362"/>
    <cellStyle name="Normal 6 2 2 3 3 2 2 2" xfId="1477"/>
    <cellStyle name="Normal 6 2 2 3 3 2 2 2 2" xfId="3942"/>
    <cellStyle name="Normal 6 2 2 3 3 2 2 2 2 2" xfId="4057"/>
    <cellStyle name="Normal 6 2 2 3 3 2 2 3" xfId="2472"/>
    <cellStyle name="Normal 6 2 2 3 3 2 3" xfId="2355"/>
    <cellStyle name="Normal 6 2 2 3 3 2 3 2" xfId="3079"/>
    <cellStyle name="Normal 6 2 2 3 3 3" xfId="867"/>
    <cellStyle name="Normal 6 2 2 3 3 3 2" xfId="2964"/>
    <cellStyle name="Normal 6 2 2 3 3 3 2 2" xfId="3453"/>
    <cellStyle name="Normal 6 2 2 3 3 4" xfId="1853"/>
    <cellStyle name="Normal 6 2 2 3 4" xfId="746"/>
    <cellStyle name="Normal 6 2 2 3 4 2" xfId="1101"/>
    <cellStyle name="Normal 6 2 2 3 4 2 2" xfId="3335"/>
    <cellStyle name="Normal 6 2 2 3 4 2 2 2" xfId="3681"/>
    <cellStyle name="Normal 6 2 2 3 4 3" xfId="2087"/>
    <cellStyle name="Normal 6 2 2 3 5" xfId="1729"/>
    <cellStyle name="Normal 6 2 2 3 5 2" xfId="2696"/>
    <cellStyle name="Normal 6 2 2 4" xfId="143"/>
    <cellStyle name="Normal 6 2 2 4 2" xfId="456"/>
    <cellStyle name="Normal 6 2 2 4 2 2" xfId="539"/>
    <cellStyle name="Normal 6 2 2 4 2 2 2" xfId="1448"/>
    <cellStyle name="Normal 6 2 2 4 2 2 2 2" xfId="1531"/>
    <cellStyle name="Normal 6 2 2 4 2 2 2 2 2" xfId="4028"/>
    <cellStyle name="Normal 6 2 2 4 2 2 2 2 2 2" xfId="4111"/>
    <cellStyle name="Normal 6 2 2 4 2 2 2 3" xfId="2526"/>
    <cellStyle name="Normal 6 2 2 4 2 2 3" xfId="2443"/>
    <cellStyle name="Normal 6 2 2 4 2 2 3 2" xfId="3133"/>
    <cellStyle name="Normal 6 2 2 4 2 3" xfId="923"/>
    <cellStyle name="Normal 6 2 2 4 2 3 2" xfId="3050"/>
    <cellStyle name="Normal 6 2 2 4 2 3 2 2" xfId="3507"/>
    <cellStyle name="Normal 6 2 2 4 2 4" xfId="1907"/>
    <cellStyle name="Normal 6 2 2 4 3" xfId="838"/>
    <cellStyle name="Normal 6 2 2 4 3 2" xfId="1157"/>
    <cellStyle name="Normal 6 2 2 4 3 2 2" xfId="3424"/>
    <cellStyle name="Normal 6 2 2 4 3 2 2 2" xfId="3737"/>
    <cellStyle name="Normal 6 2 2 4 3 3" xfId="2145"/>
    <cellStyle name="Normal 6 2 2 4 4" xfId="1821"/>
    <cellStyle name="Normal 6 2 2 4 4 2" xfId="2755"/>
    <cellStyle name="Normal 6 2 2 5" xfId="293"/>
    <cellStyle name="Normal 6 2 2 5 2" xfId="1071"/>
    <cellStyle name="Normal 6 2 2 5 2 2" xfId="1298"/>
    <cellStyle name="Normal 6 2 2 5 2 2 2" xfId="3652"/>
    <cellStyle name="Normal 6 2 2 5 2 2 2 2" xfId="3878"/>
    <cellStyle name="Normal 6 2 2 5 2 3" xfId="2289"/>
    <cellStyle name="Normal 6 2 2 5 3" xfId="2057"/>
    <cellStyle name="Normal 6 2 2 5 3 2" xfId="2898"/>
    <cellStyle name="Normal 6 2 2 6" xfId="676"/>
    <cellStyle name="Normal 6 2 2 6 2" xfId="2665"/>
    <cellStyle name="Normal 6 2 2 6 2 2" xfId="3268"/>
    <cellStyle name="Normal 6 2 2 7" xfId="1662"/>
    <cellStyle name="Normal 6 2 3" xfId="72"/>
    <cellStyle name="Normal 6 2 3 2" xfId="96"/>
    <cellStyle name="Normal 6 2 3 2 2" xfId="231"/>
    <cellStyle name="Normal 6 2 3 2 2 2" xfId="251"/>
    <cellStyle name="Normal 6 2 3 2 2 2 2" xfId="620"/>
    <cellStyle name="Normal 6 2 3 2 2 2 2 2" xfId="640"/>
    <cellStyle name="Normal 6 2 3 2 2 2 2 2 2" xfId="1612"/>
    <cellStyle name="Normal 6 2 3 2 2 2 2 2 2 2" xfId="1632"/>
    <cellStyle name="Normal 6 2 3 2 2 2 2 2 2 2 2" xfId="4192"/>
    <cellStyle name="Normal 6 2 3 2 2 2 2 2 2 2 2 2" xfId="4212"/>
    <cellStyle name="Normal 6 2 3 2 2 2 2 2 2 3" xfId="2627"/>
    <cellStyle name="Normal 6 2 3 2 2 2 2 2 3" xfId="2607"/>
    <cellStyle name="Normal 6 2 3 2 2 2 2 2 3 2" xfId="3234"/>
    <cellStyle name="Normal 6 2 3 2 2 2 2 3" xfId="1028"/>
    <cellStyle name="Normal 6 2 3 2 2 2 2 3 2" xfId="3214"/>
    <cellStyle name="Normal 6 2 3 2 2 2 2 3 2 2" xfId="3610"/>
    <cellStyle name="Normal 6 2 3 2 2 2 2 4" xfId="2011"/>
    <cellStyle name="Normal 6 2 3 2 2 2 3" xfId="1008"/>
    <cellStyle name="Normal 6 2 3 2 2 2 3 2" xfId="1259"/>
    <cellStyle name="Normal 6 2 3 2 2 2 3 2 2" xfId="3590"/>
    <cellStyle name="Normal 6 2 3 2 2 2 3 2 2 2" xfId="3839"/>
    <cellStyle name="Normal 6 2 3 2 2 2 3 3" xfId="2250"/>
    <cellStyle name="Normal 6 2 3 2 2 2 4" xfId="1991"/>
    <cellStyle name="Normal 6 2 3 2 2 2 4 2" xfId="2857"/>
    <cellStyle name="Normal 6 2 3 2 2 3" xfId="410"/>
    <cellStyle name="Normal 6 2 3 2 2 3 2" xfId="1239"/>
    <cellStyle name="Normal 6 2 3 2 2 3 2 2" xfId="1403"/>
    <cellStyle name="Normal 6 2 3 2 2 3 2 2 2" xfId="3819"/>
    <cellStyle name="Normal 6 2 3 2 2 3 2 2 2 2" xfId="3983"/>
    <cellStyle name="Normal 6 2 3 2 2 3 2 3" xfId="2397"/>
    <cellStyle name="Normal 6 2 3 2 2 3 3" xfId="2230"/>
    <cellStyle name="Normal 6 2 3 2 2 3 3 2" xfId="3005"/>
    <cellStyle name="Normal 6 2 3 2 2 4" xfId="788"/>
    <cellStyle name="Normal 6 2 3 2 2 4 2" xfId="2837"/>
    <cellStyle name="Normal 6 2 3 2 2 4 2 2" xfId="3376"/>
    <cellStyle name="Normal 6 2 3 2 2 5" xfId="1772"/>
    <cellStyle name="Normal 6 2 3 2 3" xfId="388"/>
    <cellStyle name="Normal 6 2 3 2 3 2" xfId="498"/>
    <cellStyle name="Normal 6 2 3 2 3 2 2" xfId="1382"/>
    <cellStyle name="Normal 6 2 3 2 3 2 2 2" xfId="1490"/>
    <cellStyle name="Normal 6 2 3 2 3 2 2 2 2" xfId="3962"/>
    <cellStyle name="Normal 6 2 3 2 3 2 2 2 2 2" xfId="4070"/>
    <cellStyle name="Normal 6 2 3 2 3 2 2 3" xfId="2485"/>
    <cellStyle name="Normal 6 2 3 2 3 2 3" xfId="2375"/>
    <cellStyle name="Normal 6 2 3 2 3 2 3 2" xfId="3092"/>
    <cellStyle name="Normal 6 2 3 2 3 3" xfId="882"/>
    <cellStyle name="Normal 6 2 3 2 3 3 2" xfId="2984"/>
    <cellStyle name="Normal 6 2 3 2 3 3 2 2" xfId="3466"/>
    <cellStyle name="Normal 6 2 3 2 3 4" xfId="1866"/>
    <cellStyle name="Normal 6 2 3 2 4" xfId="766"/>
    <cellStyle name="Normal 6 2 3 2 4 2" xfId="1114"/>
    <cellStyle name="Normal 6 2 3 2 4 2 2" xfId="3355"/>
    <cellStyle name="Normal 6 2 3 2 4 2 2 2" xfId="3694"/>
    <cellStyle name="Normal 6 2 3 2 4 3" xfId="2102"/>
    <cellStyle name="Normal 6 2 3 2 5" xfId="1750"/>
    <cellStyle name="Normal 6 2 3 2 5 2" xfId="2709"/>
    <cellStyle name="Normal 6 2 3 3" xfId="159"/>
    <cellStyle name="Normal 6 2 3 3 2" xfId="478"/>
    <cellStyle name="Normal 6 2 3 3 2 2" xfId="552"/>
    <cellStyle name="Normal 6 2 3 3 2 2 2" xfId="1470"/>
    <cellStyle name="Normal 6 2 3 3 2 2 2 2" xfId="1544"/>
    <cellStyle name="Normal 6 2 3 3 2 2 2 2 2" xfId="4050"/>
    <cellStyle name="Normal 6 2 3 3 2 2 2 2 2 2" xfId="4124"/>
    <cellStyle name="Normal 6 2 3 3 2 2 2 3" xfId="2539"/>
    <cellStyle name="Normal 6 2 3 3 2 2 3" xfId="2465"/>
    <cellStyle name="Normal 6 2 3 3 2 2 3 2" xfId="3146"/>
    <cellStyle name="Normal 6 2 3 3 2 3" xfId="937"/>
    <cellStyle name="Normal 6 2 3 3 2 3 2" xfId="3072"/>
    <cellStyle name="Normal 6 2 3 3 2 3 2 2" xfId="3520"/>
    <cellStyle name="Normal 6 2 3 3 2 4" xfId="1921"/>
    <cellStyle name="Normal 6 2 3 3 3" xfId="860"/>
    <cellStyle name="Normal 6 2 3 3 3 2" xfId="1171"/>
    <cellStyle name="Normal 6 2 3 3 3 2 2" xfId="3446"/>
    <cellStyle name="Normal 6 2 3 3 3 2 2 2" xfId="3751"/>
    <cellStyle name="Normal 6 2 3 3 3 3" xfId="2160"/>
    <cellStyle name="Normal 6 2 3 3 4" xfId="1844"/>
    <cellStyle name="Normal 6 2 3 3 4 2" xfId="2769"/>
    <cellStyle name="Normal 6 2 3 4" xfId="311"/>
    <cellStyle name="Normal 6 2 3 4 2" xfId="1094"/>
    <cellStyle name="Normal 6 2 3 4 2 2" xfId="1312"/>
    <cellStyle name="Normal 6 2 3 4 2 2 2" xfId="3674"/>
    <cellStyle name="Normal 6 2 3 4 2 2 2 2" xfId="3892"/>
    <cellStyle name="Normal 6 2 3 4 2 3" xfId="2303"/>
    <cellStyle name="Normal 6 2 3 4 3" xfId="2079"/>
    <cellStyle name="Normal 6 2 3 4 3 2" xfId="2913"/>
    <cellStyle name="Normal 6 2 3 5" xfId="692"/>
    <cellStyle name="Normal 6 2 3 5 2" xfId="2689"/>
    <cellStyle name="Normal 6 2 3 5 2 2" xfId="3282"/>
    <cellStyle name="Normal 6 2 3 6" xfId="1676"/>
    <cellStyle name="Normal 6 2 4" xfId="135"/>
    <cellStyle name="Normal 6 2 4 2" xfId="195"/>
    <cellStyle name="Normal 6 2 4 2 2" xfId="532"/>
    <cellStyle name="Normal 6 2 4 2 2 2" xfId="584"/>
    <cellStyle name="Normal 6 2 4 2 2 2 2" xfId="1524"/>
    <cellStyle name="Normal 6 2 4 2 2 2 2 2" xfId="1576"/>
    <cellStyle name="Normal 6 2 4 2 2 2 2 2 2" xfId="4104"/>
    <cellStyle name="Normal 6 2 4 2 2 2 2 2 2 2" xfId="4156"/>
    <cellStyle name="Normal 6 2 4 2 2 2 2 3" xfId="2571"/>
    <cellStyle name="Normal 6 2 4 2 2 2 3" xfId="2519"/>
    <cellStyle name="Normal 6 2 4 2 2 2 3 2" xfId="3178"/>
    <cellStyle name="Normal 6 2 4 2 2 3" xfId="972"/>
    <cellStyle name="Normal 6 2 4 2 2 3 2" xfId="3126"/>
    <cellStyle name="Normal 6 2 4 2 2 3 2 2" xfId="3554"/>
    <cellStyle name="Normal 6 2 4 2 2 4" xfId="1955"/>
    <cellStyle name="Normal 6 2 4 2 3" xfId="916"/>
    <cellStyle name="Normal 6 2 4 2 3 2" xfId="1203"/>
    <cellStyle name="Normal 6 2 4 2 3 2 2" xfId="3500"/>
    <cellStyle name="Normal 6 2 4 2 3 2 2 2" xfId="3783"/>
    <cellStyle name="Normal 6 2 4 2 3 3" xfId="2194"/>
    <cellStyle name="Normal 6 2 4 2 4" xfId="1900"/>
    <cellStyle name="Normal 6 2 4 2 4 2" xfId="2801"/>
    <cellStyle name="Normal 6 2 4 3" xfId="348"/>
    <cellStyle name="Normal 6 2 4 3 2" xfId="1150"/>
    <cellStyle name="Normal 6 2 4 3 2 2" xfId="1345"/>
    <cellStyle name="Normal 6 2 4 3 2 2 2" xfId="3730"/>
    <cellStyle name="Normal 6 2 4 3 2 2 2 2" xfId="3925"/>
    <cellStyle name="Normal 6 2 4 3 2 3" xfId="2337"/>
    <cellStyle name="Normal 6 2 4 3 3" xfId="2138"/>
    <cellStyle name="Normal 6 2 4 3 3 2" xfId="2947"/>
    <cellStyle name="Normal 6 2 4 4" xfId="727"/>
    <cellStyle name="Normal 6 2 4 4 2" xfId="2747"/>
    <cellStyle name="Normal 6 2 4 4 2 2" xfId="3316"/>
    <cellStyle name="Normal 6 2 4 5" xfId="1710"/>
    <cellStyle name="Normal 6 2 5" xfId="284"/>
    <cellStyle name="Normal 6 2 5 2" xfId="439"/>
    <cellStyle name="Normal 6 2 5 2 2" xfId="1291"/>
    <cellStyle name="Normal 6 2 5 2 2 2" xfId="1432"/>
    <cellStyle name="Normal 6 2 5 2 2 2 2" xfId="3871"/>
    <cellStyle name="Normal 6 2 5 2 2 2 2 2" xfId="4012"/>
    <cellStyle name="Normal 6 2 5 2 2 3" xfId="2426"/>
    <cellStyle name="Normal 6 2 5 2 3" xfId="2282"/>
    <cellStyle name="Normal 6 2 5 2 3 2" xfId="3034"/>
    <cellStyle name="Normal 6 2 5 3" xfId="817"/>
    <cellStyle name="Normal 6 2 5 3 2" xfId="2890"/>
    <cellStyle name="Normal 6 2 5 3 2 2" xfId="3405"/>
    <cellStyle name="Normal 6 2 5 4" xfId="1801"/>
    <cellStyle name="Normal 6 2 6" xfId="667"/>
    <cellStyle name="Normal 6 2 6 2" xfId="769"/>
    <cellStyle name="Normal 6 2 6 2 2" xfId="3261"/>
    <cellStyle name="Normal 6 2 6 2 2 2" xfId="3358"/>
    <cellStyle name="Normal 6 2 6 3" xfId="1753"/>
    <cellStyle name="Normal 6 2 7" xfId="670"/>
    <cellStyle name="Normal 6 2 7 2" xfId="1850"/>
    <cellStyle name="Normal 6 3" xfId="89"/>
    <cellStyle name="Normal 6 4" xfId="151"/>
    <cellStyle name="Normal 6 5" xfId="342"/>
    <cellStyle name="Normal 6 6" xfId="819"/>
    <cellStyle name="Normal 6 7" xfId="2056"/>
    <cellStyle name="Normal 7" xfId="16"/>
    <cellStyle name="Normal 7 2" xfId="40"/>
    <cellStyle name="Normal 7 2 2" xfId="93"/>
    <cellStyle name="Normal 7 2 2 2" xfId="107"/>
    <cellStyle name="Normal 7 2 2 2 2" xfId="248"/>
    <cellStyle name="Normal 7 2 2 2 2 2" xfId="262"/>
    <cellStyle name="Normal 7 2 2 2 2 2 2" xfId="637"/>
    <cellStyle name="Normal 7 2 2 2 2 2 2 2" xfId="651"/>
    <cellStyle name="Normal 7 2 2 2 2 2 2 2 2" xfId="1629"/>
    <cellStyle name="Normal 7 2 2 2 2 2 2 2 2 2" xfId="1643"/>
    <cellStyle name="Normal 7 2 2 2 2 2 2 2 2 2 2" xfId="4209"/>
    <cellStyle name="Normal 7 2 2 2 2 2 2 2 2 2 2 2" xfId="4223"/>
    <cellStyle name="Normal 7 2 2 2 2 2 2 2 2 3" xfId="2638"/>
    <cellStyle name="Normal 7 2 2 2 2 2 2 2 3" xfId="2624"/>
    <cellStyle name="Normal 7 2 2 2 2 2 2 2 3 2" xfId="3245"/>
    <cellStyle name="Normal 7 2 2 2 2 2 2 3" xfId="1039"/>
    <cellStyle name="Normal 7 2 2 2 2 2 2 3 2" xfId="3231"/>
    <cellStyle name="Normal 7 2 2 2 2 2 2 3 2 2" xfId="3621"/>
    <cellStyle name="Normal 7 2 2 2 2 2 2 4" xfId="2022"/>
    <cellStyle name="Normal 7 2 2 2 2 2 3" xfId="1025"/>
    <cellStyle name="Normal 7 2 2 2 2 2 3 2" xfId="1270"/>
    <cellStyle name="Normal 7 2 2 2 2 2 3 2 2" xfId="3607"/>
    <cellStyle name="Normal 7 2 2 2 2 2 3 2 2 2" xfId="3850"/>
    <cellStyle name="Normal 7 2 2 2 2 2 3 3" xfId="2261"/>
    <cellStyle name="Normal 7 2 2 2 2 2 4" xfId="2008"/>
    <cellStyle name="Normal 7 2 2 2 2 2 4 2" xfId="2868"/>
    <cellStyle name="Normal 7 2 2 2 2 3" xfId="421"/>
    <cellStyle name="Normal 7 2 2 2 2 3 2" xfId="1256"/>
    <cellStyle name="Normal 7 2 2 2 2 3 2 2" xfId="1414"/>
    <cellStyle name="Normal 7 2 2 2 2 3 2 2 2" xfId="3836"/>
    <cellStyle name="Normal 7 2 2 2 2 3 2 2 2 2" xfId="3994"/>
    <cellStyle name="Normal 7 2 2 2 2 3 2 3" xfId="2408"/>
    <cellStyle name="Normal 7 2 2 2 2 3 3" xfId="2247"/>
    <cellStyle name="Normal 7 2 2 2 2 3 3 2" xfId="3016"/>
    <cellStyle name="Normal 7 2 2 2 2 4" xfId="799"/>
    <cellStyle name="Normal 7 2 2 2 2 4 2" xfId="2854"/>
    <cellStyle name="Normal 7 2 2 2 2 4 2 2" xfId="3387"/>
    <cellStyle name="Normal 7 2 2 2 2 5" xfId="1783"/>
    <cellStyle name="Normal 7 2 2 2 3" xfId="407"/>
    <cellStyle name="Normal 7 2 2 2 3 2" xfId="509"/>
    <cellStyle name="Normal 7 2 2 2 3 2 2" xfId="1400"/>
    <cellStyle name="Normal 7 2 2 2 3 2 2 2" xfId="1501"/>
    <cellStyle name="Normal 7 2 2 2 3 2 2 2 2" xfId="3980"/>
    <cellStyle name="Normal 7 2 2 2 3 2 2 2 2 2" xfId="4081"/>
    <cellStyle name="Normal 7 2 2 2 3 2 2 3" xfId="2496"/>
    <cellStyle name="Normal 7 2 2 2 3 2 3" xfId="2394"/>
    <cellStyle name="Normal 7 2 2 2 3 2 3 2" xfId="3103"/>
    <cellStyle name="Normal 7 2 2 2 3 3" xfId="893"/>
    <cellStyle name="Normal 7 2 2 2 3 3 2" xfId="3002"/>
    <cellStyle name="Normal 7 2 2 2 3 3 2 2" xfId="3477"/>
    <cellStyle name="Normal 7 2 2 2 3 4" xfId="1877"/>
    <cellStyle name="Normal 7 2 2 2 4" xfId="785"/>
    <cellStyle name="Normal 7 2 2 2 4 2" xfId="1125"/>
    <cellStyle name="Normal 7 2 2 2 4 2 2" xfId="3373"/>
    <cellStyle name="Normal 7 2 2 2 4 2 2 2" xfId="3705"/>
    <cellStyle name="Normal 7 2 2 2 4 3" xfId="2113"/>
    <cellStyle name="Normal 7 2 2 2 5" xfId="1769"/>
    <cellStyle name="Normal 7 2 2 2 5 2" xfId="2720"/>
    <cellStyle name="Normal 7 2 2 3" xfId="173"/>
    <cellStyle name="Normal 7 2 2 3 2" xfId="495"/>
    <cellStyle name="Normal 7 2 2 3 2 2" xfId="563"/>
    <cellStyle name="Normal 7 2 2 3 2 2 2" xfId="1487"/>
    <cellStyle name="Normal 7 2 2 3 2 2 2 2" xfId="1555"/>
    <cellStyle name="Normal 7 2 2 3 2 2 2 2 2" xfId="4067"/>
    <cellStyle name="Normal 7 2 2 3 2 2 2 2 2 2" xfId="4135"/>
    <cellStyle name="Normal 7 2 2 3 2 2 2 3" xfId="2550"/>
    <cellStyle name="Normal 7 2 2 3 2 2 3" xfId="2482"/>
    <cellStyle name="Normal 7 2 2 3 2 2 3 2" xfId="3157"/>
    <cellStyle name="Normal 7 2 2 3 2 3" xfId="950"/>
    <cellStyle name="Normal 7 2 2 3 2 3 2" xfId="3089"/>
    <cellStyle name="Normal 7 2 2 3 2 3 2 2" xfId="3532"/>
    <cellStyle name="Normal 7 2 2 3 2 4" xfId="1934"/>
    <cellStyle name="Normal 7 2 2 3 3" xfId="879"/>
    <cellStyle name="Normal 7 2 2 3 3 2" xfId="1182"/>
    <cellStyle name="Normal 7 2 2 3 3 2 2" xfId="3463"/>
    <cellStyle name="Normal 7 2 2 3 3 2 2 2" xfId="3762"/>
    <cellStyle name="Normal 7 2 2 3 3 3" xfId="2172"/>
    <cellStyle name="Normal 7 2 2 3 4" xfId="1863"/>
    <cellStyle name="Normal 7 2 2 3 4 2" xfId="2780"/>
    <cellStyle name="Normal 7 2 2 4" xfId="326"/>
    <cellStyle name="Normal 7 2 2 4 2" xfId="1111"/>
    <cellStyle name="Normal 7 2 2 4 2 2" xfId="1324"/>
    <cellStyle name="Normal 7 2 2 4 2 2 2" xfId="3691"/>
    <cellStyle name="Normal 7 2 2 4 2 2 2 2" xfId="3904"/>
    <cellStyle name="Normal 7 2 2 4 2 3" xfId="2315"/>
    <cellStyle name="Normal 7 2 2 4 3" xfId="2099"/>
    <cellStyle name="Normal 7 2 2 4 3 2" xfId="2926"/>
    <cellStyle name="Normal 7 2 2 5" xfId="706"/>
    <cellStyle name="Normal 7 2 2 5 2" xfId="2706"/>
    <cellStyle name="Normal 7 2 2 5 2 2" xfId="3295"/>
    <cellStyle name="Normal 7 2 2 6" xfId="1689"/>
    <cellStyle name="Normal 7 2 3" xfId="155"/>
    <cellStyle name="Normal 7 2 3 2" xfId="207"/>
    <cellStyle name="Normal 7 2 3 2 2" xfId="549"/>
    <cellStyle name="Normal 7 2 3 2 2 2" xfId="596"/>
    <cellStyle name="Normal 7 2 3 2 2 2 2" xfId="1541"/>
    <cellStyle name="Normal 7 2 3 2 2 2 2 2" xfId="1588"/>
    <cellStyle name="Normal 7 2 3 2 2 2 2 2 2" xfId="4121"/>
    <cellStyle name="Normal 7 2 3 2 2 2 2 2 2 2" xfId="4168"/>
    <cellStyle name="Normal 7 2 3 2 2 2 2 3" xfId="2583"/>
    <cellStyle name="Normal 7 2 3 2 2 2 3" xfId="2536"/>
    <cellStyle name="Normal 7 2 3 2 2 2 3 2" xfId="3190"/>
    <cellStyle name="Normal 7 2 3 2 2 3" xfId="984"/>
    <cellStyle name="Normal 7 2 3 2 2 3 2" xfId="3143"/>
    <cellStyle name="Normal 7 2 3 2 2 3 2 2" xfId="3566"/>
    <cellStyle name="Normal 7 2 3 2 2 4" xfId="1967"/>
    <cellStyle name="Normal 7 2 3 2 3" xfId="933"/>
    <cellStyle name="Normal 7 2 3 2 3 2" xfId="1215"/>
    <cellStyle name="Normal 7 2 3 2 3 2 2" xfId="3517"/>
    <cellStyle name="Normal 7 2 3 2 3 2 2 2" xfId="3795"/>
    <cellStyle name="Normal 7 2 3 2 3 3" xfId="2206"/>
    <cellStyle name="Normal 7 2 3 2 4" xfId="1918"/>
    <cellStyle name="Normal 7 2 3 2 4 2" xfId="2813"/>
    <cellStyle name="Normal 7 2 3 3" xfId="363"/>
    <cellStyle name="Normal 7 2 3 3 2" xfId="1168"/>
    <cellStyle name="Normal 7 2 3 3 2 2" xfId="1358"/>
    <cellStyle name="Normal 7 2 3 3 2 2 2" xfId="3748"/>
    <cellStyle name="Normal 7 2 3 3 2 2 2 2" xfId="3938"/>
    <cellStyle name="Normal 7 2 3 3 2 3" xfId="2351"/>
    <cellStyle name="Normal 7 2 3 3 3" xfId="2157"/>
    <cellStyle name="Normal 7 2 3 3 3 2" xfId="2960"/>
    <cellStyle name="Normal 7 2 3 4" xfId="742"/>
    <cellStyle name="Normal 7 2 3 4 2" xfId="2766"/>
    <cellStyle name="Normal 7 2 3 4 2 2" xfId="3331"/>
    <cellStyle name="Normal 7 2 3 5" xfId="1725"/>
    <cellStyle name="Normal 7 2 4" xfId="307"/>
    <cellStyle name="Normal 7 2 4 2" xfId="452"/>
    <cellStyle name="Normal 7 2 4 2 2" xfId="1309"/>
    <cellStyle name="Normal 7 2 4 2 2 2" xfId="1444"/>
    <cellStyle name="Normal 7 2 4 2 2 2 2" xfId="3889"/>
    <cellStyle name="Normal 7 2 4 2 2 2 2 2" xfId="4024"/>
    <cellStyle name="Normal 7 2 4 2 2 3" xfId="2439"/>
    <cellStyle name="Normal 7 2 4 2 3" xfId="2300"/>
    <cellStyle name="Normal 7 2 4 2 3 2" xfId="3046"/>
    <cellStyle name="Normal 7 2 4 3" xfId="833"/>
    <cellStyle name="Normal 7 2 4 3 2" xfId="2910"/>
    <cellStyle name="Normal 7 2 4 3 2 2" xfId="3419"/>
    <cellStyle name="Normal 7 2 4 4" xfId="1816"/>
    <cellStyle name="Normal 7 2 5" xfId="688"/>
    <cellStyle name="Normal 7 2 5 2" xfId="1067"/>
    <cellStyle name="Normal 7 2 5 2 2" xfId="3279"/>
    <cellStyle name="Normal 7 2 5 2 2 2" xfId="3648"/>
    <cellStyle name="Normal 7 2 5 3" xfId="2052"/>
    <cellStyle name="Normal 7 2 6" xfId="1673"/>
    <cellStyle name="Normal 7 2 6 2" xfId="2661"/>
    <cellStyle name="Normal 7 3" xfId="192"/>
    <cellStyle name="Normal 7 4" xfId="57"/>
    <cellStyle name="Normal 7 5" xfId="938"/>
    <cellStyle name="Normal 7 6" xfId="2169"/>
    <cellStyle name="Normal 8" xfId="31"/>
    <cellStyle name="Normal 8 2" xfId="82"/>
    <cellStyle name="Normal 8 2 2" xfId="201"/>
    <cellStyle name="Normal 8 2 2 2" xfId="239"/>
    <cellStyle name="Normal 8 2 2 2 2" xfId="590"/>
    <cellStyle name="Normal 8 2 2 2 2 2" xfId="628"/>
    <cellStyle name="Normal 8 2 2 2 2 2 2" xfId="1582"/>
    <cellStyle name="Normal 8 2 2 2 2 2 2 2" xfId="1620"/>
    <cellStyle name="Normal 8 2 2 2 2 2 2 2 2" xfId="4162"/>
    <cellStyle name="Normal 8 2 2 2 2 2 2 2 2 2" xfId="4200"/>
    <cellStyle name="Normal 8 2 2 2 2 2 2 3" xfId="2615"/>
    <cellStyle name="Normal 8 2 2 2 2 2 3" xfId="2577"/>
    <cellStyle name="Normal 8 2 2 2 2 2 3 2" xfId="3222"/>
    <cellStyle name="Normal 8 2 2 2 2 3" xfId="1016"/>
    <cellStyle name="Normal 8 2 2 2 2 3 2" xfId="3184"/>
    <cellStyle name="Normal 8 2 2 2 2 3 2 2" xfId="3598"/>
    <cellStyle name="Normal 8 2 2 2 2 4" xfId="1999"/>
    <cellStyle name="Normal 8 2 2 2 3" xfId="978"/>
    <cellStyle name="Normal 8 2 2 2 3 2" xfId="1247"/>
    <cellStyle name="Normal 8 2 2 2 3 2 2" xfId="3560"/>
    <cellStyle name="Normal 8 2 2 2 3 2 2 2" xfId="3827"/>
    <cellStyle name="Normal 8 2 2 2 3 3" xfId="2238"/>
    <cellStyle name="Normal 8 2 2 2 4" xfId="1961"/>
    <cellStyle name="Normal 8 2 2 2 4 2" xfId="2845"/>
    <cellStyle name="Normal 8 2 2 3" xfId="397"/>
    <cellStyle name="Normal 8 2 2 3 2" xfId="1209"/>
    <cellStyle name="Normal 8 2 2 3 2 2" xfId="1390"/>
    <cellStyle name="Normal 8 2 2 3 2 2 2" xfId="3789"/>
    <cellStyle name="Normal 8 2 2 3 2 2 2 2" xfId="3970"/>
    <cellStyle name="Normal 8 2 2 3 2 3" xfId="2384"/>
    <cellStyle name="Normal 8 2 2 3 3" xfId="2200"/>
    <cellStyle name="Normal 8 2 2 3 3 2" xfId="2992"/>
    <cellStyle name="Normal 8 2 2 4" xfId="776"/>
    <cellStyle name="Normal 8 2 2 4 2" xfId="2807"/>
    <cellStyle name="Normal 8 2 2 4 2 2" xfId="3364"/>
    <cellStyle name="Normal 8 2 2 5" xfId="1759"/>
    <cellStyle name="Normal 8 2 3" xfId="356"/>
    <cellStyle name="Normal 8 2 3 2" xfId="486"/>
    <cellStyle name="Normal 8 2 3 2 2" xfId="1352"/>
    <cellStyle name="Normal 8 2 3 2 2 2" xfId="1478"/>
    <cellStyle name="Normal 8 2 3 2 2 2 2" xfId="3932"/>
    <cellStyle name="Normal 8 2 3 2 2 2 2 2" xfId="4058"/>
    <cellStyle name="Normal 8 2 3 2 2 3" xfId="2473"/>
    <cellStyle name="Normal 8 2 3 2 3" xfId="2344"/>
    <cellStyle name="Normal 8 2 3 2 3 2" xfId="3080"/>
    <cellStyle name="Normal 8 2 3 3" xfId="868"/>
    <cellStyle name="Normal 8 2 3 3 2" xfId="2954"/>
    <cellStyle name="Normal 8 2 3 3 2 2" xfId="3454"/>
    <cellStyle name="Normal 8 2 3 4" xfId="1854"/>
    <cellStyle name="Normal 8 2 4" xfId="734"/>
    <cellStyle name="Normal 8 2 4 2" xfId="1102"/>
    <cellStyle name="Normal 8 2 4 2 2" xfId="3323"/>
    <cellStyle name="Normal 8 2 4 2 2 2" xfId="3682"/>
    <cellStyle name="Normal 8 2 4 3" xfId="2088"/>
    <cellStyle name="Normal 8 2 5" xfId="1717"/>
    <cellStyle name="Normal 8 2 5 2" xfId="2697"/>
    <cellStyle name="Normal 8 3" xfId="446"/>
    <cellStyle name="Normal 8 4" xfId="1061"/>
    <cellStyle name="Normal 8 5" xfId="2655"/>
    <cellStyle name="Normal 9" xfId="60"/>
    <cellStyle name="Normal 9 2" xfId="177"/>
    <cellStyle name="Normal 9 2 2" xfId="470"/>
    <cellStyle name="Normal 9 2 2 2" xfId="567"/>
    <cellStyle name="Normal 9 2 2 2 2" xfId="1462"/>
    <cellStyle name="Normal 9 2 2 2 2 2" xfId="1559"/>
    <cellStyle name="Normal 9 2 2 2 2 2 2" xfId="4042"/>
    <cellStyle name="Normal 9 2 2 2 2 2 2 2" xfId="4139"/>
    <cellStyle name="Normal 9 2 2 2 2 3" xfId="2554"/>
    <cellStyle name="Normal 9 2 2 2 3" xfId="2457"/>
    <cellStyle name="Normal 9 2 2 2 3 2" xfId="3161"/>
    <cellStyle name="Normal 9 2 2 3" xfId="954"/>
    <cellStyle name="Normal 9 2 2 3 2" xfId="3064"/>
    <cellStyle name="Normal 9 2 2 3 2 2" xfId="3536"/>
    <cellStyle name="Normal 9 2 2 4" xfId="1938"/>
    <cellStyle name="Normal 9 2 3" xfId="852"/>
    <cellStyle name="Normal 9 2 3 2" xfId="1186"/>
    <cellStyle name="Normal 9 2 3 2 2" xfId="3438"/>
    <cellStyle name="Normal 9 2 3 2 2 2" xfId="3766"/>
    <cellStyle name="Normal 9 2 3 3" xfId="2176"/>
    <cellStyle name="Normal 9 2 4" xfId="1835"/>
    <cellStyle name="Normal 9 2 4 2" xfId="2784"/>
    <cellStyle name="Normal 9 3" xfId="1085"/>
    <cellStyle name="Normal 9 4" xfId="2679"/>
  </cellStyles>
  <dxfs count="0"/>
  <tableStyles count="0" defaultTableStyle="TableStyleMedium9" defaultPivotStyle="PivotStyleLight16"/>
  <colors>
    <mruColors>
      <color rgb="FF00FFFF"/>
      <color rgb="FF33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1685925</xdr:colOff>
      <xdr:row>11</xdr:row>
      <xdr:rowOff>28575</xdr:rowOff>
    </xdr:from>
    <xdr:to>
      <xdr:col>6</xdr:col>
      <xdr:colOff>1685925</xdr:colOff>
      <xdr:row>11</xdr:row>
      <xdr:rowOff>142875</xdr:rowOff>
    </xdr:to>
    <xdr:sp macro="" textlink="">
      <xdr:nvSpPr>
        <xdr:cNvPr id="13493" name="Line 1"/>
        <xdr:cNvSpPr>
          <a:spLocks noChangeShapeType="1"/>
        </xdr:cNvSpPr>
      </xdr:nvSpPr>
      <xdr:spPr bwMode="auto">
        <a:xfrm>
          <a:off x="8334375" y="24479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1704975</xdr:colOff>
      <xdr:row>13</xdr:row>
      <xdr:rowOff>57150</xdr:rowOff>
    </xdr:from>
    <xdr:to>
      <xdr:col>6</xdr:col>
      <xdr:colOff>1704975</xdr:colOff>
      <xdr:row>13</xdr:row>
      <xdr:rowOff>152400</xdr:rowOff>
    </xdr:to>
    <xdr:sp macro="" textlink="">
      <xdr:nvSpPr>
        <xdr:cNvPr id="13494" name="Line 2"/>
        <xdr:cNvSpPr>
          <a:spLocks noChangeShapeType="1"/>
        </xdr:cNvSpPr>
      </xdr:nvSpPr>
      <xdr:spPr bwMode="auto">
        <a:xfrm>
          <a:off x="8353425" y="2895600"/>
          <a:ext cx="0" cy="95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</xdr:row>
      <xdr:rowOff>0</xdr:rowOff>
    </xdr:from>
    <xdr:to>
      <xdr:col>1</xdr:col>
      <xdr:colOff>828675</xdr:colOff>
      <xdr:row>2</xdr:row>
      <xdr:rowOff>590550</xdr:rowOff>
    </xdr:to>
    <xdr:sp macro="" textlink="">
      <xdr:nvSpPr>
        <xdr:cNvPr id="14337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1085850"/>
          <a:ext cx="1143000" cy="590550"/>
        </a:xfrm>
        <a:prstGeom prst="leftArrow">
          <a:avLst>
            <a:gd name="adj1" fmla="val 50000"/>
            <a:gd name="adj2" fmla="val 48387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9525</xdr:rowOff>
    </xdr:from>
    <xdr:to>
      <xdr:col>0</xdr:col>
      <xdr:colOff>1200150</xdr:colOff>
      <xdr:row>2</xdr:row>
      <xdr:rowOff>0</xdr:rowOff>
    </xdr:to>
    <xdr:sp macro="" textlink="">
      <xdr:nvSpPr>
        <xdr:cNvPr id="102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9525</xdr:rowOff>
    </xdr:from>
    <xdr:to>
      <xdr:col>0</xdr:col>
      <xdr:colOff>1200150</xdr:colOff>
      <xdr:row>2</xdr:row>
      <xdr:rowOff>0</xdr:rowOff>
    </xdr:to>
    <xdr:sp macro="" textlink="">
      <xdr:nvSpPr>
        <xdr:cNvPr id="2049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38100</xdr:rowOff>
    </xdr:from>
    <xdr:to>
      <xdr:col>0</xdr:col>
      <xdr:colOff>1200150</xdr:colOff>
      <xdr:row>2</xdr:row>
      <xdr:rowOff>0</xdr:rowOff>
    </xdr:to>
    <xdr:sp macro="" textlink="">
      <xdr:nvSpPr>
        <xdr:cNvPr id="307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</xdr:row>
      <xdr:rowOff>19050</xdr:rowOff>
    </xdr:from>
    <xdr:to>
      <xdr:col>0</xdr:col>
      <xdr:colOff>1190625</xdr:colOff>
      <xdr:row>2</xdr:row>
      <xdr:rowOff>0</xdr:rowOff>
    </xdr:to>
    <xdr:sp macro="" textlink="">
      <xdr:nvSpPr>
        <xdr:cNvPr id="4097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9550" y="3238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28575</xdr:rowOff>
    </xdr:from>
    <xdr:to>
      <xdr:col>0</xdr:col>
      <xdr:colOff>1200150</xdr:colOff>
      <xdr:row>2</xdr:row>
      <xdr:rowOff>0</xdr:rowOff>
    </xdr:to>
    <xdr:sp macro="" textlink="">
      <xdr:nvSpPr>
        <xdr:cNvPr id="5121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57150</xdr:rowOff>
    </xdr:from>
    <xdr:to>
      <xdr:col>0</xdr:col>
      <xdr:colOff>1257300</xdr:colOff>
      <xdr:row>1</xdr:row>
      <xdr:rowOff>542925</xdr:rowOff>
    </xdr:to>
    <xdr:sp macro="" textlink="">
      <xdr:nvSpPr>
        <xdr:cNvPr id="614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76225" y="504825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9525</xdr:rowOff>
    </xdr:from>
    <xdr:to>
      <xdr:col>0</xdr:col>
      <xdr:colOff>1209675</xdr:colOff>
      <xdr:row>2</xdr:row>
      <xdr:rowOff>0</xdr:rowOff>
    </xdr:to>
    <xdr:sp macro="" textlink="">
      <xdr:nvSpPr>
        <xdr:cNvPr id="7169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28600" y="41910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28575</xdr:rowOff>
    </xdr:from>
    <xdr:to>
      <xdr:col>0</xdr:col>
      <xdr:colOff>1200150</xdr:colOff>
      <xdr:row>1</xdr:row>
      <xdr:rowOff>514350</xdr:rowOff>
    </xdr:to>
    <xdr:sp macro="" textlink="">
      <xdr:nvSpPr>
        <xdr:cNvPr id="819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14325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76200</xdr:rowOff>
    </xdr:from>
    <xdr:to>
      <xdr:col>0</xdr:col>
      <xdr:colOff>1200150</xdr:colOff>
      <xdr:row>2</xdr:row>
      <xdr:rowOff>0</xdr:rowOff>
    </xdr:to>
    <xdr:sp macro="" textlink="">
      <xdr:nvSpPr>
        <xdr:cNvPr id="9217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36195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66675</xdr:rowOff>
    </xdr:from>
    <xdr:to>
      <xdr:col>0</xdr:col>
      <xdr:colOff>1209675</xdr:colOff>
      <xdr:row>2</xdr:row>
      <xdr:rowOff>0</xdr:rowOff>
    </xdr:to>
    <xdr:sp macro="" textlink="">
      <xdr:nvSpPr>
        <xdr:cNvPr id="10241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28600" y="533400"/>
          <a:ext cx="981075" cy="485775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1</xdr:row>
      <xdr:rowOff>47625</xdr:rowOff>
    </xdr:from>
    <xdr:to>
      <xdr:col>0</xdr:col>
      <xdr:colOff>1533525</xdr:colOff>
      <xdr:row>1</xdr:row>
      <xdr:rowOff>523875</xdr:rowOff>
    </xdr:to>
    <xdr:sp macro="" textlink="">
      <xdr:nvSpPr>
        <xdr:cNvPr id="1126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619125" y="314325"/>
          <a:ext cx="914400" cy="476250"/>
        </a:xfrm>
        <a:prstGeom prst="leftArrow">
          <a:avLst>
            <a:gd name="adj1" fmla="val 50000"/>
            <a:gd name="adj2" fmla="val 4800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0</xdr:row>
      <xdr:rowOff>0</xdr:rowOff>
    </xdr:from>
    <xdr:to>
      <xdr:col>0</xdr:col>
      <xdr:colOff>1133474</xdr:colOff>
      <xdr:row>1</xdr:row>
      <xdr:rowOff>19050</xdr:rowOff>
    </xdr:to>
    <xdr:sp macro="" textlink="">
      <xdr:nvSpPr>
        <xdr:cNvPr id="11265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33349" y="0"/>
          <a:ext cx="1000125" cy="571500"/>
        </a:xfrm>
        <a:prstGeom prst="leftArrow">
          <a:avLst>
            <a:gd name="adj1" fmla="val 50000"/>
            <a:gd name="adj2" fmla="val 4800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485775</xdr:rowOff>
    </xdr:from>
    <xdr:to>
      <xdr:col>0</xdr:col>
      <xdr:colOff>1200150</xdr:colOff>
      <xdr:row>1</xdr:row>
      <xdr:rowOff>285750</xdr:rowOff>
    </xdr:to>
    <xdr:sp macro="" textlink="">
      <xdr:nvSpPr>
        <xdr:cNvPr id="12289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19075" y="485775"/>
          <a:ext cx="981075" cy="323850"/>
        </a:xfrm>
        <a:prstGeom prst="leftArrow">
          <a:avLst>
            <a:gd name="adj1" fmla="val 50000"/>
            <a:gd name="adj2" fmla="val 50490"/>
          </a:avLst>
        </a:prstGeom>
        <a:solidFill>
          <a:srgbClr val="FF0000"/>
        </a:solidFill>
        <a:ln w="9525">
          <a:solidFill>
            <a:srgbClr val="00FF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1" i="0" strike="noStrike">
              <a:solidFill>
                <a:srgbClr val="000000"/>
              </a:solidFill>
              <a:latin typeface="Arial"/>
              <a:cs typeface="Arial"/>
            </a:rPr>
            <a:t>Introduction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sqref="A1:I1"/>
    </sheetView>
  </sheetViews>
  <sheetFormatPr defaultRowHeight="12.75"/>
  <cols>
    <col min="4" max="4" width="54" customWidth="1"/>
    <col min="7" max="7" width="51.85546875" bestFit="1" customWidth="1"/>
  </cols>
  <sheetData>
    <row r="1" spans="1:12" ht="28.5" customHeight="1" thickBot="1">
      <c r="A1" s="147" t="s">
        <v>141</v>
      </c>
      <c r="B1" s="148"/>
      <c r="C1" s="148"/>
      <c r="D1" s="148"/>
      <c r="E1" s="148"/>
      <c r="F1" s="148"/>
      <c r="G1" s="148"/>
      <c r="H1" s="148"/>
      <c r="I1" s="149"/>
      <c r="J1" s="66"/>
      <c r="K1" s="66"/>
      <c r="L1" s="66"/>
    </row>
    <row r="2" spans="1:12" ht="13.5" thickBot="1">
      <c r="A2" s="66"/>
      <c r="B2" s="66"/>
      <c r="C2" s="75"/>
      <c r="D2" s="75"/>
      <c r="E2" s="75"/>
      <c r="F2" s="75"/>
      <c r="G2" s="75"/>
      <c r="H2" s="66"/>
      <c r="I2" s="66"/>
      <c r="J2" s="66"/>
      <c r="K2" s="66"/>
      <c r="L2" s="66"/>
    </row>
    <row r="3" spans="1:12" ht="18.75" thickBot="1">
      <c r="A3" s="66"/>
      <c r="B3" s="70"/>
      <c r="C3" s="75"/>
      <c r="D3" s="76" t="s">
        <v>96</v>
      </c>
      <c r="E3" s="68"/>
      <c r="F3" s="68"/>
      <c r="G3" s="68"/>
      <c r="H3" s="66"/>
      <c r="I3" s="66"/>
      <c r="J3" s="66"/>
      <c r="K3" s="66"/>
      <c r="L3" s="66"/>
    </row>
    <row r="4" spans="1:12" ht="15.75" thickBot="1">
      <c r="A4" s="66"/>
      <c r="B4" s="71"/>
      <c r="C4" s="75"/>
      <c r="D4" s="68"/>
      <c r="E4" s="68"/>
      <c r="F4" s="68"/>
      <c r="G4" s="68"/>
      <c r="H4" s="66"/>
      <c r="I4" s="66"/>
      <c r="J4" s="66"/>
      <c r="K4" s="66"/>
      <c r="L4" s="66"/>
    </row>
    <row r="5" spans="1:12" ht="15.75">
      <c r="A5" s="66"/>
      <c r="B5" s="71"/>
      <c r="C5" s="75"/>
      <c r="D5" s="77" t="s">
        <v>93</v>
      </c>
      <c r="E5" s="68"/>
      <c r="F5" s="68"/>
      <c r="G5" s="78" t="s">
        <v>111</v>
      </c>
      <c r="H5" s="66"/>
      <c r="I5" s="66"/>
      <c r="J5" s="66"/>
      <c r="K5" s="66"/>
      <c r="L5" s="66"/>
    </row>
    <row r="6" spans="1:12" ht="15.75">
      <c r="A6" s="66"/>
      <c r="B6" s="71"/>
      <c r="C6" s="75"/>
      <c r="D6" s="79"/>
      <c r="E6" s="68"/>
      <c r="F6" s="68"/>
      <c r="G6" s="80"/>
      <c r="H6" s="66"/>
      <c r="I6" s="66"/>
      <c r="J6" s="66"/>
      <c r="K6" s="66"/>
      <c r="L6" s="66"/>
    </row>
    <row r="7" spans="1:12" ht="16.5" thickBot="1">
      <c r="A7" s="66"/>
      <c r="B7" s="71"/>
      <c r="C7" s="75"/>
      <c r="D7" s="81" t="s">
        <v>97</v>
      </c>
      <c r="E7" s="68"/>
      <c r="F7" s="68"/>
      <c r="G7" s="82" t="s">
        <v>115</v>
      </c>
      <c r="H7" s="66"/>
      <c r="I7" s="66"/>
      <c r="J7" s="66"/>
      <c r="K7" s="66"/>
      <c r="L7" s="66"/>
    </row>
    <row r="8" spans="1:12" ht="16.5" thickBot="1">
      <c r="A8" s="66"/>
      <c r="B8" s="71"/>
      <c r="C8" s="75"/>
      <c r="D8" s="79"/>
      <c r="E8" s="68"/>
      <c r="F8" s="68"/>
      <c r="G8" s="68"/>
      <c r="H8" s="66"/>
      <c r="I8" s="66"/>
      <c r="J8" s="66"/>
      <c r="K8" s="66"/>
      <c r="L8" s="66"/>
    </row>
    <row r="9" spans="1:12" ht="16.5" thickBot="1">
      <c r="A9" s="66"/>
      <c r="B9" s="71"/>
      <c r="C9" s="75"/>
      <c r="D9" s="81" t="s">
        <v>6</v>
      </c>
      <c r="E9" s="68"/>
      <c r="F9" s="68"/>
      <c r="G9" s="91" t="s">
        <v>127</v>
      </c>
      <c r="H9" s="66"/>
      <c r="I9" s="66"/>
      <c r="J9" s="66"/>
      <c r="K9" s="66"/>
      <c r="L9" s="66"/>
    </row>
    <row r="10" spans="1:12" ht="16.5" thickBot="1">
      <c r="A10" s="66"/>
      <c r="B10" s="71"/>
      <c r="C10" s="75"/>
      <c r="D10" s="79"/>
      <c r="E10" s="68"/>
      <c r="F10" s="68"/>
      <c r="G10" s="68"/>
      <c r="H10" s="66"/>
      <c r="I10" s="66"/>
      <c r="J10" s="66"/>
      <c r="K10" s="66"/>
      <c r="L10" s="66"/>
    </row>
    <row r="11" spans="1:12" ht="16.5" thickBot="1">
      <c r="A11" s="66"/>
      <c r="B11" s="71"/>
      <c r="C11" s="75"/>
      <c r="D11" s="81" t="s">
        <v>7</v>
      </c>
      <c r="E11" s="68"/>
      <c r="F11" s="68"/>
      <c r="G11" s="85" t="s">
        <v>114</v>
      </c>
      <c r="H11" s="66"/>
      <c r="I11" s="66"/>
      <c r="J11" s="66"/>
      <c r="K11" s="66"/>
      <c r="L11" s="66"/>
    </row>
    <row r="12" spans="1:12" ht="16.5" thickBot="1">
      <c r="A12" s="66"/>
      <c r="B12" s="71"/>
      <c r="C12" s="75"/>
      <c r="D12" s="79"/>
      <c r="E12" s="68"/>
      <c r="F12" s="68"/>
      <c r="G12" s="68"/>
      <c r="H12" s="66"/>
      <c r="I12" s="66"/>
      <c r="J12" s="66"/>
      <c r="K12" s="66"/>
      <c r="L12" s="66"/>
    </row>
    <row r="13" spans="1:12" ht="16.5" thickBot="1">
      <c r="A13" s="66"/>
      <c r="B13" s="71"/>
      <c r="C13" s="75"/>
      <c r="D13" s="81" t="s">
        <v>9</v>
      </c>
      <c r="E13" s="68"/>
      <c r="F13" s="68"/>
      <c r="G13" s="69" t="s">
        <v>112</v>
      </c>
      <c r="H13" s="66"/>
      <c r="I13" s="66"/>
      <c r="J13" s="66"/>
      <c r="K13" s="66"/>
      <c r="L13" s="66"/>
    </row>
    <row r="14" spans="1:12" ht="16.5" thickBot="1">
      <c r="A14" s="66"/>
      <c r="B14" s="71"/>
      <c r="C14" s="75"/>
      <c r="D14" s="79"/>
      <c r="E14" s="68"/>
      <c r="F14" s="68"/>
      <c r="G14" s="68"/>
      <c r="H14" s="66"/>
      <c r="I14" s="66"/>
      <c r="J14" s="66"/>
      <c r="K14" s="66"/>
      <c r="L14" s="66"/>
    </row>
    <row r="15" spans="1:12" ht="16.5" thickBot="1">
      <c r="A15" s="66"/>
      <c r="B15" s="71"/>
      <c r="C15" s="75"/>
      <c r="D15" s="81" t="s">
        <v>8</v>
      </c>
      <c r="E15" s="68"/>
      <c r="F15" s="68"/>
      <c r="G15" s="69" t="s">
        <v>113</v>
      </c>
      <c r="H15" s="66"/>
      <c r="I15" s="66"/>
      <c r="J15" s="66"/>
      <c r="K15" s="66"/>
      <c r="L15" s="66"/>
    </row>
    <row r="16" spans="1:12" ht="15.75">
      <c r="A16" s="66"/>
      <c r="B16" s="71"/>
      <c r="C16" s="75"/>
      <c r="D16" s="79"/>
      <c r="E16" s="68"/>
      <c r="F16" s="68"/>
      <c r="G16" s="68"/>
      <c r="H16" s="66"/>
      <c r="I16" s="66"/>
      <c r="J16" s="66"/>
      <c r="K16" s="66"/>
      <c r="L16" s="66"/>
    </row>
    <row r="17" spans="1:12" ht="15.75">
      <c r="A17" s="66"/>
      <c r="B17" s="71"/>
      <c r="C17" s="75"/>
      <c r="D17" s="81" t="s">
        <v>99</v>
      </c>
      <c r="E17" s="68"/>
      <c r="F17" s="68"/>
      <c r="G17" s="68"/>
      <c r="H17" s="66"/>
      <c r="I17" s="66"/>
      <c r="J17" s="66"/>
      <c r="K17" s="66"/>
      <c r="L17" s="66"/>
    </row>
    <row r="18" spans="1:12" ht="16.5" thickBot="1">
      <c r="A18" s="66"/>
      <c r="B18" s="71"/>
      <c r="C18" s="75"/>
      <c r="D18" s="79"/>
      <c r="E18" s="68"/>
      <c r="F18" s="68"/>
      <c r="G18" s="68"/>
      <c r="H18" s="66"/>
      <c r="I18" s="66"/>
      <c r="J18" s="66"/>
      <c r="K18" s="66"/>
      <c r="L18" s="66"/>
    </row>
    <row r="19" spans="1:12" ht="16.5" thickBot="1">
      <c r="A19" s="66"/>
      <c r="B19" s="71"/>
      <c r="C19" s="75"/>
      <c r="D19" s="81" t="s">
        <v>0</v>
      </c>
      <c r="E19" s="68"/>
      <c r="F19" s="68"/>
      <c r="G19" s="86" t="s">
        <v>118</v>
      </c>
      <c r="H19" s="66"/>
      <c r="I19" s="66"/>
      <c r="J19" s="66"/>
      <c r="K19" s="66"/>
      <c r="L19" s="66"/>
    </row>
    <row r="20" spans="1:12" ht="15.75">
      <c r="A20" s="66"/>
      <c r="B20" s="71"/>
      <c r="C20" s="75"/>
      <c r="D20" s="79"/>
      <c r="E20" s="68"/>
      <c r="F20" s="68"/>
      <c r="G20" s="68"/>
      <c r="H20" s="66"/>
      <c r="I20" s="66"/>
      <c r="J20" s="66"/>
      <c r="K20" s="66"/>
      <c r="L20" s="66"/>
    </row>
    <row r="21" spans="1:12" ht="16.5" thickBot="1">
      <c r="A21" s="66"/>
      <c r="B21" s="71"/>
      <c r="C21" s="75"/>
      <c r="D21" s="81" t="s">
        <v>1</v>
      </c>
      <c r="E21" s="68"/>
      <c r="F21" s="68"/>
      <c r="G21" s="68"/>
      <c r="H21" s="66"/>
      <c r="I21" s="66"/>
      <c r="J21" s="66"/>
      <c r="K21" s="66"/>
      <c r="L21" s="66"/>
    </row>
    <row r="22" spans="1:12" ht="16.5" thickBot="1">
      <c r="A22" s="66"/>
      <c r="B22" s="71"/>
      <c r="C22" s="75"/>
      <c r="D22" s="79"/>
      <c r="E22" s="68"/>
      <c r="F22" s="68"/>
      <c r="G22" s="83"/>
      <c r="H22" s="73"/>
      <c r="I22" s="74"/>
      <c r="J22" s="66"/>
      <c r="K22" s="66"/>
      <c r="L22" s="66"/>
    </row>
    <row r="23" spans="1:12" ht="16.5" thickBot="1">
      <c r="A23" s="66"/>
      <c r="B23" s="71"/>
      <c r="C23" s="75"/>
      <c r="D23" s="84" t="s">
        <v>2</v>
      </c>
      <c r="E23" s="68"/>
      <c r="F23" s="68"/>
      <c r="G23" s="68"/>
      <c r="H23" s="66"/>
      <c r="I23" s="66"/>
      <c r="J23" s="66"/>
      <c r="K23" s="66"/>
      <c r="L23" s="66"/>
    </row>
    <row r="24" spans="1:12" ht="15.75" thickBot="1">
      <c r="A24" s="66"/>
      <c r="B24" s="72"/>
      <c r="C24" s="66"/>
      <c r="D24" s="67"/>
      <c r="E24" s="67"/>
      <c r="F24" s="67"/>
      <c r="G24" s="67"/>
      <c r="H24" s="66"/>
      <c r="I24" s="66"/>
      <c r="J24" s="66"/>
      <c r="K24" s="66"/>
      <c r="L24" s="66"/>
    </row>
    <row r="25" spans="1:12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</row>
    <row r="26" spans="1:12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</row>
    <row r="27" spans="1:12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</row>
  </sheetData>
  <mergeCells count="1">
    <mergeCell ref="A1:I1"/>
  </mergeCells>
  <phoneticPr fontId="2" type="noConversion"/>
  <hyperlinks>
    <hyperlink ref="D5" location="'Dwellings - Small'!A1" display="Dwellings less than 80m²"/>
    <hyperlink ref="D7" location="'Dwellings - Large'!A1" display="Dwellings equal and more than 80m²"/>
    <hyperlink ref="D9" location="Flats!A1" display="Flats"/>
    <hyperlink ref="D11" location="Townhouses!A1" display="Townhouses"/>
    <hyperlink ref="D13" location="Other!A1" display="Other residential buildings"/>
    <hyperlink ref="D15" location="'Schools, ETC'!A1" display="Schools, nursery schools, crèches, hospitals"/>
    <hyperlink ref="D17" location="'Churches, ETC'!A1" display="Churches, Sport and Recreaction"/>
    <hyperlink ref="D19" location="'Office, Banking'!A1" display="Office &amp; Banking Space"/>
    <hyperlink ref="D21" location="Retail!A1" display="Shopping Space"/>
    <hyperlink ref="D23" location="'Industrial, ETC'!A1" display="Industrial &amp; Warehouse Space"/>
    <hyperlink ref="G5" location="'Total Space'!A1" display="Total Provincial Space Expansion"/>
    <hyperlink ref="G7" location="'Urban-Rural'!A1" display="Urban vs Rural Space Expansion"/>
    <hyperlink ref="G19" location="Data!A1" display="To view Actual Data click HERE"/>
    <hyperlink ref="G9" location="Rank!A1" display="Rank Structure and Rank Correlation"/>
  </hyperlinks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828"/>
  <sheetViews>
    <sheetView workbookViewId="0">
      <selection sqref="A1:B2"/>
    </sheetView>
  </sheetViews>
  <sheetFormatPr defaultRowHeight="12.75"/>
  <cols>
    <col min="1" max="1" width="10.85546875" style="1" customWidth="1"/>
    <col min="2" max="2" width="18.7109375" style="1" customWidth="1"/>
    <col min="3" max="3" width="10.140625" style="1" customWidth="1"/>
    <col min="4" max="4" width="13.42578125" style="1" customWidth="1"/>
    <col min="5" max="6" width="9.85546875" style="1" customWidth="1"/>
    <col min="7" max="7" width="13.42578125" style="1" customWidth="1"/>
    <col min="8" max="8" width="10.7109375" style="1" customWidth="1"/>
    <col min="9" max="9" width="10.140625" style="1" customWidth="1"/>
    <col min="10" max="10" width="13.42578125" style="1" customWidth="1"/>
    <col min="11" max="11" width="11.140625" style="1" customWidth="1"/>
    <col min="12" max="12" width="9.85546875" style="1" customWidth="1"/>
    <col min="13" max="13" width="13.42578125" style="1" customWidth="1"/>
    <col min="14" max="14" width="10.85546875" style="1" customWidth="1"/>
    <col min="15" max="15" width="10.5703125" style="1" customWidth="1"/>
    <col min="16" max="16" width="13.42578125" style="1" customWidth="1"/>
    <col min="17" max="17" width="10.7109375" style="1" customWidth="1"/>
    <col min="18" max="18" width="11.28515625" style="1" customWidth="1"/>
    <col min="19" max="19" width="15" style="1" customWidth="1"/>
    <col min="20" max="20" width="14" style="1" customWidth="1"/>
    <col min="21" max="21" width="9.7109375" style="1" customWidth="1"/>
    <col min="22" max="22" width="13.42578125" style="1" customWidth="1"/>
    <col min="23" max="23" width="9.28515625" style="1" customWidth="1"/>
    <col min="24" max="24" width="9.7109375" style="1" customWidth="1"/>
    <col min="25" max="25" width="13.42578125" style="1" customWidth="1"/>
    <col min="26" max="26" width="10.42578125" style="1" customWidth="1"/>
    <col min="27" max="27" width="9.7109375" style="1" customWidth="1"/>
    <col min="28" max="28" width="13.42578125" style="1" bestFit="1" customWidth="1"/>
    <col min="29" max="29" width="10.7109375" style="1" bestFit="1" customWidth="1"/>
    <col min="30" max="30" width="10.28515625" style="1" customWidth="1"/>
    <col min="31" max="31" width="13.42578125" style="1" bestFit="1" customWidth="1"/>
    <col min="32" max="32" width="10.140625" style="1" customWidth="1"/>
    <col min="33" max="33" width="10.85546875" style="1" hidden="1" customWidth="1"/>
    <col min="34" max="34" width="12.85546875" style="1" hidden="1" customWidth="1"/>
    <col min="35" max="35" width="9.7109375" style="1" hidden="1" customWidth="1"/>
    <col min="36" max="16384" width="9.140625" style="1"/>
  </cols>
  <sheetData>
    <row r="1" spans="1:36" ht="51" customHeight="1" thickBot="1">
      <c r="A1" s="157" t="s">
        <v>96</v>
      </c>
      <c r="B1" s="158"/>
      <c r="C1" s="150" t="s">
        <v>93</v>
      </c>
      <c r="D1" s="151"/>
      <c r="E1" s="152"/>
      <c r="F1" s="150" t="s">
        <v>97</v>
      </c>
      <c r="G1" s="151"/>
      <c r="H1" s="152"/>
      <c r="I1" s="150" t="s">
        <v>6</v>
      </c>
      <c r="J1" s="151"/>
      <c r="K1" s="152"/>
      <c r="L1" s="150" t="s">
        <v>7</v>
      </c>
      <c r="M1" s="151"/>
      <c r="N1" s="152"/>
      <c r="O1" s="150" t="s">
        <v>9</v>
      </c>
      <c r="P1" s="151"/>
      <c r="Q1" s="152"/>
      <c r="R1" s="150" t="s">
        <v>8</v>
      </c>
      <c r="S1" s="151"/>
      <c r="T1" s="152"/>
      <c r="U1" s="150" t="s">
        <v>99</v>
      </c>
      <c r="V1" s="151"/>
      <c r="W1" s="152"/>
      <c r="X1" s="150" t="s">
        <v>0</v>
      </c>
      <c r="Y1" s="151"/>
      <c r="Z1" s="152"/>
      <c r="AA1" s="150" t="s">
        <v>1</v>
      </c>
      <c r="AB1" s="151"/>
      <c r="AC1" s="152"/>
      <c r="AD1" s="150" t="s">
        <v>2</v>
      </c>
      <c r="AE1" s="151"/>
      <c r="AF1" s="152"/>
      <c r="AG1" s="156" t="s">
        <v>14</v>
      </c>
      <c r="AH1" s="156"/>
      <c r="AI1" s="156"/>
    </row>
    <row r="2" spans="1:36" ht="34.5" customHeight="1" thickBot="1">
      <c r="A2" s="159"/>
      <c r="B2" s="160"/>
      <c r="C2" s="23" t="s">
        <v>3</v>
      </c>
      <c r="D2" s="24" t="s">
        <v>4</v>
      </c>
      <c r="E2" s="25" t="s">
        <v>5</v>
      </c>
      <c r="F2" s="23" t="s">
        <v>3</v>
      </c>
      <c r="G2" s="24" t="s">
        <v>4</v>
      </c>
      <c r="H2" s="25" t="s">
        <v>5</v>
      </c>
      <c r="I2" s="23" t="s">
        <v>3</v>
      </c>
      <c r="J2" s="24" t="s">
        <v>4</v>
      </c>
      <c r="K2" s="25" t="s">
        <v>5</v>
      </c>
      <c r="L2" s="23" t="s">
        <v>3</v>
      </c>
      <c r="M2" s="24" t="s">
        <v>4</v>
      </c>
      <c r="N2" s="25" t="s">
        <v>5</v>
      </c>
      <c r="O2" s="23" t="s">
        <v>3</v>
      </c>
      <c r="P2" s="24" t="s">
        <v>4</v>
      </c>
      <c r="Q2" s="25" t="s">
        <v>5</v>
      </c>
      <c r="R2" s="23" t="s">
        <v>3</v>
      </c>
      <c r="S2" s="24" t="s">
        <v>4</v>
      </c>
      <c r="T2" s="25" t="s">
        <v>5</v>
      </c>
      <c r="U2" s="23" t="s">
        <v>3</v>
      </c>
      <c r="V2" s="24" t="s">
        <v>4</v>
      </c>
      <c r="W2" s="25" t="s">
        <v>5</v>
      </c>
      <c r="X2" s="26" t="s">
        <v>3</v>
      </c>
      <c r="Y2" s="27" t="s">
        <v>4</v>
      </c>
      <c r="Z2" s="28" t="s">
        <v>5</v>
      </c>
      <c r="AA2" s="23" t="s">
        <v>3</v>
      </c>
      <c r="AB2" s="24" t="s">
        <v>4</v>
      </c>
      <c r="AC2" s="25" t="s">
        <v>5</v>
      </c>
      <c r="AD2" s="23" t="s">
        <v>3</v>
      </c>
      <c r="AE2" s="24" t="s">
        <v>4</v>
      </c>
      <c r="AF2" s="25" t="s">
        <v>5</v>
      </c>
      <c r="AG2" s="6" t="s">
        <v>3</v>
      </c>
      <c r="AH2" s="7" t="s">
        <v>4</v>
      </c>
      <c r="AI2" s="8" t="s">
        <v>5</v>
      </c>
    </row>
    <row r="3" spans="1:36" ht="51.75" customHeight="1">
      <c r="A3" s="87"/>
      <c r="B3" s="87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8"/>
      <c r="AH3" s="88"/>
      <c r="AI3" s="88"/>
    </row>
    <row r="4" spans="1:36" ht="13.5" thickBot="1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2"/>
    </row>
    <row r="5" spans="1:36" ht="12.75" customHeight="1">
      <c r="A5" s="153" t="s">
        <v>25</v>
      </c>
      <c r="B5" s="1">
        <v>2001</v>
      </c>
      <c r="C5" s="3">
        <v>197</v>
      </c>
      <c r="D5" s="3">
        <v>5031</v>
      </c>
      <c r="E5" s="3">
        <v>3337</v>
      </c>
      <c r="F5" s="3">
        <v>18</v>
      </c>
      <c r="G5" s="3">
        <v>3030</v>
      </c>
      <c r="H5" s="3">
        <v>3181</v>
      </c>
      <c r="I5" s="3">
        <v>0</v>
      </c>
      <c r="J5" s="3">
        <v>0</v>
      </c>
      <c r="K5" s="3">
        <v>0</v>
      </c>
      <c r="L5" s="3">
        <v>16</v>
      </c>
      <c r="M5" s="3">
        <v>3143</v>
      </c>
      <c r="N5" s="3">
        <v>3300</v>
      </c>
      <c r="O5" s="3">
        <v>54</v>
      </c>
      <c r="P5" s="3">
        <v>8216</v>
      </c>
      <c r="Q5" s="3">
        <v>8216</v>
      </c>
      <c r="R5" s="3">
        <v>0</v>
      </c>
      <c r="S5" s="3">
        <v>0</v>
      </c>
      <c r="T5" s="3">
        <v>0</v>
      </c>
      <c r="U5" s="3">
        <v>1</v>
      </c>
      <c r="V5" s="3">
        <v>156</v>
      </c>
      <c r="W5" s="3">
        <v>140</v>
      </c>
      <c r="X5" s="3">
        <v>0</v>
      </c>
      <c r="Y5" s="3">
        <v>0</v>
      </c>
      <c r="Z5" s="3">
        <v>0</v>
      </c>
      <c r="AA5" s="3">
        <v>1</v>
      </c>
      <c r="AB5" s="3">
        <v>273</v>
      </c>
      <c r="AC5" s="3">
        <v>290</v>
      </c>
      <c r="AD5" s="3">
        <v>3</v>
      </c>
      <c r="AE5" s="3">
        <v>3861</v>
      </c>
      <c r="AF5" s="3">
        <v>3250</v>
      </c>
      <c r="AG5" s="3">
        <v>0</v>
      </c>
      <c r="AH5" s="3">
        <v>0</v>
      </c>
      <c r="AI5" s="3">
        <v>0</v>
      </c>
      <c r="AJ5" s="2"/>
    </row>
    <row r="6" spans="1:36">
      <c r="A6" s="154"/>
      <c r="B6" s="1">
        <v>2002</v>
      </c>
      <c r="C6" s="3">
        <v>8</v>
      </c>
      <c r="D6" s="3">
        <v>444</v>
      </c>
      <c r="E6" s="3">
        <v>545</v>
      </c>
      <c r="F6" s="3">
        <v>13</v>
      </c>
      <c r="G6" s="3">
        <v>2738</v>
      </c>
      <c r="H6" s="3">
        <v>3085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44</v>
      </c>
      <c r="AH6" s="3">
        <v>4723</v>
      </c>
      <c r="AI6" s="3">
        <v>5650</v>
      </c>
      <c r="AJ6" s="2"/>
    </row>
    <row r="7" spans="1:36">
      <c r="A7" s="154"/>
      <c r="B7" s="1">
        <v>2003</v>
      </c>
      <c r="C7" s="3">
        <v>3</v>
      </c>
      <c r="D7" s="3">
        <v>157</v>
      </c>
      <c r="E7" s="3">
        <v>175</v>
      </c>
      <c r="F7" s="3">
        <v>16</v>
      </c>
      <c r="G7" s="3">
        <v>2500</v>
      </c>
      <c r="H7" s="3">
        <v>2541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0</v>
      </c>
      <c r="AG7" s="3">
        <v>29</v>
      </c>
      <c r="AH7" s="3">
        <v>2577</v>
      </c>
      <c r="AI7" s="3">
        <v>2668</v>
      </c>
      <c r="AJ7" s="2"/>
    </row>
    <row r="8" spans="1:36">
      <c r="A8" s="154"/>
      <c r="B8" s="1">
        <v>2004</v>
      </c>
      <c r="C8" s="3">
        <v>977</v>
      </c>
      <c r="D8" s="3">
        <v>29430</v>
      </c>
      <c r="E8" s="3">
        <v>13902</v>
      </c>
      <c r="F8" s="3">
        <v>18</v>
      </c>
      <c r="G8" s="3">
        <v>2618</v>
      </c>
      <c r="H8" s="3">
        <v>5637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635</v>
      </c>
      <c r="AC8" s="3">
        <v>1270</v>
      </c>
      <c r="AD8" s="3">
        <v>3</v>
      </c>
      <c r="AE8" s="3">
        <v>520</v>
      </c>
      <c r="AF8" s="3">
        <v>936</v>
      </c>
      <c r="AG8" s="3">
        <v>26</v>
      </c>
      <c r="AH8" s="3">
        <v>2919</v>
      </c>
      <c r="AI8" s="3">
        <v>9970</v>
      </c>
      <c r="AJ8" s="2"/>
    </row>
    <row r="9" spans="1:36">
      <c r="A9" s="154"/>
      <c r="B9" s="1">
        <v>2005</v>
      </c>
      <c r="C9" s="3">
        <v>491</v>
      </c>
      <c r="D9" s="3">
        <v>14797</v>
      </c>
      <c r="E9" s="3">
        <v>6962</v>
      </c>
      <c r="F9" s="3">
        <v>5</v>
      </c>
      <c r="G9" s="3">
        <v>907</v>
      </c>
      <c r="H9" s="3">
        <v>2086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699</v>
      </c>
      <c r="Z9" s="3">
        <v>200</v>
      </c>
      <c r="AA9" s="3">
        <v>1</v>
      </c>
      <c r="AB9" s="3">
        <v>3748</v>
      </c>
      <c r="AC9" s="3">
        <v>8000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2"/>
    </row>
    <row r="10" spans="1:36">
      <c r="A10" s="154"/>
      <c r="B10" s="1">
        <v>2006</v>
      </c>
      <c r="C10" s="3">
        <v>3</v>
      </c>
      <c r="D10" s="3">
        <v>163</v>
      </c>
      <c r="E10" s="3">
        <v>387</v>
      </c>
      <c r="F10" s="3">
        <v>9</v>
      </c>
      <c r="G10" s="3">
        <v>1702</v>
      </c>
      <c r="H10" s="3">
        <v>4258</v>
      </c>
      <c r="I10" s="3">
        <v>0</v>
      </c>
      <c r="J10" s="3">
        <v>0</v>
      </c>
      <c r="K10" s="3">
        <v>0</v>
      </c>
      <c r="L10" s="3">
        <v>5</v>
      </c>
      <c r="M10" s="3">
        <v>344</v>
      </c>
      <c r="N10" s="3">
        <v>817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687</v>
      </c>
      <c r="AC10" s="3">
        <v>1580</v>
      </c>
      <c r="AD10" s="3">
        <v>0</v>
      </c>
      <c r="AE10" s="3">
        <v>0</v>
      </c>
      <c r="AF10" s="3">
        <v>0</v>
      </c>
      <c r="AG10" s="3"/>
      <c r="AH10" s="3"/>
      <c r="AI10" s="3"/>
      <c r="AJ10" s="2"/>
    </row>
    <row r="11" spans="1:36">
      <c r="A11" s="154"/>
      <c r="B11" s="1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17</v>
      </c>
      <c r="M11" s="3">
        <v>2228</v>
      </c>
      <c r="N11" s="3">
        <v>5695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773</v>
      </c>
      <c r="AC11" s="3">
        <v>1800</v>
      </c>
      <c r="AD11" s="3">
        <v>1</v>
      </c>
      <c r="AE11" s="3">
        <v>356</v>
      </c>
      <c r="AF11" s="3">
        <v>680</v>
      </c>
      <c r="AG11" s="3">
        <v>26</v>
      </c>
      <c r="AH11" s="3" t="s">
        <v>64</v>
      </c>
      <c r="AI11" s="3">
        <v>5190</v>
      </c>
      <c r="AJ11" s="2"/>
    </row>
    <row r="12" spans="1:36">
      <c r="A12" s="154"/>
      <c r="B12" s="1">
        <v>2008</v>
      </c>
      <c r="C12" s="3">
        <v>66</v>
      </c>
      <c r="D12" s="3">
        <v>2640</v>
      </c>
      <c r="E12" s="3">
        <v>2640</v>
      </c>
      <c r="F12" s="3">
        <v>7</v>
      </c>
      <c r="G12" s="3">
        <v>1892</v>
      </c>
      <c r="H12" s="3">
        <v>5862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285</v>
      </c>
      <c r="AC12" s="3">
        <v>1000</v>
      </c>
      <c r="AD12" s="3">
        <v>0</v>
      </c>
      <c r="AE12" s="3">
        <v>0</v>
      </c>
      <c r="AF12" s="3">
        <v>0</v>
      </c>
      <c r="AG12" s="3"/>
      <c r="AH12" s="3"/>
      <c r="AI12" s="3"/>
      <c r="AJ12" s="2"/>
    </row>
    <row r="13" spans="1:36">
      <c r="A13" s="154"/>
      <c r="B13" s="1">
        <v>2009</v>
      </c>
      <c r="C13" s="3">
        <v>1078</v>
      </c>
      <c r="D13" s="3">
        <v>43120</v>
      </c>
      <c r="E13" s="3">
        <v>47344</v>
      </c>
      <c r="F13" s="3">
        <v>12</v>
      </c>
      <c r="G13" s="3">
        <v>3276</v>
      </c>
      <c r="H13" s="3">
        <v>8000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/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927</v>
      </c>
      <c r="Z13" s="3">
        <v>3000</v>
      </c>
      <c r="AA13" s="3">
        <v>0</v>
      </c>
      <c r="AB13" s="3">
        <v>0</v>
      </c>
      <c r="AC13" s="3">
        <v>0</v>
      </c>
      <c r="AD13" s="3">
        <v>1</v>
      </c>
      <c r="AE13" s="3">
        <v>280</v>
      </c>
      <c r="AF13" s="3">
        <v>900</v>
      </c>
      <c r="AG13" s="3"/>
      <c r="AH13" s="3"/>
      <c r="AI13" s="3"/>
      <c r="AJ13" s="2"/>
    </row>
    <row r="14" spans="1:36">
      <c r="A14" s="154"/>
      <c r="B14" s="1">
        <v>2010</v>
      </c>
      <c r="C14" s="3">
        <v>0</v>
      </c>
      <c r="D14" s="3">
        <v>0</v>
      </c>
      <c r="E14" s="3">
        <v>0</v>
      </c>
      <c r="F14" s="3">
        <v>10</v>
      </c>
      <c r="G14" s="3">
        <v>1785</v>
      </c>
      <c r="H14" s="3">
        <v>8500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595</v>
      </c>
      <c r="W14" s="3">
        <v>1400</v>
      </c>
      <c r="X14" s="3">
        <v>0</v>
      </c>
      <c r="Y14" s="3">
        <v>0</v>
      </c>
      <c r="Z14" s="3">
        <v>0</v>
      </c>
      <c r="AA14" s="3">
        <v>2</v>
      </c>
      <c r="AB14" s="3">
        <v>2168</v>
      </c>
      <c r="AC14" s="3">
        <v>9000</v>
      </c>
      <c r="AD14" s="3">
        <v>0</v>
      </c>
      <c r="AE14" s="3">
        <v>0</v>
      </c>
      <c r="AF14" s="3">
        <v>0</v>
      </c>
      <c r="AG14" s="3"/>
      <c r="AH14" s="3"/>
      <c r="AI14" s="3"/>
      <c r="AJ14" s="2"/>
    </row>
    <row r="15" spans="1:36">
      <c r="A15" s="154"/>
      <c r="B15" s="1">
        <v>2011</v>
      </c>
      <c r="C15" s="3">
        <v>1</v>
      </c>
      <c r="D15" s="3">
        <v>72</v>
      </c>
      <c r="E15" s="3">
        <v>360</v>
      </c>
      <c r="F15" s="3">
        <v>6</v>
      </c>
      <c r="G15" s="3">
        <v>719</v>
      </c>
      <c r="H15" s="3">
        <v>2500</v>
      </c>
      <c r="I15" s="3">
        <v>14</v>
      </c>
      <c r="J15" s="3">
        <v>1856</v>
      </c>
      <c r="K15" s="3">
        <v>9500</v>
      </c>
      <c r="L15" s="3">
        <v>4</v>
      </c>
      <c r="M15" s="3">
        <v>376</v>
      </c>
      <c r="N15" s="3">
        <v>1900</v>
      </c>
      <c r="O15" s="3">
        <v>1</v>
      </c>
      <c r="P15" s="3">
        <v>150</v>
      </c>
      <c r="Q15" s="3">
        <v>500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1165</v>
      </c>
      <c r="AC15" s="3">
        <v>5500</v>
      </c>
      <c r="AD15" s="3">
        <v>2</v>
      </c>
      <c r="AE15" s="3">
        <v>4196</v>
      </c>
      <c r="AF15" s="3">
        <v>18700</v>
      </c>
      <c r="AG15" s="3"/>
      <c r="AH15" s="3"/>
      <c r="AI15" s="3"/>
      <c r="AJ15" s="2"/>
    </row>
    <row r="16" spans="1:36" ht="13.5" thickBot="1">
      <c r="A16" s="155"/>
      <c r="B16" s="1">
        <v>2012</v>
      </c>
      <c r="C16" s="3">
        <v>900</v>
      </c>
      <c r="D16" s="3">
        <v>36000</v>
      </c>
      <c r="E16" s="3">
        <v>54000</v>
      </c>
      <c r="F16" s="3">
        <v>27</v>
      </c>
      <c r="G16" s="3">
        <v>3225</v>
      </c>
      <c r="H16" s="3">
        <v>17738</v>
      </c>
      <c r="I16" s="3">
        <v>48</v>
      </c>
      <c r="J16" s="3">
        <v>2873</v>
      </c>
      <c r="K16" s="3">
        <v>15700</v>
      </c>
      <c r="L16" s="3">
        <v>9</v>
      </c>
      <c r="M16" s="3">
        <v>1496</v>
      </c>
      <c r="N16" s="3">
        <v>8228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26</v>
      </c>
      <c r="AH16" s="3" t="s">
        <v>64</v>
      </c>
      <c r="AI16" s="3">
        <v>5190</v>
      </c>
      <c r="AJ16" s="2"/>
    </row>
    <row r="17" spans="1:36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2"/>
    </row>
    <row r="18" spans="1:36">
      <c r="B18" s="1" t="s">
        <v>16</v>
      </c>
      <c r="C18" s="3">
        <f>AVERAGE(C5:C16)</f>
        <v>310.33333333333331</v>
      </c>
      <c r="D18" s="3">
        <f t="shared" ref="D18:AI18" si="0">AVERAGE(D5:D16)</f>
        <v>10987.833333333334</v>
      </c>
      <c r="E18" s="3">
        <f t="shared" si="0"/>
        <v>10804.333333333334</v>
      </c>
      <c r="F18" s="3">
        <f t="shared" si="0"/>
        <v>11.75</v>
      </c>
      <c r="G18" s="3">
        <f t="shared" si="0"/>
        <v>2032.6666666666667</v>
      </c>
      <c r="H18" s="3">
        <f t="shared" si="0"/>
        <v>5282.333333333333</v>
      </c>
      <c r="I18" s="3">
        <f t="shared" si="0"/>
        <v>5.166666666666667</v>
      </c>
      <c r="J18" s="3">
        <f t="shared" si="0"/>
        <v>394.08333333333331</v>
      </c>
      <c r="K18" s="3">
        <f t="shared" si="0"/>
        <v>2100</v>
      </c>
      <c r="L18" s="3">
        <f t="shared" si="0"/>
        <v>4.25</v>
      </c>
      <c r="M18" s="3">
        <f t="shared" si="0"/>
        <v>632.25</v>
      </c>
      <c r="N18" s="3">
        <f t="shared" si="0"/>
        <v>1812.7272727272727</v>
      </c>
      <c r="O18" s="3">
        <f t="shared" si="0"/>
        <v>4.583333333333333</v>
      </c>
      <c r="P18" s="3">
        <f t="shared" si="0"/>
        <v>697.16666666666663</v>
      </c>
      <c r="Q18" s="3">
        <f t="shared" si="0"/>
        <v>726.33333333333337</v>
      </c>
      <c r="R18" s="3">
        <f t="shared" si="0"/>
        <v>0</v>
      </c>
      <c r="S18" s="3">
        <f t="shared" si="0"/>
        <v>0</v>
      </c>
      <c r="T18" s="3">
        <f t="shared" si="0"/>
        <v>0</v>
      </c>
      <c r="U18" s="3">
        <f t="shared" si="0"/>
        <v>0.16666666666666666</v>
      </c>
      <c r="V18" s="3">
        <f t="shared" si="0"/>
        <v>62.583333333333336</v>
      </c>
      <c r="W18" s="3">
        <f t="shared" si="0"/>
        <v>128.33333333333334</v>
      </c>
      <c r="X18" s="3">
        <f t="shared" si="0"/>
        <v>0.16666666666666666</v>
      </c>
      <c r="Y18" s="3">
        <f t="shared" si="0"/>
        <v>135.5</v>
      </c>
      <c r="Z18" s="3">
        <f t="shared" si="0"/>
        <v>266.66666666666669</v>
      </c>
      <c r="AA18" s="3">
        <f t="shared" si="0"/>
        <v>0.91666666666666663</v>
      </c>
      <c r="AB18" s="3">
        <f t="shared" si="0"/>
        <v>811.16666666666663</v>
      </c>
      <c r="AC18" s="3">
        <f t="shared" si="0"/>
        <v>2370</v>
      </c>
      <c r="AD18" s="3">
        <f t="shared" si="0"/>
        <v>0.91666666666666663</v>
      </c>
      <c r="AE18" s="3">
        <f t="shared" si="0"/>
        <v>767.75</v>
      </c>
      <c r="AF18" s="3">
        <f t="shared" si="0"/>
        <v>2038.8333333333333</v>
      </c>
      <c r="AG18" s="3">
        <f t="shared" si="0"/>
        <v>21.571428571428573</v>
      </c>
      <c r="AH18" s="3">
        <f t="shared" si="0"/>
        <v>2043.8</v>
      </c>
      <c r="AI18" s="3">
        <f t="shared" si="0"/>
        <v>4095.4285714285716</v>
      </c>
      <c r="AJ18" s="2"/>
    </row>
    <row r="19" spans="1:36">
      <c r="B19" s="1" t="s">
        <v>17</v>
      </c>
      <c r="C19" s="3">
        <f>SUM(C5:C16)</f>
        <v>3724</v>
      </c>
      <c r="D19" s="3">
        <f t="shared" ref="D19:AI19" si="1">SUM(D5:D16)</f>
        <v>131854</v>
      </c>
      <c r="E19" s="3">
        <f t="shared" si="1"/>
        <v>129652</v>
      </c>
      <c r="F19" s="3">
        <f t="shared" si="1"/>
        <v>141</v>
      </c>
      <c r="G19" s="3">
        <f t="shared" si="1"/>
        <v>24392</v>
      </c>
      <c r="H19" s="3">
        <f t="shared" si="1"/>
        <v>63388</v>
      </c>
      <c r="I19" s="3">
        <f t="shared" si="1"/>
        <v>62</v>
      </c>
      <c r="J19" s="3">
        <f t="shared" si="1"/>
        <v>4729</v>
      </c>
      <c r="K19" s="3">
        <f t="shared" si="1"/>
        <v>25200</v>
      </c>
      <c r="L19" s="3">
        <f t="shared" si="1"/>
        <v>51</v>
      </c>
      <c r="M19" s="3">
        <f t="shared" si="1"/>
        <v>7587</v>
      </c>
      <c r="N19" s="3">
        <f t="shared" si="1"/>
        <v>19940</v>
      </c>
      <c r="O19" s="3">
        <f t="shared" si="1"/>
        <v>55</v>
      </c>
      <c r="P19" s="3">
        <f t="shared" si="1"/>
        <v>8366</v>
      </c>
      <c r="Q19" s="3">
        <f t="shared" si="1"/>
        <v>8716</v>
      </c>
      <c r="R19" s="3">
        <f t="shared" si="1"/>
        <v>0</v>
      </c>
      <c r="S19" s="3">
        <f t="shared" si="1"/>
        <v>0</v>
      </c>
      <c r="T19" s="3">
        <f t="shared" si="1"/>
        <v>0</v>
      </c>
      <c r="U19" s="3">
        <f t="shared" si="1"/>
        <v>2</v>
      </c>
      <c r="V19" s="3">
        <f t="shared" si="1"/>
        <v>751</v>
      </c>
      <c r="W19" s="3">
        <f t="shared" si="1"/>
        <v>1540</v>
      </c>
      <c r="X19" s="3">
        <f t="shared" si="1"/>
        <v>2</v>
      </c>
      <c r="Y19" s="3">
        <f t="shared" si="1"/>
        <v>1626</v>
      </c>
      <c r="Z19" s="3">
        <f t="shared" si="1"/>
        <v>3200</v>
      </c>
      <c r="AA19" s="3">
        <f t="shared" si="1"/>
        <v>11</v>
      </c>
      <c r="AB19" s="3">
        <f t="shared" si="1"/>
        <v>9734</v>
      </c>
      <c r="AC19" s="3">
        <f t="shared" si="1"/>
        <v>28440</v>
      </c>
      <c r="AD19" s="3">
        <f t="shared" si="1"/>
        <v>11</v>
      </c>
      <c r="AE19" s="3">
        <f t="shared" si="1"/>
        <v>9213</v>
      </c>
      <c r="AF19" s="3">
        <f t="shared" si="1"/>
        <v>24466</v>
      </c>
      <c r="AG19" s="3">
        <f t="shared" si="1"/>
        <v>151</v>
      </c>
      <c r="AH19" s="3">
        <f t="shared" si="1"/>
        <v>10219</v>
      </c>
      <c r="AI19" s="3">
        <f t="shared" si="1"/>
        <v>28668</v>
      </c>
      <c r="AJ19" s="2"/>
    </row>
    <row r="20" spans="1:36" ht="13.5" thickBot="1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2"/>
    </row>
    <row r="21" spans="1:36" ht="12.75" customHeight="1">
      <c r="A21" s="153" t="s">
        <v>26</v>
      </c>
      <c r="B21" s="1">
        <v>2001</v>
      </c>
      <c r="C21" s="3">
        <v>550</v>
      </c>
      <c r="D21" s="3">
        <v>16500</v>
      </c>
      <c r="E21" s="3">
        <v>10120</v>
      </c>
      <c r="F21" s="3">
        <v>2</v>
      </c>
      <c r="G21" s="3">
        <v>404</v>
      </c>
      <c r="H21" s="3">
        <v>650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2"/>
    </row>
    <row r="22" spans="1:36">
      <c r="A22" s="154"/>
      <c r="B22" s="1">
        <v>2002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1226</v>
      </c>
      <c r="Q22" s="3">
        <v>1594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124</v>
      </c>
      <c r="AF22" s="3">
        <v>156</v>
      </c>
      <c r="AG22" s="3">
        <v>44</v>
      </c>
      <c r="AH22" s="3">
        <v>4723</v>
      </c>
      <c r="AI22" s="3">
        <v>5650</v>
      </c>
      <c r="AJ22" s="2"/>
    </row>
    <row r="23" spans="1:36">
      <c r="A23" s="154"/>
      <c r="B23" s="1">
        <v>2003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1097</v>
      </c>
      <c r="AC23" s="3" t="s">
        <v>86</v>
      </c>
      <c r="AD23" s="3">
        <v>0</v>
      </c>
      <c r="AE23" s="3">
        <v>0</v>
      </c>
      <c r="AF23" s="3">
        <v>0</v>
      </c>
      <c r="AG23" s="3">
        <v>3</v>
      </c>
      <c r="AH23" s="3">
        <v>143</v>
      </c>
      <c r="AI23" s="3">
        <v>405</v>
      </c>
      <c r="AJ23" s="2"/>
    </row>
    <row r="24" spans="1:36">
      <c r="A24" s="154"/>
      <c r="B24" s="1">
        <v>2004</v>
      </c>
      <c r="C24" s="3">
        <v>4</v>
      </c>
      <c r="D24" s="3">
        <v>280</v>
      </c>
      <c r="E24" s="3">
        <v>504</v>
      </c>
      <c r="F24" s="3">
        <v>13</v>
      </c>
      <c r="G24" s="3">
        <v>2730</v>
      </c>
      <c r="H24" s="3">
        <v>5187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1650</v>
      </c>
      <c r="Q24" s="3">
        <v>2700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340</v>
      </c>
      <c r="Z24" s="3">
        <v>680</v>
      </c>
      <c r="AA24" s="3">
        <v>2</v>
      </c>
      <c r="AB24" s="3">
        <v>635</v>
      </c>
      <c r="AC24" s="3">
        <v>1270</v>
      </c>
      <c r="AD24" s="3">
        <v>3</v>
      </c>
      <c r="AE24" s="3">
        <v>520</v>
      </c>
      <c r="AF24" s="3">
        <v>936</v>
      </c>
      <c r="AG24" s="3">
        <v>6</v>
      </c>
      <c r="AH24" s="3">
        <v>495</v>
      </c>
      <c r="AI24" s="3">
        <v>929</v>
      </c>
      <c r="AJ24" s="2"/>
    </row>
    <row r="25" spans="1:36">
      <c r="A25" s="154"/>
      <c r="B25" s="1">
        <v>2005</v>
      </c>
      <c r="C25" s="3">
        <v>0</v>
      </c>
      <c r="D25" s="3">
        <v>0</v>
      </c>
      <c r="E25" s="3">
        <v>0</v>
      </c>
      <c r="F25" s="3">
        <v>7</v>
      </c>
      <c r="G25" s="3">
        <v>813</v>
      </c>
      <c r="H25" s="3">
        <v>2280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865</v>
      </c>
      <c r="Q25" s="3">
        <v>3380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285</v>
      </c>
      <c r="Z25" s="3">
        <v>855</v>
      </c>
      <c r="AA25" s="3">
        <v>3</v>
      </c>
      <c r="AB25" s="3">
        <v>6246</v>
      </c>
      <c r="AC25" s="3">
        <v>18740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2"/>
    </row>
    <row r="26" spans="1:36">
      <c r="A26" s="154"/>
      <c r="B26" s="1">
        <v>2006</v>
      </c>
      <c r="C26" s="3">
        <v>0</v>
      </c>
      <c r="D26" s="3">
        <v>0</v>
      </c>
      <c r="E26" s="3">
        <v>0</v>
      </c>
      <c r="F26" s="3">
        <v>7</v>
      </c>
      <c r="G26" s="3">
        <v>1489</v>
      </c>
      <c r="H26" s="3">
        <v>5940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930</v>
      </c>
      <c r="Q26" s="3">
        <v>3255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970</v>
      </c>
      <c r="AF26" s="3">
        <v>2910</v>
      </c>
      <c r="AG26" s="3"/>
      <c r="AH26" s="3"/>
      <c r="AI26" s="3"/>
      <c r="AJ26" s="2"/>
    </row>
    <row r="27" spans="1:36">
      <c r="A27" s="154"/>
      <c r="B27" s="1">
        <v>2007</v>
      </c>
      <c r="C27" s="3">
        <v>0</v>
      </c>
      <c r="D27" s="3">
        <v>0</v>
      </c>
      <c r="E27" s="3">
        <v>0</v>
      </c>
      <c r="F27" s="3">
        <v>3</v>
      </c>
      <c r="G27" s="3">
        <v>280</v>
      </c>
      <c r="H27" s="3">
        <v>776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1299</v>
      </c>
      <c r="AC27" s="3">
        <v>3600</v>
      </c>
      <c r="AD27" s="3">
        <v>0</v>
      </c>
      <c r="AE27" s="3">
        <v>0</v>
      </c>
      <c r="AF27" s="3">
        <v>0</v>
      </c>
      <c r="AG27" s="3">
        <v>3</v>
      </c>
      <c r="AH27" s="3">
        <v>250</v>
      </c>
      <c r="AI27" s="3">
        <v>1069</v>
      </c>
      <c r="AJ27" s="2"/>
    </row>
    <row r="28" spans="1:36">
      <c r="A28" s="154"/>
      <c r="B28" s="1">
        <v>2008</v>
      </c>
      <c r="C28" s="3">
        <v>3500</v>
      </c>
      <c r="D28" s="3">
        <v>147000</v>
      </c>
      <c r="E28" s="3">
        <v>153615</v>
      </c>
      <c r="F28" s="3">
        <v>2</v>
      </c>
      <c r="G28" s="3">
        <v>603</v>
      </c>
      <c r="H28" s="3">
        <v>1812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1299</v>
      </c>
      <c r="AC28" s="3">
        <v>4287</v>
      </c>
      <c r="AD28" s="3">
        <v>0</v>
      </c>
      <c r="AE28" s="3">
        <v>0</v>
      </c>
      <c r="AF28" s="3">
        <v>0</v>
      </c>
      <c r="AG28" s="3"/>
      <c r="AH28" s="3"/>
      <c r="AI28" s="3"/>
      <c r="AJ28" s="2"/>
    </row>
    <row r="29" spans="1:36">
      <c r="A29" s="154"/>
      <c r="B29" s="1">
        <v>2009</v>
      </c>
      <c r="C29" s="3">
        <v>2400</v>
      </c>
      <c r="D29" s="3">
        <v>96000</v>
      </c>
      <c r="E29" s="3">
        <v>148800</v>
      </c>
      <c r="F29" s="3">
        <v>1</v>
      </c>
      <c r="G29" s="3">
        <v>181</v>
      </c>
      <c r="H29" s="3">
        <v>634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/>
      <c r="AH29" s="3"/>
      <c r="AI29" s="3"/>
      <c r="AJ29" s="2"/>
    </row>
    <row r="30" spans="1:36">
      <c r="A30" s="154"/>
      <c r="B30" s="1">
        <v>2010</v>
      </c>
      <c r="C30" s="3">
        <v>100</v>
      </c>
      <c r="D30" s="3">
        <v>4000</v>
      </c>
      <c r="E30" s="3">
        <v>6200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/>
      <c r="AH30" s="3"/>
      <c r="AI30" s="3"/>
      <c r="AJ30" s="2"/>
    </row>
    <row r="31" spans="1:36">
      <c r="A31" s="154"/>
      <c r="B31" s="1">
        <v>2011</v>
      </c>
      <c r="C31" s="3">
        <v>153</v>
      </c>
      <c r="D31" s="3">
        <v>6120</v>
      </c>
      <c r="E31" s="3">
        <v>9486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/>
      <c r="AH31" s="3"/>
      <c r="AI31" s="3"/>
      <c r="AJ31" s="2"/>
    </row>
    <row r="32" spans="1:36" ht="13.5" thickBot="1">
      <c r="A32" s="155"/>
      <c r="B32" s="1">
        <v>2012</v>
      </c>
      <c r="C32" s="3">
        <v>98</v>
      </c>
      <c r="D32" s="3">
        <v>3920</v>
      </c>
      <c r="E32" s="3">
        <v>6076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3</v>
      </c>
      <c r="AH32" s="3">
        <v>250</v>
      </c>
      <c r="AI32" s="3">
        <v>1069</v>
      </c>
      <c r="AJ32" s="2"/>
    </row>
    <row r="33" spans="1:36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2"/>
    </row>
    <row r="34" spans="1:36">
      <c r="B34" s="1" t="s">
        <v>16</v>
      </c>
      <c r="C34" s="3">
        <f>AVERAGE(C21:C32)</f>
        <v>567.08333333333337</v>
      </c>
      <c r="D34" s="3">
        <f t="shared" ref="D34:AF34" si="2">AVERAGE(D21:D32)</f>
        <v>22818.333333333332</v>
      </c>
      <c r="E34" s="3">
        <f t="shared" si="2"/>
        <v>27900.083333333332</v>
      </c>
      <c r="F34" s="3">
        <f t="shared" si="2"/>
        <v>2.9166666666666665</v>
      </c>
      <c r="G34" s="3">
        <f t="shared" si="2"/>
        <v>541.66666666666663</v>
      </c>
      <c r="H34" s="3">
        <f t="shared" si="2"/>
        <v>1439.9166666666667</v>
      </c>
      <c r="I34" s="3">
        <f t="shared" si="2"/>
        <v>0</v>
      </c>
      <c r="J34" s="3">
        <f t="shared" si="2"/>
        <v>0</v>
      </c>
      <c r="K34" s="3">
        <f t="shared" si="2"/>
        <v>0</v>
      </c>
      <c r="L34" s="3">
        <f t="shared" si="2"/>
        <v>0</v>
      </c>
      <c r="M34" s="3">
        <f t="shared" si="2"/>
        <v>0</v>
      </c>
      <c r="N34" s="3">
        <f t="shared" si="2"/>
        <v>0</v>
      </c>
      <c r="O34" s="3">
        <f t="shared" si="2"/>
        <v>0.91666666666666663</v>
      </c>
      <c r="P34" s="3">
        <f t="shared" si="2"/>
        <v>389.25</v>
      </c>
      <c r="Q34" s="3">
        <f t="shared" si="2"/>
        <v>910.75</v>
      </c>
      <c r="R34" s="3">
        <f t="shared" si="2"/>
        <v>0</v>
      </c>
      <c r="S34" s="3">
        <f t="shared" si="2"/>
        <v>0</v>
      </c>
      <c r="T34" s="3">
        <f t="shared" si="2"/>
        <v>0</v>
      </c>
      <c r="U34" s="3">
        <f t="shared" si="2"/>
        <v>0</v>
      </c>
      <c r="V34" s="3">
        <f t="shared" si="2"/>
        <v>0</v>
      </c>
      <c r="W34" s="3">
        <f t="shared" si="2"/>
        <v>0</v>
      </c>
      <c r="X34" s="3">
        <f t="shared" si="2"/>
        <v>0.33333333333333331</v>
      </c>
      <c r="Y34" s="3">
        <f t="shared" si="2"/>
        <v>52.083333333333336</v>
      </c>
      <c r="Z34" s="3">
        <f t="shared" si="2"/>
        <v>127.91666666666667</v>
      </c>
      <c r="AA34" s="3">
        <f t="shared" si="2"/>
        <v>0.83333333333333337</v>
      </c>
      <c r="AB34" s="3">
        <f t="shared" si="2"/>
        <v>881.33333333333337</v>
      </c>
      <c r="AC34" s="3">
        <f t="shared" si="2"/>
        <v>2536.090909090909</v>
      </c>
      <c r="AD34" s="3">
        <f t="shared" si="2"/>
        <v>0.66666666666666663</v>
      </c>
      <c r="AE34" s="3">
        <f t="shared" si="2"/>
        <v>134.5</v>
      </c>
      <c r="AF34" s="3">
        <f t="shared" si="2"/>
        <v>333.5</v>
      </c>
      <c r="AG34" s="3">
        <f>AVERAGE(AG21:AG32)</f>
        <v>8.4285714285714288</v>
      </c>
      <c r="AH34" s="3">
        <f>AVERAGE(AH21:AH32)</f>
        <v>837.28571428571433</v>
      </c>
      <c r="AI34" s="3">
        <f>AVERAGE(AI21:AI32)</f>
        <v>1303.1428571428571</v>
      </c>
      <c r="AJ34" s="2"/>
    </row>
    <row r="35" spans="1:36">
      <c r="B35" s="1" t="s">
        <v>17</v>
      </c>
      <c r="C35" s="3">
        <f>SUM(C21:C32)</f>
        <v>6805</v>
      </c>
      <c r="D35" s="3">
        <f t="shared" ref="D35:AF35" si="3">SUM(D21:D32)</f>
        <v>273820</v>
      </c>
      <c r="E35" s="3">
        <f t="shared" si="3"/>
        <v>334801</v>
      </c>
      <c r="F35" s="3">
        <f t="shared" si="3"/>
        <v>35</v>
      </c>
      <c r="G35" s="3">
        <f t="shared" si="3"/>
        <v>6500</v>
      </c>
      <c r="H35" s="3">
        <f t="shared" si="3"/>
        <v>17279</v>
      </c>
      <c r="I35" s="3">
        <f t="shared" si="3"/>
        <v>0</v>
      </c>
      <c r="J35" s="3">
        <f t="shared" si="3"/>
        <v>0</v>
      </c>
      <c r="K35" s="3">
        <f t="shared" si="3"/>
        <v>0</v>
      </c>
      <c r="L35" s="3">
        <f t="shared" si="3"/>
        <v>0</v>
      </c>
      <c r="M35" s="3">
        <f t="shared" si="3"/>
        <v>0</v>
      </c>
      <c r="N35" s="3">
        <f t="shared" si="3"/>
        <v>0</v>
      </c>
      <c r="O35" s="3">
        <f t="shared" si="3"/>
        <v>11</v>
      </c>
      <c r="P35" s="3">
        <f t="shared" si="3"/>
        <v>4671</v>
      </c>
      <c r="Q35" s="3">
        <f t="shared" si="3"/>
        <v>10929</v>
      </c>
      <c r="R35" s="3">
        <f t="shared" si="3"/>
        <v>0</v>
      </c>
      <c r="S35" s="3">
        <f t="shared" si="3"/>
        <v>0</v>
      </c>
      <c r="T35" s="3">
        <f t="shared" si="3"/>
        <v>0</v>
      </c>
      <c r="U35" s="3">
        <f t="shared" si="3"/>
        <v>0</v>
      </c>
      <c r="V35" s="3">
        <f t="shared" si="3"/>
        <v>0</v>
      </c>
      <c r="W35" s="3">
        <f t="shared" si="3"/>
        <v>0</v>
      </c>
      <c r="X35" s="3">
        <f t="shared" si="3"/>
        <v>4</v>
      </c>
      <c r="Y35" s="3">
        <f t="shared" si="3"/>
        <v>625</v>
      </c>
      <c r="Z35" s="3">
        <f t="shared" si="3"/>
        <v>1535</v>
      </c>
      <c r="AA35" s="3">
        <f t="shared" si="3"/>
        <v>10</v>
      </c>
      <c r="AB35" s="3">
        <f t="shared" si="3"/>
        <v>10576</v>
      </c>
      <c r="AC35" s="3">
        <f t="shared" si="3"/>
        <v>27897</v>
      </c>
      <c r="AD35" s="3">
        <f t="shared" si="3"/>
        <v>8</v>
      </c>
      <c r="AE35" s="3">
        <f t="shared" si="3"/>
        <v>1614</v>
      </c>
      <c r="AF35" s="3">
        <f t="shared" si="3"/>
        <v>4002</v>
      </c>
      <c r="AG35" s="3">
        <f>SUM(AG21:AG32)</f>
        <v>59</v>
      </c>
      <c r="AH35" s="3">
        <f>SUM(AH21:AH32)</f>
        <v>5861</v>
      </c>
      <c r="AI35" s="3">
        <f>SUM(AI21:AI32)</f>
        <v>9122</v>
      </c>
      <c r="AJ35" s="2"/>
    </row>
    <row r="36" spans="1:36" ht="13.5" thickBot="1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2"/>
    </row>
    <row r="37" spans="1:36" ht="12.75" customHeight="1">
      <c r="A37" s="153" t="s">
        <v>28</v>
      </c>
      <c r="B37" s="1">
        <v>2001</v>
      </c>
      <c r="C37" s="3">
        <v>2</v>
      </c>
      <c r="D37" s="3">
        <v>84</v>
      </c>
      <c r="E37" s="3">
        <v>23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646</v>
      </c>
      <c r="AC37" s="3">
        <v>900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2"/>
    </row>
    <row r="38" spans="1:36">
      <c r="A38" s="154"/>
      <c r="B38" s="1">
        <v>2002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2"/>
    </row>
    <row r="39" spans="1:36">
      <c r="A39" s="154"/>
      <c r="B39" s="1">
        <v>2003</v>
      </c>
      <c r="C39" s="3">
        <v>20</v>
      </c>
      <c r="D39" s="3">
        <v>600</v>
      </c>
      <c r="E39" s="3">
        <v>148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100</v>
      </c>
      <c r="AI39" s="3">
        <v>200</v>
      </c>
      <c r="AJ39" s="2"/>
    </row>
    <row r="40" spans="1:36">
      <c r="A40" s="154"/>
      <c r="B40" s="1">
        <v>2004</v>
      </c>
      <c r="C40" s="3">
        <v>50</v>
      </c>
      <c r="D40" s="3">
        <v>1740</v>
      </c>
      <c r="E40" s="3">
        <v>452</v>
      </c>
      <c r="F40" s="3">
        <v>2</v>
      </c>
      <c r="G40" s="3">
        <v>240</v>
      </c>
      <c r="H40" s="3">
        <v>480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553</v>
      </c>
      <c r="AC40" s="3">
        <v>995</v>
      </c>
      <c r="AD40" s="3">
        <v>0</v>
      </c>
      <c r="AE40" s="3">
        <v>0</v>
      </c>
      <c r="AF40" s="3">
        <v>0</v>
      </c>
      <c r="AG40" s="3">
        <v>54</v>
      </c>
      <c r="AH40" s="3">
        <v>2817</v>
      </c>
      <c r="AI40" s="3">
        <v>4429</v>
      </c>
      <c r="AJ40" s="2"/>
    </row>
    <row r="41" spans="1:36">
      <c r="A41" s="154"/>
      <c r="B41" s="1">
        <v>2005</v>
      </c>
      <c r="C41" s="3">
        <v>499</v>
      </c>
      <c r="D41" s="3">
        <v>18962</v>
      </c>
      <c r="E41" s="3">
        <v>10653</v>
      </c>
      <c r="F41" s="3">
        <v>1</v>
      </c>
      <c r="G41" s="3">
        <v>165</v>
      </c>
      <c r="H41" s="3">
        <v>462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2"/>
    </row>
    <row r="42" spans="1:36">
      <c r="A42" s="154"/>
      <c r="B42" s="1">
        <v>2006</v>
      </c>
      <c r="C42" s="3">
        <v>157</v>
      </c>
      <c r="D42" s="3">
        <v>5966</v>
      </c>
      <c r="E42" s="3">
        <v>3352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/>
      <c r="AH42" s="3"/>
      <c r="AI42" s="3"/>
      <c r="AJ42" s="2"/>
    </row>
    <row r="43" spans="1:36">
      <c r="A43" s="154"/>
      <c r="B43" s="1">
        <v>2007</v>
      </c>
      <c r="C43" s="3">
        <v>89</v>
      </c>
      <c r="D43" s="3">
        <v>3724</v>
      </c>
      <c r="E43" s="3">
        <v>2325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367</v>
      </c>
      <c r="AI43" s="3">
        <v>840</v>
      </c>
      <c r="AJ43" s="2"/>
    </row>
    <row r="44" spans="1:36">
      <c r="A44" s="154"/>
      <c r="B44" s="1">
        <v>2008</v>
      </c>
      <c r="C44" s="3">
        <v>44</v>
      </c>
      <c r="D44" s="3">
        <v>1672</v>
      </c>
      <c r="E44" s="3">
        <v>1760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1600</v>
      </c>
      <c r="AF44" s="3">
        <v>4800</v>
      </c>
      <c r="AG44" s="3"/>
      <c r="AH44" s="3"/>
      <c r="AI44" s="3"/>
      <c r="AJ44" s="2"/>
    </row>
    <row r="45" spans="1:36">
      <c r="A45" s="154"/>
      <c r="B45" s="1">
        <v>2009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230</v>
      </c>
      <c r="T45" s="3">
        <v>690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324</v>
      </c>
      <c r="AF45" s="3">
        <v>972</v>
      </c>
      <c r="AG45" s="3"/>
      <c r="AH45" s="3"/>
      <c r="AI45" s="3"/>
      <c r="AJ45" s="2"/>
    </row>
    <row r="46" spans="1:36">
      <c r="A46" s="154"/>
      <c r="B46" s="1">
        <v>2010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/>
      <c r="AH46" s="3"/>
      <c r="AI46" s="3"/>
      <c r="AJ46" s="2"/>
    </row>
    <row r="47" spans="1:36">
      <c r="A47" s="154"/>
      <c r="B47" s="1">
        <v>2011</v>
      </c>
      <c r="C47" s="3">
        <v>0</v>
      </c>
      <c r="D47" s="3">
        <v>0</v>
      </c>
      <c r="E47" s="3">
        <v>0</v>
      </c>
      <c r="F47" s="3">
        <v>7</v>
      </c>
      <c r="G47" s="3">
        <v>1969</v>
      </c>
      <c r="H47" s="3">
        <v>9845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/>
      <c r="AH47" s="3"/>
      <c r="AI47" s="3"/>
      <c r="AJ47" s="2"/>
    </row>
    <row r="48" spans="1:36" ht="13.5" thickBot="1">
      <c r="A48" s="155"/>
      <c r="B48" s="1">
        <v>2012</v>
      </c>
      <c r="C48" s="3">
        <v>0</v>
      </c>
      <c r="D48" s="3">
        <v>0</v>
      </c>
      <c r="E48" s="3">
        <v>0</v>
      </c>
      <c r="F48" s="3">
        <v>4</v>
      </c>
      <c r="G48" s="3">
        <v>1200</v>
      </c>
      <c r="H48" s="3">
        <v>6000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367</v>
      </c>
      <c r="AI48" s="3">
        <v>840</v>
      </c>
      <c r="AJ48" s="2"/>
    </row>
    <row r="49" spans="1:36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2"/>
    </row>
    <row r="50" spans="1:36">
      <c r="B50" s="1" t="s">
        <v>16</v>
      </c>
      <c r="C50" s="3">
        <f>AVERAGE(C37:C48)</f>
        <v>71.75</v>
      </c>
      <c r="D50" s="3">
        <f t="shared" ref="D50:AF50" si="4">AVERAGE(D37:D48)</f>
        <v>2729</v>
      </c>
      <c r="E50" s="3">
        <f t="shared" si="4"/>
        <v>1559.4166666666667</v>
      </c>
      <c r="F50" s="3">
        <f t="shared" si="4"/>
        <v>1.1666666666666667</v>
      </c>
      <c r="G50" s="3">
        <f t="shared" si="4"/>
        <v>297.83333333333331</v>
      </c>
      <c r="H50" s="3">
        <f t="shared" si="4"/>
        <v>1398.9166666666667</v>
      </c>
      <c r="I50" s="3">
        <f t="shared" si="4"/>
        <v>0</v>
      </c>
      <c r="J50" s="3">
        <f t="shared" si="4"/>
        <v>0</v>
      </c>
      <c r="K50" s="3">
        <f t="shared" si="4"/>
        <v>0</v>
      </c>
      <c r="L50" s="3">
        <f t="shared" si="4"/>
        <v>0</v>
      </c>
      <c r="M50" s="3">
        <f t="shared" si="4"/>
        <v>0</v>
      </c>
      <c r="N50" s="3">
        <f t="shared" si="4"/>
        <v>0</v>
      </c>
      <c r="O50" s="3">
        <f t="shared" si="4"/>
        <v>0</v>
      </c>
      <c r="P50" s="3">
        <f t="shared" si="4"/>
        <v>0</v>
      </c>
      <c r="Q50" s="3">
        <f t="shared" si="4"/>
        <v>0</v>
      </c>
      <c r="R50" s="3">
        <f t="shared" si="4"/>
        <v>8.3333333333333329E-2</v>
      </c>
      <c r="S50" s="3">
        <f t="shared" si="4"/>
        <v>19.166666666666668</v>
      </c>
      <c r="T50" s="3">
        <f t="shared" si="4"/>
        <v>57.5</v>
      </c>
      <c r="U50" s="3">
        <f t="shared" si="4"/>
        <v>0</v>
      </c>
      <c r="V50" s="3">
        <f t="shared" si="4"/>
        <v>0</v>
      </c>
      <c r="W50" s="3">
        <f t="shared" si="4"/>
        <v>0</v>
      </c>
      <c r="X50" s="3">
        <f t="shared" si="4"/>
        <v>0</v>
      </c>
      <c r="Y50" s="3">
        <f t="shared" si="4"/>
        <v>0</v>
      </c>
      <c r="Z50" s="3">
        <f t="shared" si="4"/>
        <v>0</v>
      </c>
      <c r="AA50" s="3">
        <f t="shared" si="4"/>
        <v>0.16666666666666666</v>
      </c>
      <c r="AB50" s="3">
        <f t="shared" si="4"/>
        <v>99.916666666666671</v>
      </c>
      <c r="AC50" s="3">
        <f t="shared" si="4"/>
        <v>157.91666666666666</v>
      </c>
      <c r="AD50" s="3">
        <f t="shared" si="4"/>
        <v>0.25</v>
      </c>
      <c r="AE50" s="3">
        <f t="shared" si="4"/>
        <v>160.33333333333334</v>
      </c>
      <c r="AF50" s="3">
        <f t="shared" si="4"/>
        <v>481</v>
      </c>
      <c r="AG50" s="3">
        <f>AVERAGE(AG37:AG48)</f>
        <v>9</v>
      </c>
      <c r="AH50" s="3">
        <f>AVERAGE(AH37:AH48)</f>
        <v>521.57142857142856</v>
      </c>
      <c r="AI50" s="3">
        <f>AVERAGE(AI37:AI48)</f>
        <v>901.28571428571433</v>
      </c>
      <c r="AJ50" s="2"/>
    </row>
    <row r="51" spans="1:36">
      <c r="B51" s="1" t="s">
        <v>17</v>
      </c>
      <c r="C51" s="3">
        <f>SUM(C37:C48)</f>
        <v>861</v>
      </c>
      <c r="D51" s="3">
        <f t="shared" ref="D51:AF51" si="5">SUM(D37:D48)</f>
        <v>32748</v>
      </c>
      <c r="E51" s="3">
        <f t="shared" si="5"/>
        <v>18713</v>
      </c>
      <c r="F51" s="3">
        <f t="shared" si="5"/>
        <v>14</v>
      </c>
      <c r="G51" s="3">
        <f t="shared" si="5"/>
        <v>3574</v>
      </c>
      <c r="H51" s="3">
        <f t="shared" si="5"/>
        <v>16787</v>
      </c>
      <c r="I51" s="3">
        <f t="shared" si="5"/>
        <v>0</v>
      </c>
      <c r="J51" s="3">
        <f t="shared" si="5"/>
        <v>0</v>
      </c>
      <c r="K51" s="3">
        <f t="shared" si="5"/>
        <v>0</v>
      </c>
      <c r="L51" s="3">
        <f t="shared" si="5"/>
        <v>0</v>
      </c>
      <c r="M51" s="3">
        <f t="shared" si="5"/>
        <v>0</v>
      </c>
      <c r="N51" s="3">
        <f t="shared" si="5"/>
        <v>0</v>
      </c>
      <c r="O51" s="3">
        <f t="shared" si="5"/>
        <v>0</v>
      </c>
      <c r="P51" s="3">
        <f t="shared" si="5"/>
        <v>0</v>
      </c>
      <c r="Q51" s="3">
        <f t="shared" si="5"/>
        <v>0</v>
      </c>
      <c r="R51" s="3">
        <f t="shared" si="5"/>
        <v>1</v>
      </c>
      <c r="S51" s="3">
        <f t="shared" si="5"/>
        <v>230</v>
      </c>
      <c r="T51" s="3">
        <f t="shared" si="5"/>
        <v>690</v>
      </c>
      <c r="U51" s="3">
        <f t="shared" si="5"/>
        <v>0</v>
      </c>
      <c r="V51" s="3">
        <f t="shared" si="5"/>
        <v>0</v>
      </c>
      <c r="W51" s="3">
        <f t="shared" si="5"/>
        <v>0</v>
      </c>
      <c r="X51" s="3">
        <f t="shared" si="5"/>
        <v>0</v>
      </c>
      <c r="Y51" s="3">
        <f t="shared" si="5"/>
        <v>0</v>
      </c>
      <c r="Z51" s="3">
        <f t="shared" si="5"/>
        <v>0</v>
      </c>
      <c r="AA51" s="3">
        <f t="shared" si="5"/>
        <v>2</v>
      </c>
      <c r="AB51" s="3">
        <f t="shared" si="5"/>
        <v>1199</v>
      </c>
      <c r="AC51" s="3">
        <f t="shared" si="5"/>
        <v>1895</v>
      </c>
      <c r="AD51" s="3">
        <f t="shared" si="5"/>
        <v>3</v>
      </c>
      <c r="AE51" s="3">
        <f t="shared" si="5"/>
        <v>1924</v>
      </c>
      <c r="AF51" s="3">
        <f t="shared" si="5"/>
        <v>5772</v>
      </c>
      <c r="AG51" s="3">
        <f>SUM(AG37:AG48)</f>
        <v>63</v>
      </c>
      <c r="AH51" s="3">
        <f>SUM(AH37:AH48)</f>
        <v>3651</v>
      </c>
      <c r="AI51" s="3">
        <f>SUM(AI37:AI48)</f>
        <v>6309</v>
      </c>
      <c r="AJ51" s="2"/>
    </row>
    <row r="52" spans="1:36" ht="13.5" thickBot="1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2"/>
    </row>
    <row r="53" spans="1:36" ht="12.75" customHeight="1">
      <c r="A53" s="153" t="s">
        <v>29</v>
      </c>
      <c r="B53" s="1">
        <v>2001</v>
      </c>
      <c r="C53" s="3">
        <v>247</v>
      </c>
      <c r="D53" s="3">
        <v>5928</v>
      </c>
      <c r="E53" s="3">
        <v>1976</v>
      </c>
      <c r="F53" s="3">
        <v>10</v>
      </c>
      <c r="G53" s="3">
        <v>1253</v>
      </c>
      <c r="H53" s="3">
        <v>1195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4</v>
      </c>
      <c r="AH53" s="3">
        <v>124</v>
      </c>
      <c r="AI53" s="3">
        <v>156</v>
      </c>
      <c r="AJ53" s="2"/>
    </row>
    <row r="54" spans="1:36">
      <c r="A54" s="154"/>
      <c r="B54" s="1">
        <v>2002</v>
      </c>
      <c r="C54" s="3">
        <v>0</v>
      </c>
      <c r="D54" s="3">
        <v>0</v>
      </c>
      <c r="E54" s="3">
        <v>0</v>
      </c>
      <c r="F54" s="3">
        <v>5</v>
      </c>
      <c r="G54" s="3">
        <v>840</v>
      </c>
      <c r="H54" s="3">
        <v>900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2"/>
    </row>
    <row r="55" spans="1:36">
      <c r="A55" s="154"/>
      <c r="B55" s="1">
        <v>2003</v>
      </c>
      <c r="C55" s="3">
        <v>3</v>
      </c>
      <c r="D55" s="3">
        <v>180</v>
      </c>
      <c r="E55" s="3">
        <v>300</v>
      </c>
      <c r="F55" s="3">
        <v>5</v>
      </c>
      <c r="G55" s="3">
        <v>1120</v>
      </c>
      <c r="H55" s="3">
        <v>2016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553</v>
      </c>
      <c r="AC55" s="3">
        <v>995</v>
      </c>
      <c r="AD55" s="3">
        <v>0</v>
      </c>
      <c r="AE55" s="3">
        <v>0</v>
      </c>
      <c r="AF55" s="3">
        <v>0</v>
      </c>
      <c r="AG55" s="3">
        <v>3</v>
      </c>
      <c r="AH55" s="3">
        <v>149</v>
      </c>
      <c r="AI55" s="3">
        <v>224</v>
      </c>
      <c r="AJ55" s="2"/>
    </row>
    <row r="56" spans="1:36">
      <c r="A56" s="154"/>
      <c r="B56" s="1">
        <v>2004</v>
      </c>
      <c r="C56" s="3">
        <v>1</v>
      </c>
      <c r="D56" s="3">
        <v>60</v>
      </c>
      <c r="E56" s="3">
        <v>120</v>
      </c>
      <c r="F56" s="3">
        <v>1</v>
      </c>
      <c r="G56" s="3">
        <v>322</v>
      </c>
      <c r="H56" s="3">
        <v>460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553</v>
      </c>
      <c r="AC56" s="3">
        <v>995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2"/>
    </row>
    <row r="57" spans="1:36">
      <c r="A57" s="154"/>
      <c r="B57" s="1">
        <v>2005</v>
      </c>
      <c r="C57" s="3">
        <v>3</v>
      </c>
      <c r="D57" s="3">
        <v>186</v>
      </c>
      <c r="E57" s="3">
        <v>500</v>
      </c>
      <c r="F57" s="3">
        <v>7</v>
      </c>
      <c r="G57" s="3">
        <v>2028</v>
      </c>
      <c r="H57" s="3">
        <v>3650</v>
      </c>
      <c r="I57" s="3">
        <v>3</v>
      </c>
      <c r="J57" s="3">
        <v>246</v>
      </c>
      <c r="K57" s="3">
        <v>443</v>
      </c>
      <c r="L57" s="3">
        <v>0</v>
      </c>
      <c r="M57" s="3">
        <v>0</v>
      </c>
      <c r="N57" s="3">
        <v>0</v>
      </c>
      <c r="O57" s="3">
        <v>3</v>
      </c>
      <c r="P57" s="3">
        <v>246</v>
      </c>
      <c r="Q57" s="3">
        <v>443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5</v>
      </c>
      <c r="AB57" s="3">
        <v>4524</v>
      </c>
      <c r="AC57" s="3">
        <v>8143</v>
      </c>
      <c r="AD57" s="3">
        <v>0</v>
      </c>
      <c r="AE57" s="3">
        <v>0</v>
      </c>
      <c r="AF57" s="3">
        <v>0</v>
      </c>
      <c r="AG57" s="3">
        <v>3</v>
      </c>
      <c r="AH57" s="3">
        <v>103</v>
      </c>
      <c r="AI57" s="3">
        <v>155</v>
      </c>
      <c r="AJ57" s="2"/>
    </row>
    <row r="58" spans="1:36">
      <c r="A58" s="154"/>
      <c r="B58" s="1">
        <v>2006</v>
      </c>
      <c r="C58" s="3">
        <v>0</v>
      </c>
      <c r="D58" s="3">
        <v>0</v>
      </c>
      <c r="E58" s="3">
        <v>0</v>
      </c>
      <c r="F58" s="3">
        <v>2</v>
      </c>
      <c r="G58" s="3">
        <v>240</v>
      </c>
      <c r="H58" s="3">
        <v>482</v>
      </c>
      <c r="I58" s="1">
        <v>0</v>
      </c>
      <c r="J58" s="1">
        <v>0</v>
      </c>
      <c r="K58" s="1">
        <v>0</v>
      </c>
      <c r="L58" s="3">
        <v>12</v>
      </c>
      <c r="M58" s="3">
        <v>535</v>
      </c>
      <c r="N58" s="3">
        <v>1231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2</v>
      </c>
      <c r="AB58" s="3">
        <v>3119</v>
      </c>
      <c r="AC58" s="3">
        <v>7174</v>
      </c>
      <c r="AD58" s="3">
        <v>0</v>
      </c>
      <c r="AE58" s="3">
        <v>0</v>
      </c>
      <c r="AF58" s="3">
        <v>0</v>
      </c>
      <c r="AG58" s="3"/>
      <c r="AH58" s="3"/>
      <c r="AI58" s="3"/>
      <c r="AJ58" s="2"/>
    </row>
    <row r="59" spans="1:36">
      <c r="A59" s="154"/>
      <c r="B59" s="1">
        <v>2007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1">
        <v>9</v>
      </c>
      <c r="J59" s="1">
        <v>460</v>
      </c>
      <c r="K59" s="1">
        <v>1280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</v>
      </c>
      <c r="AB59" s="3">
        <v>140</v>
      </c>
      <c r="AC59" s="3">
        <v>680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2"/>
    </row>
    <row r="60" spans="1:36">
      <c r="A60" s="154"/>
      <c r="B60" s="1">
        <v>2008</v>
      </c>
      <c r="C60" s="3">
        <v>1</v>
      </c>
      <c r="D60" s="3">
        <v>50</v>
      </c>
      <c r="E60" s="3">
        <v>150</v>
      </c>
      <c r="F60" s="3">
        <v>1</v>
      </c>
      <c r="G60" s="3">
        <v>81</v>
      </c>
      <c r="H60" s="3">
        <v>284</v>
      </c>
      <c r="I60" s="1">
        <v>0</v>
      </c>
      <c r="J60" s="1">
        <v>0</v>
      </c>
      <c r="K60" s="1">
        <v>0</v>
      </c>
      <c r="L60" s="3">
        <v>6</v>
      </c>
      <c r="M60" s="3">
        <v>720</v>
      </c>
      <c r="N60" s="3">
        <v>2736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432</v>
      </c>
      <c r="AF60" s="3">
        <v>1296</v>
      </c>
      <c r="AG60" s="3"/>
      <c r="AH60" s="3"/>
      <c r="AI60" s="3"/>
      <c r="AJ60" s="2"/>
    </row>
    <row r="61" spans="1:36">
      <c r="A61" s="154"/>
      <c r="B61" s="1">
        <v>2009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1">
        <v>0</v>
      </c>
      <c r="J61" s="1">
        <v>0</v>
      </c>
      <c r="K61" s="1">
        <v>0</v>
      </c>
      <c r="L61" s="3">
        <v>6</v>
      </c>
      <c r="M61" s="3">
        <v>840</v>
      </c>
      <c r="N61" s="3">
        <v>2352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400</v>
      </c>
      <c r="AF61" s="3">
        <v>720</v>
      </c>
      <c r="AG61" s="3"/>
      <c r="AH61" s="3"/>
      <c r="AI61" s="3"/>
      <c r="AJ61" s="2"/>
    </row>
    <row r="62" spans="1:36">
      <c r="A62" s="154"/>
      <c r="B62" s="1">
        <v>2010</v>
      </c>
      <c r="C62" s="3">
        <v>0</v>
      </c>
      <c r="D62" s="3">
        <v>0</v>
      </c>
      <c r="E62" s="3">
        <v>0</v>
      </c>
      <c r="F62" s="3">
        <v>11</v>
      </c>
      <c r="G62" s="3">
        <v>1269</v>
      </c>
      <c r="H62" s="3">
        <v>4568</v>
      </c>
      <c r="I62" s="1">
        <v>0</v>
      </c>
      <c r="J62" s="1">
        <v>0</v>
      </c>
      <c r="K62" s="1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184</v>
      </c>
      <c r="W62" s="3">
        <v>589</v>
      </c>
      <c r="X62" s="3">
        <v>0</v>
      </c>
      <c r="Y62" s="3">
        <v>0</v>
      </c>
      <c r="Z62" s="3">
        <v>0</v>
      </c>
      <c r="AA62" s="3">
        <v>4</v>
      </c>
      <c r="AB62" s="3">
        <v>1907</v>
      </c>
      <c r="AC62" s="3">
        <v>5530</v>
      </c>
      <c r="AD62" s="3">
        <v>0</v>
      </c>
      <c r="AE62" s="3">
        <v>0</v>
      </c>
      <c r="AF62" s="3">
        <v>0</v>
      </c>
      <c r="AG62" s="3"/>
      <c r="AH62" s="3"/>
      <c r="AI62" s="3"/>
      <c r="AJ62" s="2"/>
    </row>
    <row r="63" spans="1:36">
      <c r="A63" s="154"/>
      <c r="B63" s="1">
        <v>2011</v>
      </c>
      <c r="C63" s="3">
        <v>0</v>
      </c>
      <c r="D63" s="3">
        <v>0</v>
      </c>
      <c r="E63" s="3">
        <v>0</v>
      </c>
      <c r="F63" s="3">
        <v>4</v>
      </c>
      <c r="G63" s="3">
        <v>450</v>
      </c>
      <c r="H63" s="3">
        <v>1617</v>
      </c>
      <c r="I63" s="1">
        <v>0</v>
      </c>
      <c r="J63" s="1">
        <v>0</v>
      </c>
      <c r="K63" s="1">
        <v>0</v>
      </c>
      <c r="L63" s="3">
        <v>4</v>
      </c>
      <c r="M63" s="3">
        <v>520</v>
      </c>
      <c r="N63" s="3">
        <v>1716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/>
      <c r="AH63" s="3"/>
      <c r="AI63" s="3"/>
      <c r="AJ63" s="2"/>
    </row>
    <row r="64" spans="1:36" ht="13.5" thickBot="1">
      <c r="A64" s="155"/>
      <c r="B64" s="1">
        <v>2012</v>
      </c>
      <c r="C64" s="3">
        <v>0</v>
      </c>
      <c r="D64" s="3">
        <v>0</v>
      </c>
      <c r="E64" s="3">
        <v>0</v>
      </c>
      <c r="F64" s="3">
        <v>8</v>
      </c>
      <c r="G64" s="3">
        <v>860</v>
      </c>
      <c r="H64" s="3">
        <v>3335</v>
      </c>
      <c r="I64" s="1">
        <v>0</v>
      </c>
      <c r="J64" s="1">
        <v>0</v>
      </c>
      <c r="K64" s="1">
        <v>0</v>
      </c>
      <c r="L64" s="3">
        <v>2</v>
      </c>
      <c r="M64" s="3">
        <v>260</v>
      </c>
      <c r="N64" s="3">
        <v>927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2"/>
    </row>
    <row r="65" spans="1:36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2"/>
    </row>
    <row r="66" spans="1:36">
      <c r="B66" s="1" t="s">
        <v>16</v>
      </c>
      <c r="C66" s="3">
        <f>AVERAGE(C53:C64)</f>
        <v>21.25</v>
      </c>
      <c r="D66" s="3">
        <f>AVERAGE(D53:D64)</f>
        <v>533.66666666666663</v>
      </c>
      <c r="E66" s="3">
        <f t="shared" ref="E66:AF66" si="6">AVERAGE(E53:E64)</f>
        <v>253.83333333333334</v>
      </c>
      <c r="F66" s="3">
        <f t="shared" si="6"/>
        <v>4.5</v>
      </c>
      <c r="G66" s="3">
        <f t="shared" si="6"/>
        <v>705.25</v>
      </c>
      <c r="H66" s="3">
        <f t="shared" si="6"/>
        <v>1542.25</v>
      </c>
      <c r="I66" s="3">
        <f t="shared" si="6"/>
        <v>1</v>
      </c>
      <c r="J66" s="3">
        <f t="shared" si="6"/>
        <v>58.833333333333336</v>
      </c>
      <c r="K66" s="3">
        <f t="shared" si="6"/>
        <v>143.58333333333334</v>
      </c>
      <c r="L66" s="3">
        <f t="shared" si="6"/>
        <v>2.5</v>
      </c>
      <c r="M66" s="3">
        <f t="shared" si="6"/>
        <v>239.58333333333334</v>
      </c>
      <c r="N66" s="3">
        <f t="shared" si="6"/>
        <v>746.83333333333337</v>
      </c>
      <c r="O66" s="3">
        <f t="shared" si="6"/>
        <v>0.25</v>
      </c>
      <c r="P66" s="3">
        <f t="shared" si="6"/>
        <v>20.5</v>
      </c>
      <c r="Q66" s="3">
        <f t="shared" si="6"/>
        <v>36.916666666666664</v>
      </c>
      <c r="R66" s="3">
        <f t="shared" si="6"/>
        <v>0</v>
      </c>
      <c r="S66" s="3">
        <f t="shared" si="6"/>
        <v>0</v>
      </c>
      <c r="T66" s="3">
        <f t="shared" si="6"/>
        <v>0</v>
      </c>
      <c r="U66" s="3">
        <f t="shared" si="6"/>
        <v>0.16666666666666666</v>
      </c>
      <c r="V66" s="3">
        <f t="shared" si="6"/>
        <v>15.333333333333334</v>
      </c>
      <c r="W66" s="3">
        <f t="shared" si="6"/>
        <v>49.083333333333336</v>
      </c>
      <c r="X66" s="3">
        <f t="shared" si="6"/>
        <v>0</v>
      </c>
      <c r="Y66" s="3">
        <f t="shared" si="6"/>
        <v>0</v>
      </c>
      <c r="Z66" s="3">
        <f t="shared" si="6"/>
        <v>0</v>
      </c>
      <c r="AA66" s="3">
        <f t="shared" si="6"/>
        <v>1.1666666666666667</v>
      </c>
      <c r="AB66" s="3">
        <f t="shared" si="6"/>
        <v>899.66666666666663</v>
      </c>
      <c r="AC66" s="3">
        <f t="shared" si="6"/>
        <v>1959.75</v>
      </c>
      <c r="AD66" s="3">
        <f t="shared" si="6"/>
        <v>0.16666666666666666</v>
      </c>
      <c r="AE66" s="3">
        <f t="shared" si="6"/>
        <v>69.333333333333329</v>
      </c>
      <c r="AF66" s="3">
        <f t="shared" si="6"/>
        <v>168</v>
      </c>
      <c r="AG66" s="3">
        <f>AVERAGE(AG53:AG64)</f>
        <v>1.4285714285714286</v>
      </c>
      <c r="AH66" s="3">
        <f>AVERAGE(AH53:AH64)</f>
        <v>53.714285714285715</v>
      </c>
      <c r="AI66" s="3">
        <f>AVERAGE(AI53:AI64)</f>
        <v>76.428571428571431</v>
      </c>
      <c r="AJ66" s="2"/>
    </row>
    <row r="67" spans="1:36">
      <c r="B67" s="1" t="s">
        <v>17</v>
      </c>
      <c r="C67" s="3">
        <f>SUM(C53:C64)</f>
        <v>255</v>
      </c>
      <c r="D67" s="3">
        <f t="shared" ref="D67:AF67" si="7">SUM(D53:D64)</f>
        <v>6404</v>
      </c>
      <c r="E67" s="3">
        <f t="shared" si="7"/>
        <v>3046</v>
      </c>
      <c r="F67" s="3">
        <f t="shared" si="7"/>
        <v>54</v>
      </c>
      <c r="G67" s="3">
        <f t="shared" si="7"/>
        <v>8463</v>
      </c>
      <c r="H67" s="3">
        <f t="shared" si="7"/>
        <v>18507</v>
      </c>
      <c r="I67" s="3">
        <f t="shared" si="7"/>
        <v>12</v>
      </c>
      <c r="J67" s="3">
        <f t="shared" si="7"/>
        <v>706</v>
      </c>
      <c r="K67" s="3">
        <f t="shared" si="7"/>
        <v>1723</v>
      </c>
      <c r="L67" s="3">
        <f t="shared" si="7"/>
        <v>30</v>
      </c>
      <c r="M67" s="3">
        <f t="shared" si="7"/>
        <v>2875</v>
      </c>
      <c r="N67" s="3">
        <f t="shared" si="7"/>
        <v>8962</v>
      </c>
      <c r="O67" s="3">
        <f t="shared" si="7"/>
        <v>3</v>
      </c>
      <c r="P67" s="3">
        <f t="shared" si="7"/>
        <v>246</v>
      </c>
      <c r="Q67" s="3">
        <f t="shared" si="7"/>
        <v>443</v>
      </c>
      <c r="R67" s="3">
        <f t="shared" si="7"/>
        <v>0</v>
      </c>
      <c r="S67" s="3">
        <f t="shared" si="7"/>
        <v>0</v>
      </c>
      <c r="T67" s="3">
        <f t="shared" si="7"/>
        <v>0</v>
      </c>
      <c r="U67" s="3">
        <f t="shared" si="7"/>
        <v>2</v>
      </c>
      <c r="V67" s="3">
        <f t="shared" si="7"/>
        <v>184</v>
      </c>
      <c r="W67" s="3">
        <f t="shared" si="7"/>
        <v>589</v>
      </c>
      <c r="X67" s="3">
        <f t="shared" si="7"/>
        <v>0</v>
      </c>
      <c r="Y67" s="3">
        <f t="shared" si="7"/>
        <v>0</v>
      </c>
      <c r="Z67" s="3">
        <f t="shared" si="7"/>
        <v>0</v>
      </c>
      <c r="AA67" s="3">
        <f t="shared" si="7"/>
        <v>14</v>
      </c>
      <c r="AB67" s="3">
        <f t="shared" si="7"/>
        <v>10796</v>
      </c>
      <c r="AC67" s="3">
        <f t="shared" si="7"/>
        <v>23517</v>
      </c>
      <c r="AD67" s="3">
        <f t="shared" si="7"/>
        <v>2</v>
      </c>
      <c r="AE67" s="3">
        <f t="shared" si="7"/>
        <v>832</v>
      </c>
      <c r="AF67" s="3">
        <f t="shared" si="7"/>
        <v>2016</v>
      </c>
      <c r="AG67" s="3">
        <f>SUM(AG53:AG64)</f>
        <v>10</v>
      </c>
      <c r="AH67" s="3">
        <f>SUM(AH53:AH64)</f>
        <v>376</v>
      </c>
      <c r="AI67" s="3">
        <f>SUM(AI53:AI64)</f>
        <v>535</v>
      </c>
      <c r="AJ67" s="2"/>
    </row>
    <row r="68" spans="1:36" ht="13.5" thickBot="1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2"/>
    </row>
    <row r="69" spans="1:36" ht="12.75" customHeight="1">
      <c r="A69" s="153" t="s">
        <v>30</v>
      </c>
      <c r="B69" s="1">
        <v>2001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2"/>
    </row>
    <row r="70" spans="1:36">
      <c r="A70" s="154"/>
      <c r="B70" s="1">
        <v>2002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2"/>
    </row>
    <row r="71" spans="1:36">
      <c r="A71" s="154"/>
      <c r="B71" s="1">
        <v>2003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1</v>
      </c>
      <c r="AB71" s="3">
        <v>656</v>
      </c>
      <c r="AC71" s="3">
        <v>656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2"/>
    </row>
    <row r="72" spans="1:36">
      <c r="A72" s="154"/>
      <c r="B72" s="1">
        <v>2004</v>
      </c>
      <c r="C72" s="3">
        <v>1</v>
      </c>
      <c r="D72" s="3">
        <v>60</v>
      </c>
      <c r="E72" s="3">
        <v>120</v>
      </c>
      <c r="F72" s="3">
        <v>1</v>
      </c>
      <c r="G72" s="3">
        <v>322</v>
      </c>
      <c r="H72" s="3">
        <v>460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2"/>
    </row>
    <row r="73" spans="1:36">
      <c r="A73" s="154"/>
      <c r="B73" s="1">
        <v>2005</v>
      </c>
      <c r="C73" s="3">
        <v>54</v>
      </c>
      <c r="D73" s="3">
        <v>3327</v>
      </c>
      <c r="E73" s="3">
        <v>4856</v>
      </c>
      <c r="F73" s="3">
        <v>53</v>
      </c>
      <c r="G73" s="3">
        <v>8327</v>
      </c>
      <c r="H73" s="3">
        <v>16530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143</v>
      </c>
      <c r="AI73" s="3">
        <v>257</v>
      </c>
      <c r="AJ73" s="2"/>
    </row>
    <row r="74" spans="1:36">
      <c r="A74" s="154"/>
      <c r="B74" s="1">
        <v>2006</v>
      </c>
      <c r="C74" s="3">
        <v>3</v>
      </c>
      <c r="D74" s="3">
        <v>181</v>
      </c>
      <c r="E74" s="3">
        <v>362</v>
      </c>
      <c r="F74" s="3">
        <v>1</v>
      </c>
      <c r="G74" s="3">
        <v>96</v>
      </c>
      <c r="H74" s="3">
        <v>192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/>
      <c r="AH74" s="3"/>
      <c r="AI74" s="3"/>
      <c r="AJ74" s="2"/>
    </row>
    <row r="75" spans="1:36">
      <c r="A75" s="154"/>
      <c r="B75" s="1">
        <v>2007</v>
      </c>
      <c r="C75" s="3">
        <v>1</v>
      </c>
      <c r="D75" s="3">
        <v>70</v>
      </c>
      <c r="E75" s="3">
        <v>196</v>
      </c>
      <c r="F75" s="3">
        <v>2</v>
      </c>
      <c r="G75" s="3">
        <v>325</v>
      </c>
      <c r="H75" s="3">
        <v>911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2</v>
      </c>
      <c r="AH75" s="3">
        <v>0</v>
      </c>
      <c r="AI75" s="3">
        <v>0</v>
      </c>
      <c r="AJ75" s="2"/>
    </row>
    <row r="76" spans="1:36">
      <c r="A76" s="154"/>
      <c r="B76" s="1">
        <v>2008</v>
      </c>
      <c r="C76" s="3">
        <v>6</v>
      </c>
      <c r="D76" s="3">
        <v>354</v>
      </c>
      <c r="E76" s="3">
        <v>991</v>
      </c>
      <c r="F76" s="3">
        <v>10</v>
      </c>
      <c r="G76" s="3">
        <v>1521</v>
      </c>
      <c r="H76" s="3">
        <v>4796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731</v>
      </c>
      <c r="AC76" s="3">
        <v>2193</v>
      </c>
      <c r="AD76" s="3">
        <v>0</v>
      </c>
      <c r="AE76" s="3">
        <v>0</v>
      </c>
      <c r="AF76" s="3">
        <v>0</v>
      </c>
      <c r="AG76" s="3"/>
      <c r="AH76" s="3"/>
      <c r="AI76" s="3"/>
      <c r="AJ76" s="2"/>
    </row>
    <row r="77" spans="1:36">
      <c r="A77" s="154"/>
      <c r="B77" s="1">
        <v>2009</v>
      </c>
      <c r="C77" s="3">
        <v>2</v>
      </c>
      <c r="D77" s="3">
        <v>86</v>
      </c>
      <c r="E77" s="3">
        <v>215</v>
      </c>
      <c r="F77" s="3">
        <v>4</v>
      </c>
      <c r="G77" s="3">
        <v>572</v>
      </c>
      <c r="H77" s="3">
        <v>1430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/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3</v>
      </c>
      <c r="AB77" s="3">
        <v>624</v>
      </c>
      <c r="AC77" s="3">
        <v>1560</v>
      </c>
      <c r="AD77" s="3">
        <v>0</v>
      </c>
      <c r="AE77" s="3">
        <v>0</v>
      </c>
      <c r="AF77" s="3">
        <v>0</v>
      </c>
      <c r="AG77" s="3"/>
      <c r="AH77" s="3"/>
      <c r="AI77" s="3"/>
      <c r="AJ77" s="2"/>
    </row>
    <row r="78" spans="1:36">
      <c r="A78" s="154"/>
      <c r="B78" s="1">
        <v>2010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/>
      <c r="AH78" s="3"/>
      <c r="AI78" s="3"/>
      <c r="AJ78" s="2"/>
    </row>
    <row r="79" spans="1:36">
      <c r="A79" s="154"/>
      <c r="B79" s="1">
        <v>2011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/>
      <c r="AH79" s="3"/>
      <c r="AI79" s="3"/>
      <c r="AJ79" s="2"/>
    </row>
    <row r="80" spans="1:36" ht="13.5" thickBot="1">
      <c r="A80" s="155"/>
      <c r="B80" s="1">
        <v>2012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/>
      <c r="AH80" s="3"/>
      <c r="AI80" s="3"/>
      <c r="AJ80" s="2"/>
    </row>
    <row r="81" spans="1:36">
      <c r="A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2"/>
    </row>
    <row r="82" spans="1:36">
      <c r="B82" s="1" t="s">
        <v>16</v>
      </c>
      <c r="C82" s="3">
        <f>AVERAGE(C69:C80)</f>
        <v>5.583333333333333</v>
      </c>
      <c r="D82" s="3">
        <f t="shared" ref="D82:AF82" si="8">AVERAGE(D69:D80)</f>
        <v>339.83333333333331</v>
      </c>
      <c r="E82" s="3">
        <f t="shared" si="8"/>
        <v>561.66666666666663</v>
      </c>
      <c r="F82" s="3">
        <f t="shared" si="8"/>
        <v>5.916666666666667</v>
      </c>
      <c r="G82" s="3">
        <f t="shared" si="8"/>
        <v>930.25</v>
      </c>
      <c r="H82" s="3">
        <f t="shared" si="8"/>
        <v>2026.5833333333333</v>
      </c>
      <c r="I82" s="3">
        <f t="shared" si="8"/>
        <v>0</v>
      </c>
      <c r="J82" s="3">
        <f t="shared" si="8"/>
        <v>0</v>
      </c>
      <c r="K82" s="3">
        <f t="shared" si="8"/>
        <v>0</v>
      </c>
      <c r="L82" s="3">
        <f t="shared" si="8"/>
        <v>0</v>
      </c>
      <c r="M82" s="3">
        <f t="shared" si="8"/>
        <v>0</v>
      </c>
      <c r="N82" s="3">
        <f t="shared" si="8"/>
        <v>0</v>
      </c>
      <c r="O82" s="3">
        <f t="shared" si="8"/>
        <v>0</v>
      </c>
      <c r="P82" s="3">
        <f t="shared" si="8"/>
        <v>0</v>
      </c>
      <c r="Q82" s="3">
        <f t="shared" si="8"/>
        <v>0</v>
      </c>
      <c r="R82" s="3">
        <f t="shared" si="8"/>
        <v>0</v>
      </c>
      <c r="S82" s="3">
        <f t="shared" si="8"/>
        <v>0</v>
      </c>
      <c r="T82" s="3">
        <f t="shared" si="8"/>
        <v>0</v>
      </c>
      <c r="U82" s="3">
        <f t="shared" si="8"/>
        <v>0</v>
      </c>
      <c r="V82" s="3">
        <f t="shared" si="8"/>
        <v>0</v>
      </c>
      <c r="W82" s="3">
        <f t="shared" si="8"/>
        <v>0</v>
      </c>
      <c r="X82" s="3">
        <f t="shared" si="8"/>
        <v>0</v>
      </c>
      <c r="Y82" s="3">
        <f t="shared" si="8"/>
        <v>0</v>
      </c>
      <c r="Z82" s="3">
        <f t="shared" si="8"/>
        <v>0</v>
      </c>
      <c r="AA82" s="3">
        <f t="shared" si="8"/>
        <v>0.5</v>
      </c>
      <c r="AB82" s="3">
        <f t="shared" si="8"/>
        <v>167.58333333333334</v>
      </c>
      <c r="AC82" s="3">
        <f t="shared" si="8"/>
        <v>367.41666666666669</v>
      </c>
      <c r="AD82" s="3">
        <f t="shared" si="8"/>
        <v>0</v>
      </c>
      <c r="AE82" s="3">
        <f t="shared" si="8"/>
        <v>0</v>
      </c>
      <c r="AF82" s="3">
        <f t="shared" si="8"/>
        <v>0</v>
      </c>
      <c r="AG82" s="3">
        <f>AVERAGE(AG69:AG80)</f>
        <v>0.33333333333333331</v>
      </c>
      <c r="AH82" s="3">
        <f>AVERAGE(AH69:AH80)</f>
        <v>23.833333333333332</v>
      </c>
      <c r="AI82" s="3">
        <f>AVERAGE(AI69:AI80)</f>
        <v>42.833333333333336</v>
      </c>
      <c r="AJ82" s="2"/>
    </row>
    <row r="83" spans="1:36">
      <c r="B83" s="1" t="s">
        <v>17</v>
      </c>
      <c r="C83" s="3">
        <f>SUM(C69:C80)</f>
        <v>67</v>
      </c>
      <c r="D83" s="3">
        <f t="shared" ref="D83:AF83" si="9">SUM(D69:D80)</f>
        <v>4078</v>
      </c>
      <c r="E83" s="3">
        <f t="shared" si="9"/>
        <v>6740</v>
      </c>
      <c r="F83" s="3">
        <f t="shared" si="9"/>
        <v>71</v>
      </c>
      <c r="G83" s="3">
        <f t="shared" si="9"/>
        <v>11163</v>
      </c>
      <c r="H83" s="3">
        <f t="shared" si="9"/>
        <v>24319</v>
      </c>
      <c r="I83" s="3">
        <f t="shared" si="9"/>
        <v>0</v>
      </c>
      <c r="J83" s="3">
        <f t="shared" si="9"/>
        <v>0</v>
      </c>
      <c r="K83" s="3">
        <f t="shared" si="9"/>
        <v>0</v>
      </c>
      <c r="L83" s="3">
        <f t="shared" si="9"/>
        <v>0</v>
      </c>
      <c r="M83" s="3">
        <f t="shared" si="9"/>
        <v>0</v>
      </c>
      <c r="N83" s="3">
        <f t="shared" si="9"/>
        <v>0</v>
      </c>
      <c r="O83" s="3">
        <f t="shared" si="9"/>
        <v>0</v>
      </c>
      <c r="P83" s="3">
        <f t="shared" si="9"/>
        <v>0</v>
      </c>
      <c r="Q83" s="3">
        <f t="shared" si="9"/>
        <v>0</v>
      </c>
      <c r="R83" s="3">
        <f t="shared" si="9"/>
        <v>0</v>
      </c>
      <c r="S83" s="3">
        <f t="shared" si="9"/>
        <v>0</v>
      </c>
      <c r="T83" s="3">
        <f t="shared" si="9"/>
        <v>0</v>
      </c>
      <c r="U83" s="3">
        <f t="shared" si="9"/>
        <v>0</v>
      </c>
      <c r="V83" s="3">
        <f t="shared" si="9"/>
        <v>0</v>
      </c>
      <c r="W83" s="3">
        <f t="shared" si="9"/>
        <v>0</v>
      </c>
      <c r="X83" s="3">
        <f t="shared" si="9"/>
        <v>0</v>
      </c>
      <c r="Y83" s="3">
        <f t="shared" si="9"/>
        <v>0</v>
      </c>
      <c r="Z83" s="3">
        <f t="shared" si="9"/>
        <v>0</v>
      </c>
      <c r="AA83" s="3">
        <f t="shared" si="9"/>
        <v>6</v>
      </c>
      <c r="AB83" s="3">
        <f t="shared" si="9"/>
        <v>2011</v>
      </c>
      <c r="AC83" s="3">
        <f t="shared" si="9"/>
        <v>4409</v>
      </c>
      <c r="AD83" s="3">
        <f t="shared" si="9"/>
        <v>0</v>
      </c>
      <c r="AE83" s="3">
        <f t="shared" si="9"/>
        <v>0</v>
      </c>
      <c r="AF83" s="3">
        <f t="shared" si="9"/>
        <v>0</v>
      </c>
      <c r="AG83" s="3">
        <f>SUM(AG69:AG80)</f>
        <v>2</v>
      </c>
      <c r="AH83" s="3">
        <f>SUM(AH69:AH80)</f>
        <v>143</v>
      </c>
      <c r="AI83" s="3">
        <f>SUM(AI69:AI80)</f>
        <v>257</v>
      </c>
      <c r="AJ83" s="2"/>
    </row>
    <row r="84" spans="1:36" ht="13.5" thickBot="1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2"/>
    </row>
    <row r="85" spans="1:36" ht="12.75" customHeight="1">
      <c r="A85" s="153" t="s">
        <v>13</v>
      </c>
      <c r="B85" s="1">
        <v>2001</v>
      </c>
      <c r="C85" s="3">
        <v>446</v>
      </c>
      <c r="D85" s="3">
        <v>13830</v>
      </c>
      <c r="E85" s="3">
        <v>18153</v>
      </c>
      <c r="F85" s="3">
        <v>8</v>
      </c>
      <c r="G85" s="3">
        <v>939</v>
      </c>
      <c r="H85" s="3">
        <v>1214</v>
      </c>
      <c r="I85" s="3">
        <v>0</v>
      </c>
      <c r="J85" s="3">
        <v>0</v>
      </c>
      <c r="K85" s="3">
        <v>0</v>
      </c>
      <c r="L85" s="3">
        <v>4</v>
      </c>
      <c r="M85" s="3">
        <v>592</v>
      </c>
      <c r="N85" s="3">
        <v>799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2</v>
      </c>
      <c r="V85" s="3">
        <v>652</v>
      </c>
      <c r="W85" s="3">
        <v>616</v>
      </c>
      <c r="X85" s="3">
        <v>1</v>
      </c>
      <c r="Y85" s="3">
        <v>733</v>
      </c>
      <c r="Z85" s="3">
        <v>733</v>
      </c>
      <c r="AA85" s="3">
        <v>0</v>
      </c>
      <c r="AB85" s="3">
        <v>0</v>
      </c>
      <c r="AC85" s="3">
        <v>0</v>
      </c>
      <c r="AD85" s="3">
        <v>1</v>
      </c>
      <c r="AE85" s="3">
        <v>500</v>
      </c>
      <c r="AF85" s="3">
        <v>400</v>
      </c>
      <c r="AG85" s="3">
        <v>124</v>
      </c>
      <c r="AH85" s="3">
        <v>8357</v>
      </c>
      <c r="AI85" s="3">
        <v>10900</v>
      </c>
      <c r="AJ85" s="2"/>
    </row>
    <row r="86" spans="1:36">
      <c r="A86" s="154"/>
      <c r="B86" s="1">
        <v>2002</v>
      </c>
      <c r="C86" s="3">
        <v>185</v>
      </c>
      <c r="D86" s="3">
        <v>6908</v>
      </c>
      <c r="E86" s="3">
        <v>8614</v>
      </c>
      <c r="F86" s="3">
        <v>21</v>
      </c>
      <c r="G86" s="3">
        <v>4910</v>
      </c>
      <c r="H86" s="3">
        <v>5955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2</v>
      </c>
      <c r="S86" s="3">
        <v>662</v>
      </c>
      <c r="T86" s="3">
        <v>832</v>
      </c>
      <c r="U86" s="3">
        <v>1</v>
      </c>
      <c r="V86" s="3">
        <v>490</v>
      </c>
      <c r="W86" s="3">
        <v>392</v>
      </c>
      <c r="X86" s="3">
        <v>0</v>
      </c>
      <c r="Y86" s="3">
        <v>0</v>
      </c>
      <c r="Z86" s="3">
        <v>0</v>
      </c>
      <c r="AA86" s="3">
        <v>1</v>
      </c>
      <c r="AB86" s="3">
        <v>656</v>
      </c>
      <c r="AC86" s="3">
        <v>820</v>
      </c>
      <c r="AD86" s="3">
        <v>1</v>
      </c>
      <c r="AE86" s="3">
        <v>586</v>
      </c>
      <c r="AF86" s="3">
        <v>469</v>
      </c>
      <c r="AG86" s="3">
        <v>108</v>
      </c>
      <c r="AH86" s="3">
        <v>17533</v>
      </c>
      <c r="AI86" s="3">
        <v>18566</v>
      </c>
      <c r="AJ86" s="2"/>
    </row>
    <row r="87" spans="1:36">
      <c r="A87" s="154"/>
      <c r="B87" s="1">
        <v>2003</v>
      </c>
      <c r="C87" s="3">
        <v>69</v>
      </c>
      <c r="D87" s="3">
        <v>4041</v>
      </c>
      <c r="E87" s="3">
        <v>5790</v>
      </c>
      <c r="F87" s="3">
        <v>38</v>
      </c>
      <c r="G87" s="3">
        <v>7228</v>
      </c>
      <c r="H87" s="3">
        <v>11033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474</v>
      </c>
      <c r="Q87" s="3">
        <v>720</v>
      </c>
      <c r="R87" s="3">
        <v>2</v>
      </c>
      <c r="S87" s="3">
        <v>2603</v>
      </c>
      <c r="T87" s="3">
        <v>6160</v>
      </c>
      <c r="U87" s="3">
        <v>2</v>
      </c>
      <c r="V87" s="3">
        <v>1183</v>
      </c>
      <c r="W87" s="3">
        <v>1775</v>
      </c>
      <c r="X87" s="3">
        <v>0</v>
      </c>
      <c r="Y87" s="3">
        <v>0</v>
      </c>
      <c r="Z87" s="3">
        <v>0</v>
      </c>
      <c r="AA87" s="3">
        <v>3</v>
      </c>
      <c r="AB87" s="3">
        <v>1718</v>
      </c>
      <c r="AC87" s="3">
        <v>2094</v>
      </c>
      <c r="AD87" s="3">
        <v>3</v>
      </c>
      <c r="AE87" s="3">
        <v>1894</v>
      </c>
      <c r="AF87" s="3">
        <v>1515</v>
      </c>
      <c r="AG87" s="3">
        <v>240</v>
      </c>
      <c r="AH87" s="3">
        <v>25607</v>
      </c>
      <c r="AI87" s="3">
        <v>28844</v>
      </c>
      <c r="AJ87" s="2"/>
    </row>
    <row r="88" spans="1:36">
      <c r="A88" s="154"/>
      <c r="B88" s="1">
        <v>2004</v>
      </c>
      <c r="C88" s="3">
        <v>87</v>
      </c>
      <c r="D88" s="3">
        <v>4927</v>
      </c>
      <c r="E88" s="3">
        <v>6829</v>
      </c>
      <c r="F88" s="3">
        <v>22</v>
      </c>
      <c r="G88" s="3">
        <v>3212</v>
      </c>
      <c r="H88" s="3">
        <v>5610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4</v>
      </c>
      <c r="V88" s="3">
        <v>1651</v>
      </c>
      <c r="W88" s="3">
        <v>2431</v>
      </c>
      <c r="X88" s="3">
        <v>1</v>
      </c>
      <c r="Y88" s="3">
        <v>2638</v>
      </c>
      <c r="Z88" s="3">
        <v>3957</v>
      </c>
      <c r="AA88" s="3">
        <v>0</v>
      </c>
      <c r="AB88" s="3">
        <v>0</v>
      </c>
      <c r="AC88" s="3">
        <v>0</v>
      </c>
      <c r="AD88" s="3">
        <v>3</v>
      </c>
      <c r="AE88" s="3">
        <v>2832</v>
      </c>
      <c r="AF88" s="3">
        <v>2276</v>
      </c>
      <c r="AG88" s="3">
        <v>133</v>
      </c>
      <c r="AH88" s="3">
        <v>11004</v>
      </c>
      <c r="AI88" s="3">
        <v>18353</v>
      </c>
      <c r="AJ88" s="2"/>
    </row>
    <row r="89" spans="1:36">
      <c r="A89" s="154"/>
      <c r="B89" s="1">
        <v>2005</v>
      </c>
      <c r="C89" s="3">
        <v>34</v>
      </c>
      <c r="D89" s="3">
        <v>1958</v>
      </c>
      <c r="E89" s="3">
        <v>2899</v>
      </c>
      <c r="F89" s="3">
        <v>35</v>
      </c>
      <c r="G89" s="3">
        <v>6565</v>
      </c>
      <c r="H89" s="3">
        <v>13640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4</v>
      </c>
      <c r="P89" s="3">
        <v>704</v>
      </c>
      <c r="Q89" s="3">
        <v>1444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3</v>
      </c>
      <c r="AB89" s="3">
        <v>812</v>
      </c>
      <c r="AC89" s="3">
        <v>2248</v>
      </c>
      <c r="AD89" s="3">
        <v>1</v>
      </c>
      <c r="AE89" s="3">
        <v>394</v>
      </c>
      <c r="AF89" s="3">
        <v>985</v>
      </c>
      <c r="AG89" s="3">
        <v>167</v>
      </c>
      <c r="AH89" s="3">
        <v>16104</v>
      </c>
      <c r="AI89" s="3">
        <v>45826</v>
      </c>
      <c r="AJ89" s="2"/>
    </row>
    <row r="90" spans="1:36">
      <c r="A90" s="154"/>
      <c r="B90" s="1">
        <v>2006</v>
      </c>
      <c r="C90" s="3">
        <v>36</v>
      </c>
      <c r="D90" s="3">
        <v>2163</v>
      </c>
      <c r="E90" s="3">
        <v>5387</v>
      </c>
      <c r="F90" s="3">
        <v>38</v>
      </c>
      <c r="G90" s="3">
        <v>5531</v>
      </c>
      <c r="H90" s="3">
        <v>17177</v>
      </c>
      <c r="I90" s="3">
        <v>18</v>
      </c>
      <c r="J90" s="3">
        <v>1165</v>
      </c>
      <c r="K90" s="3">
        <v>3495</v>
      </c>
      <c r="L90" s="3">
        <v>3</v>
      </c>
      <c r="M90" s="3">
        <v>358</v>
      </c>
      <c r="N90" s="3">
        <v>1074</v>
      </c>
      <c r="O90" s="3">
        <v>4</v>
      </c>
      <c r="P90" s="3">
        <v>160</v>
      </c>
      <c r="Q90" s="3">
        <v>400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2</v>
      </c>
      <c r="Y90" s="3">
        <v>3418</v>
      </c>
      <c r="Z90" s="3">
        <v>8986</v>
      </c>
      <c r="AA90" s="3">
        <v>1</v>
      </c>
      <c r="AB90" s="3">
        <v>135</v>
      </c>
      <c r="AC90" s="3">
        <v>451</v>
      </c>
      <c r="AD90" s="3">
        <v>3</v>
      </c>
      <c r="AE90" s="3">
        <v>11149</v>
      </c>
      <c r="AF90" s="3">
        <v>26194</v>
      </c>
      <c r="AG90" s="3"/>
      <c r="AH90" s="3"/>
      <c r="AI90" s="3"/>
      <c r="AJ90" s="2"/>
    </row>
    <row r="91" spans="1:36">
      <c r="A91" s="154"/>
      <c r="B91" s="1">
        <v>2007</v>
      </c>
      <c r="C91" s="3">
        <v>37</v>
      </c>
      <c r="D91" s="3">
        <v>2211</v>
      </c>
      <c r="E91" s="3">
        <v>6367</v>
      </c>
      <c r="F91" s="3">
        <v>34</v>
      </c>
      <c r="G91" s="3">
        <v>4609</v>
      </c>
      <c r="H91" s="3">
        <v>14558</v>
      </c>
      <c r="I91" s="3">
        <v>0</v>
      </c>
      <c r="J91" s="3">
        <v>0</v>
      </c>
      <c r="K91" s="3">
        <v>0</v>
      </c>
      <c r="L91" s="3">
        <v>4</v>
      </c>
      <c r="M91" s="3">
        <v>501</v>
      </c>
      <c r="N91" s="3">
        <v>1667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1</v>
      </c>
      <c r="Y91" s="3">
        <v>1602</v>
      </c>
      <c r="Z91" s="3">
        <v>5335</v>
      </c>
      <c r="AA91" s="3">
        <v>3</v>
      </c>
      <c r="AB91" s="3">
        <v>1266</v>
      </c>
      <c r="AC91" s="3">
        <v>4216</v>
      </c>
      <c r="AD91" s="3">
        <v>3</v>
      </c>
      <c r="AE91" s="3">
        <v>575</v>
      </c>
      <c r="AF91" s="3">
        <v>1912</v>
      </c>
      <c r="AG91" s="3">
        <v>218</v>
      </c>
      <c r="AH91" s="3">
        <v>22559</v>
      </c>
      <c r="AI91" s="3">
        <v>61010</v>
      </c>
      <c r="AJ91" s="2"/>
    </row>
    <row r="92" spans="1:36">
      <c r="A92" s="154"/>
      <c r="B92" s="1">
        <v>2008</v>
      </c>
      <c r="C92" s="3">
        <v>59</v>
      </c>
      <c r="D92" s="3">
        <v>3524</v>
      </c>
      <c r="E92" s="3">
        <v>13126</v>
      </c>
      <c r="F92" s="3">
        <v>32</v>
      </c>
      <c r="G92" s="3">
        <v>3175</v>
      </c>
      <c r="H92" s="3">
        <v>12705</v>
      </c>
      <c r="I92" s="3">
        <v>0</v>
      </c>
      <c r="J92" s="3">
        <v>0</v>
      </c>
      <c r="K92" s="3">
        <v>0</v>
      </c>
      <c r="L92" s="3">
        <v>6</v>
      </c>
      <c r="M92" s="3">
        <v>678</v>
      </c>
      <c r="N92" s="3">
        <v>3020</v>
      </c>
      <c r="O92" s="3">
        <v>0</v>
      </c>
      <c r="P92" s="3">
        <v>0</v>
      </c>
      <c r="Q92" s="3">
        <v>0</v>
      </c>
      <c r="R92" s="3">
        <v>1</v>
      </c>
      <c r="S92" s="3">
        <v>143</v>
      </c>
      <c r="T92" s="3">
        <v>523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1</v>
      </c>
      <c r="AE92" s="3">
        <v>469</v>
      </c>
      <c r="AF92" s="3">
        <v>2317</v>
      </c>
      <c r="AG92" s="3"/>
      <c r="AH92" s="3"/>
      <c r="AI92" s="3"/>
      <c r="AJ92" s="2"/>
    </row>
    <row r="93" spans="1:36">
      <c r="A93" s="154"/>
      <c r="B93" s="1">
        <v>2009</v>
      </c>
      <c r="C93" s="3">
        <v>15</v>
      </c>
      <c r="D93" s="3">
        <v>882</v>
      </c>
      <c r="E93" s="3">
        <v>3600</v>
      </c>
      <c r="F93" s="3">
        <v>31</v>
      </c>
      <c r="G93" s="3">
        <v>6657</v>
      </c>
      <c r="H93" s="3">
        <v>31617</v>
      </c>
      <c r="I93" s="3">
        <v>26</v>
      </c>
      <c r="J93" s="3">
        <v>1984</v>
      </c>
      <c r="K93" s="3">
        <v>9798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3</v>
      </c>
      <c r="V93" s="3">
        <v>335</v>
      </c>
      <c r="W93" s="3">
        <v>1492</v>
      </c>
      <c r="X93" s="3">
        <v>1</v>
      </c>
      <c r="Y93" s="3">
        <v>958</v>
      </c>
      <c r="Z93" s="3">
        <v>4734</v>
      </c>
      <c r="AA93" s="3">
        <v>1</v>
      </c>
      <c r="AB93" s="3">
        <v>902</v>
      </c>
      <c r="AC93" s="3">
        <v>4454</v>
      </c>
      <c r="AD93" s="3">
        <v>0</v>
      </c>
      <c r="AE93" s="3">
        <v>0</v>
      </c>
      <c r="AF93" s="3">
        <v>0</v>
      </c>
      <c r="AG93" s="3"/>
      <c r="AH93" s="3"/>
      <c r="AI93" s="3"/>
      <c r="AJ93" s="2"/>
    </row>
    <row r="94" spans="1:36">
      <c r="A94" s="154"/>
      <c r="B94" s="1">
        <v>2010</v>
      </c>
      <c r="C94" s="3">
        <v>23</v>
      </c>
      <c r="D94" s="3">
        <v>1402</v>
      </c>
      <c r="E94" s="3">
        <v>6213</v>
      </c>
      <c r="F94" s="3">
        <v>31</v>
      </c>
      <c r="G94" s="3">
        <v>6027</v>
      </c>
      <c r="H94" s="3">
        <v>26973</v>
      </c>
      <c r="I94" s="3">
        <v>0</v>
      </c>
      <c r="J94" s="3">
        <v>0</v>
      </c>
      <c r="K94" s="3">
        <v>0</v>
      </c>
      <c r="L94" s="3">
        <v>14</v>
      </c>
      <c r="M94" s="3">
        <v>2207</v>
      </c>
      <c r="N94" s="3">
        <v>10900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2</v>
      </c>
      <c r="Y94" s="3">
        <v>2866</v>
      </c>
      <c r="Z94" s="3">
        <v>14159</v>
      </c>
      <c r="AA94" s="3">
        <v>0</v>
      </c>
      <c r="AB94" s="3">
        <v>0</v>
      </c>
      <c r="AC94" s="3">
        <v>0</v>
      </c>
      <c r="AD94" s="3">
        <v>1</v>
      </c>
      <c r="AE94" s="3">
        <v>394</v>
      </c>
      <c r="AF94" s="3">
        <v>1946</v>
      </c>
      <c r="AG94" s="3"/>
      <c r="AH94" s="3"/>
      <c r="AI94" s="3"/>
      <c r="AJ94" s="2"/>
    </row>
    <row r="95" spans="1:36">
      <c r="A95" s="154"/>
      <c r="B95" s="1">
        <v>2011</v>
      </c>
      <c r="C95" s="3">
        <v>12</v>
      </c>
      <c r="D95" s="3">
        <v>704</v>
      </c>
      <c r="E95" s="3">
        <v>3410</v>
      </c>
      <c r="F95" s="3">
        <v>27</v>
      </c>
      <c r="G95" s="3">
        <v>8771</v>
      </c>
      <c r="H95" s="3">
        <v>39073</v>
      </c>
      <c r="I95" s="3">
        <v>0</v>
      </c>
      <c r="J95" s="3">
        <v>0</v>
      </c>
      <c r="K95" s="3">
        <v>0</v>
      </c>
      <c r="L95" s="3">
        <v>6</v>
      </c>
      <c r="M95" s="3">
        <v>1000</v>
      </c>
      <c r="N95" s="3">
        <v>4936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</v>
      </c>
      <c r="V95" s="3">
        <v>478</v>
      </c>
      <c r="W95" s="3">
        <v>2361</v>
      </c>
      <c r="X95" s="3">
        <v>6</v>
      </c>
      <c r="Y95" s="3">
        <v>9596</v>
      </c>
      <c r="Z95" s="3">
        <v>46000</v>
      </c>
      <c r="AA95" s="3">
        <v>3</v>
      </c>
      <c r="AB95" s="3">
        <v>5099</v>
      </c>
      <c r="AC95" s="3">
        <v>25190</v>
      </c>
      <c r="AD95" s="3">
        <v>6</v>
      </c>
      <c r="AE95" s="3">
        <v>14080</v>
      </c>
      <c r="AF95" s="3">
        <v>69405</v>
      </c>
      <c r="AG95" s="3"/>
      <c r="AH95" s="3"/>
      <c r="AI95" s="3"/>
      <c r="AJ95" s="2"/>
    </row>
    <row r="96" spans="1:36" ht="13.5" thickBot="1">
      <c r="A96" s="155"/>
      <c r="B96" s="1">
        <v>2012</v>
      </c>
      <c r="C96" s="3">
        <v>24</v>
      </c>
      <c r="D96" s="3">
        <v>1295</v>
      </c>
      <c r="E96" s="3">
        <v>5668</v>
      </c>
      <c r="F96" s="3">
        <v>32</v>
      </c>
      <c r="G96" s="3">
        <v>8547</v>
      </c>
      <c r="H96" s="3">
        <v>36076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1</v>
      </c>
      <c r="S96" s="3">
        <v>994</v>
      </c>
      <c r="T96" s="3">
        <v>4910</v>
      </c>
      <c r="U96" s="3">
        <v>1</v>
      </c>
      <c r="V96" s="3">
        <v>548</v>
      </c>
      <c r="W96" s="3">
        <v>2707</v>
      </c>
      <c r="X96" s="3">
        <v>0</v>
      </c>
      <c r="Y96" s="3">
        <v>0</v>
      </c>
      <c r="Z96" s="3">
        <v>0</v>
      </c>
      <c r="AA96" s="3">
        <v>1</v>
      </c>
      <c r="AB96" s="3">
        <v>1083</v>
      </c>
      <c r="AC96" s="3">
        <v>5348</v>
      </c>
      <c r="AD96" s="3">
        <v>3</v>
      </c>
      <c r="AE96" s="3">
        <v>2627</v>
      </c>
      <c r="AF96" s="3">
        <v>12977</v>
      </c>
      <c r="AG96" s="3">
        <v>218</v>
      </c>
      <c r="AH96" s="3">
        <v>22559</v>
      </c>
      <c r="AI96" s="3">
        <v>61010</v>
      </c>
      <c r="AJ96" s="2"/>
    </row>
    <row r="97" spans="1:3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>
      <c r="B98" s="1" t="s">
        <v>16</v>
      </c>
      <c r="C98" s="3">
        <f>AVERAGE(C85:C96)</f>
        <v>85.583333333333329</v>
      </c>
      <c r="D98" s="3">
        <f t="shared" ref="D98:AF98" si="10">AVERAGE(D85:D96)</f>
        <v>3653.75</v>
      </c>
      <c r="E98" s="3">
        <f t="shared" si="10"/>
        <v>7171.333333333333</v>
      </c>
      <c r="F98" s="3">
        <f t="shared" si="10"/>
        <v>29.083333333333332</v>
      </c>
      <c r="G98" s="3">
        <f t="shared" si="10"/>
        <v>5514.25</v>
      </c>
      <c r="H98" s="3">
        <f t="shared" si="10"/>
        <v>17969.25</v>
      </c>
      <c r="I98" s="3">
        <f t="shared" si="10"/>
        <v>3.6666666666666665</v>
      </c>
      <c r="J98" s="3">
        <f t="shared" si="10"/>
        <v>262.41666666666669</v>
      </c>
      <c r="K98" s="3">
        <f t="shared" si="10"/>
        <v>1107.75</v>
      </c>
      <c r="L98" s="3">
        <f t="shared" si="10"/>
        <v>3.0833333333333335</v>
      </c>
      <c r="M98" s="3">
        <f t="shared" si="10"/>
        <v>444.66666666666669</v>
      </c>
      <c r="N98" s="3">
        <f t="shared" si="10"/>
        <v>1866.3333333333333</v>
      </c>
      <c r="O98" s="3">
        <f t="shared" si="10"/>
        <v>0.75</v>
      </c>
      <c r="P98" s="3">
        <f t="shared" si="10"/>
        <v>111.5</v>
      </c>
      <c r="Q98" s="3">
        <f t="shared" si="10"/>
        <v>213.66666666666666</v>
      </c>
      <c r="R98" s="3">
        <f t="shared" si="10"/>
        <v>0.5</v>
      </c>
      <c r="S98" s="3">
        <f t="shared" si="10"/>
        <v>366.83333333333331</v>
      </c>
      <c r="T98" s="3">
        <f t="shared" si="10"/>
        <v>1035.4166666666667</v>
      </c>
      <c r="U98" s="3">
        <f t="shared" si="10"/>
        <v>1.1666666666666667</v>
      </c>
      <c r="V98" s="3">
        <f t="shared" si="10"/>
        <v>444.75</v>
      </c>
      <c r="W98" s="3">
        <f t="shared" si="10"/>
        <v>981.16666666666663</v>
      </c>
      <c r="X98" s="3">
        <f t="shared" si="10"/>
        <v>1.1666666666666667</v>
      </c>
      <c r="Y98" s="3">
        <f t="shared" si="10"/>
        <v>1817.5833333333333</v>
      </c>
      <c r="Z98" s="3">
        <f t="shared" si="10"/>
        <v>6992</v>
      </c>
      <c r="AA98" s="3">
        <f t="shared" si="10"/>
        <v>1.3333333333333333</v>
      </c>
      <c r="AB98" s="3">
        <f t="shared" si="10"/>
        <v>972.58333333333337</v>
      </c>
      <c r="AC98" s="3">
        <f t="shared" si="10"/>
        <v>3735.0833333333335</v>
      </c>
      <c r="AD98" s="3">
        <f t="shared" si="10"/>
        <v>2.1666666666666665</v>
      </c>
      <c r="AE98" s="3">
        <f t="shared" si="10"/>
        <v>2958.3333333333335</v>
      </c>
      <c r="AF98" s="3">
        <f t="shared" si="10"/>
        <v>10033</v>
      </c>
      <c r="AG98" s="3">
        <f>AVERAGE(AG85:AG96)</f>
        <v>172.57142857142858</v>
      </c>
      <c r="AH98" s="3">
        <f>AVERAGE(AH85:AH96)</f>
        <v>17674.714285714286</v>
      </c>
      <c r="AI98" s="3">
        <f>AVERAGE(AI85:AI96)</f>
        <v>34929.857142857145</v>
      </c>
    </row>
    <row r="99" spans="1:35">
      <c r="B99" s="1" t="s">
        <v>17</v>
      </c>
      <c r="C99" s="3">
        <f>SUM(C85:C96)</f>
        <v>1027</v>
      </c>
      <c r="D99" s="3">
        <f t="shared" ref="D99:AF99" si="11">SUM(D85:D96)</f>
        <v>43845</v>
      </c>
      <c r="E99" s="3">
        <f t="shared" si="11"/>
        <v>86056</v>
      </c>
      <c r="F99" s="3">
        <f t="shared" si="11"/>
        <v>349</v>
      </c>
      <c r="G99" s="3">
        <f t="shared" si="11"/>
        <v>66171</v>
      </c>
      <c r="H99" s="3">
        <f t="shared" si="11"/>
        <v>215631</v>
      </c>
      <c r="I99" s="3">
        <f t="shared" si="11"/>
        <v>44</v>
      </c>
      <c r="J99" s="3">
        <f t="shared" si="11"/>
        <v>3149</v>
      </c>
      <c r="K99" s="3">
        <f t="shared" si="11"/>
        <v>13293</v>
      </c>
      <c r="L99" s="3">
        <f t="shared" si="11"/>
        <v>37</v>
      </c>
      <c r="M99" s="3">
        <f t="shared" si="11"/>
        <v>5336</v>
      </c>
      <c r="N99" s="3">
        <f t="shared" si="11"/>
        <v>22396</v>
      </c>
      <c r="O99" s="3">
        <f t="shared" si="11"/>
        <v>9</v>
      </c>
      <c r="P99" s="3">
        <f t="shared" si="11"/>
        <v>1338</v>
      </c>
      <c r="Q99" s="3">
        <f t="shared" si="11"/>
        <v>2564</v>
      </c>
      <c r="R99" s="3">
        <f t="shared" si="11"/>
        <v>6</v>
      </c>
      <c r="S99" s="3">
        <f t="shared" si="11"/>
        <v>4402</v>
      </c>
      <c r="T99" s="3">
        <f t="shared" si="11"/>
        <v>12425</v>
      </c>
      <c r="U99" s="3">
        <f t="shared" si="11"/>
        <v>14</v>
      </c>
      <c r="V99" s="3">
        <f t="shared" si="11"/>
        <v>5337</v>
      </c>
      <c r="W99" s="3">
        <f t="shared" si="11"/>
        <v>11774</v>
      </c>
      <c r="X99" s="3">
        <f t="shared" si="11"/>
        <v>14</v>
      </c>
      <c r="Y99" s="3">
        <f t="shared" si="11"/>
        <v>21811</v>
      </c>
      <c r="Z99" s="3">
        <f t="shared" si="11"/>
        <v>83904</v>
      </c>
      <c r="AA99" s="3">
        <f t="shared" si="11"/>
        <v>16</v>
      </c>
      <c r="AB99" s="3">
        <f t="shared" si="11"/>
        <v>11671</v>
      </c>
      <c r="AC99" s="3">
        <f t="shared" si="11"/>
        <v>44821</v>
      </c>
      <c r="AD99" s="3">
        <f t="shared" si="11"/>
        <v>26</v>
      </c>
      <c r="AE99" s="3">
        <f t="shared" si="11"/>
        <v>35500</v>
      </c>
      <c r="AF99" s="3">
        <f t="shared" si="11"/>
        <v>120396</v>
      </c>
      <c r="AG99" s="3">
        <f>SUM(AG85:AG96)</f>
        <v>1208</v>
      </c>
      <c r="AH99" s="3">
        <f>SUM(AH85:AH96)</f>
        <v>123723</v>
      </c>
      <c r="AI99" s="3">
        <f>SUM(AI85:AI96)</f>
        <v>244509</v>
      </c>
    </row>
    <row r="100" spans="1:35" ht="13.5" thickBot="1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ht="12.75" customHeight="1">
      <c r="A101" s="153" t="s">
        <v>10</v>
      </c>
      <c r="B101" s="1">
        <v>2001</v>
      </c>
      <c r="C101" s="3">
        <v>657</v>
      </c>
      <c r="D101" s="3">
        <v>19917</v>
      </c>
      <c r="E101" s="3">
        <v>7638</v>
      </c>
      <c r="F101" s="3">
        <v>9</v>
      </c>
      <c r="G101" s="3">
        <v>1309</v>
      </c>
      <c r="H101" s="3">
        <v>1347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3</v>
      </c>
      <c r="AE101" s="3">
        <v>652</v>
      </c>
      <c r="AF101" s="3">
        <v>203</v>
      </c>
      <c r="AG101" s="3">
        <v>15</v>
      </c>
      <c r="AH101" s="3">
        <v>1288</v>
      </c>
      <c r="AI101" s="3">
        <v>1730</v>
      </c>
    </row>
    <row r="102" spans="1:35">
      <c r="A102" s="154"/>
      <c r="B102" s="1">
        <v>2002</v>
      </c>
      <c r="C102" s="3">
        <v>4</v>
      </c>
      <c r="D102" s="3">
        <v>237</v>
      </c>
      <c r="E102" s="3">
        <v>307</v>
      </c>
      <c r="F102" s="3">
        <v>15</v>
      </c>
      <c r="G102" s="3">
        <v>2100</v>
      </c>
      <c r="H102" s="3">
        <v>2371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112</v>
      </c>
      <c r="AF102" s="3">
        <v>65</v>
      </c>
      <c r="AG102" s="3">
        <v>35</v>
      </c>
      <c r="AH102" s="3">
        <v>1251</v>
      </c>
      <c r="AI102" s="3">
        <v>1336</v>
      </c>
    </row>
    <row r="103" spans="1:35">
      <c r="A103" s="154"/>
      <c r="B103" s="1">
        <v>2003</v>
      </c>
      <c r="C103" s="3">
        <v>358</v>
      </c>
      <c r="D103" s="3">
        <v>11032</v>
      </c>
      <c r="E103" s="3">
        <v>5980</v>
      </c>
      <c r="F103" s="3">
        <v>9</v>
      </c>
      <c r="G103" s="3">
        <v>1206</v>
      </c>
      <c r="H103" s="3">
        <v>1518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7</v>
      </c>
      <c r="S103" s="3">
        <v>5054</v>
      </c>
      <c r="T103" s="3">
        <v>8084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13</v>
      </c>
      <c r="AH103" s="3">
        <v>1400</v>
      </c>
      <c r="AI103" s="3">
        <v>1797</v>
      </c>
    </row>
    <row r="104" spans="1:35">
      <c r="A104" s="154"/>
      <c r="B104" s="1">
        <v>2004</v>
      </c>
      <c r="C104" s="3">
        <v>167</v>
      </c>
      <c r="D104" s="3">
        <v>6788</v>
      </c>
      <c r="E104" s="3">
        <v>5506</v>
      </c>
      <c r="F104" s="3">
        <v>24</v>
      </c>
      <c r="G104" s="3">
        <v>3197</v>
      </c>
      <c r="H104" s="3">
        <v>5860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5</v>
      </c>
      <c r="P104" s="3">
        <v>835</v>
      </c>
      <c r="Q104" s="3">
        <v>1530</v>
      </c>
      <c r="R104" s="3">
        <v>0</v>
      </c>
      <c r="S104" s="3">
        <v>0</v>
      </c>
      <c r="T104" s="3">
        <v>0</v>
      </c>
      <c r="U104" s="3">
        <v>1</v>
      </c>
      <c r="V104" s="3">
        <v>181</v>
      </c>
      <c r="W104" s="3">
        <v>332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32</v>
      </c>
      <c r="AH104" s="3">
        <v>2721</v>
      </c>
      <c r="AI104" s="3">
        <v>4988</v>
      </c>
    </row>
    <row r="105" spans="1:35">
      <c r="A105" s="154"/>
      <c r="B105" s="1">
        <v>2005</v>
      </c>
      <c r="C105" s="3">
        <v>424</v>
      </c>
      <c r="D105" s="3">
        <v>20430</v>
      </c>
      <c r="E105" s="3">
        <v>18268</v>
      </c>
      <c r="F105" s="3">
        <v>21</v>
      </c>
      <c r="G105" s="3">
        <v>3662</v>
      </c>
      <c r="H105" s="3">
        <v>8056</v>
      </c>
      <c r="I105" s="3">
        <v>0</v>
      </c>
      <c r="J105" s="3">
        <v>0</v>
      </c>
      <c r="K105" s="3">
        <v>0</v>
      </c>
      <c r="L105" s="3">
        <v>14</v>
      </c>
      <c r="M105" s="3">
        <v>2789</v>
      </c>
      <c r="N105" s="3">
        <v>6129</v>
      </c>
      <c r="O105" s="3">
        <v>0</v>
      </c>
      <c r="P105" s="3">
        <v>0</v>
      </c>
      <c r="Q105" s="3">
        <v>0</v>
      </c>
      <c r="R105" s="3">
        <v>1</v>
      </c>
      <c r="S105" s="3">
        <v>52</v>
      </c>
      <c r="T105" s="3">
        <v>114</v>
      </c>
      <c r="U105" s="3">
        <v>1</v>
      </c>
      <c r="V105" s="3">
        <v>205</v>
      </c>
      <c r="W105" s="3">
        <v>451</v>
      </c>
      <c r="X105" s="3">
        <v>1</v>
      </c>
      <c r="Y105" s="3">
        <v>565</v>
      </c>
      <c r="Z105" s="3">
        <v>1243</v>
      </c>
      <c r="AA105" s="3">
        <v>1</v>
      </c>
      <c r="AB105" s="3">
        <v>385</v>
      </c>
      <c r="AC105" s="3">
        <v>847</v>
      </c>
      <c r="AD105" s="3">
        <v>0</v>
      </c>
      <c r="AE105" s="3">
        <v>0</v>
      </c>
      <c r="AF105" s="3">
        <v>0</v>
      </c>
      <c r="AG105" s="3">
        <v>45</v>
      </c>
      <c r="AH105" s="3">
        <v>4532</v>
      </c>
      <c r="AI105" s="3">
        <v>10087</v>
      </c>
    </row>
    <row r="106" spans="1:35">
      <c r="A106" s="154"/>
      <c r="B106" s="1">
        <v>2006</v>
      </c>
      <c r="C106" s="3">
        <v>309</v>
      </c>
      <c r="D106" s="3">
        <v>13418</v>
      </c>
      <c r="E106" s="3">
        <v>11614</v>
      </c>
      <c r="F106" s="3">
        <v>29</v>
      </c>
      <c r="G106" s="3">
        <v>4379</v>
      </c>
      <c r="H106" s="3">
        <v>10947</v>
      </c>
      <c r="I106" s="3">
        <v>31</v>
      </c>
      <c r="J106" s="3">
        <v>3492</v>
      </c>
      <c r="K106" s="3">
        <v>8731</v>
      </c>
      <c r="L106" s="3">
        <v>35</v>
      </c>
      <c r="M106" s="3">
        <v>6314</v>
      </c>
      <c r="N106" s="3">
        <v>15785</v>
      </c>
      <c r="O106" s="3">
        <v>1</v>
      </c>
      <c r="P106" s="3">
        <v>150</v>
      </c>
      <c r="Q106" s="3">
        <v>375</v>
      </c>
      <c r="R106" s="3">
        <v>0</v>
      </c>
      <c r="S106" s="3">
        <v>0</v>
      </c>
      <c r="T106" s="3">
        <v>0</v>
      </c>
      <c r="U106" s="3">
        <v>1</v>
      </c>
      <c r="V106" s="3">
        <v>72</v>
      </c>
      <c r="W106" s="3">
        <v>182</v>
      </c>
      <c r="X106" s="3">
        <v>0</v>
      </c>
      <c r="Y106" s="3">
        <v>0</v>
      </c>
      <c r="Z106" s="3">
        <v>0</v>
      </c>
      <c r="AA106" s="3">
        <v>1</v>
      </c>
      <c r="AB106" s="3">
        <v>517</v>
      </c>
      <c r="AC106" s="3">
        <v>1293</v>
      </c>
      <c r="AD106" s="3">
        <v>2</v>
      </c>
      <c r="AE106" s="3">
        <v>601</v>
      </c>
      <c r="AF106" s="3">
        <v>1503</v>
      </c>
      <c r="AG106" s="3"/>
      <c r="AH106" s="3"/>
      <c r="AI106" s="3"/>
    </row>
    <row r="107" spans="1:35">
      <c r="A107" s="154"/>
      <c r="B107" s="1">
        <v>2007</v>
      </c>
      <c r="C107" s="3">
        <v>442</v>
      </c>
      <c r="D107" s="3">
        <v>19372</v>
      </c>
      <c r="E107" s="3">
        <v>22752</v>
      </c>
      <c r="F107" s="3">
        <v>60</v>
      </c>
      <c r="G107" s="3">
        <v>19736</v>
      </c>
      <c r="H107" s="3">
        <v>49098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6</v>
      </c>
      <c r="AE107" s="3">
        <v>2835</v>
      </c>
      <c r="AF107" s="3">
        <v>6578</v>
      </c>
      <c r="AG107" s="3"/>
      <c r="AH107" s="3"/>
      <c r="AI107" s="3"/>
    </row>
    <row r="108" spans="1:35">
      <c r="A108" s="154"/>
      <c r="B108" s="1">
        <v>2008</v>
      </c>
      <c r="C108" s="3">
        <v>10</v>
      </c>
      <c r="D108" s="3">
        <v>540</v>
      </c>
      <c r="E108" s="3">
        <v>1620</v>
      </c>
      <c r="F108" s="3">
        <v>19</v>
      </c>
      <c r="G108" s="3">
        <v>4475</v>
      </c>
      <c r="H108" s="3">
        <v>13425</v>
      </c>
      <c r="I108" s="3">
        <v>0</v>
      </c>
      <c r="J108" s="3">
        <v>0</v>
      </c>
      <c r="K108" s="3">
        <v>0</v>
      </c>
      <c r="L108" s="3">
        <v>10</v>
      </c>
      <c r="M108" s="3">
        <v>1586</v>
      </c>
      <c r="N108" s="3">
        <v>4758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</v>
      </c>
      <c r="V108" s="3">
        <v>770</v>
      </c>
      <c r="W108" s="3">
        <v>2310</v>
      </c>
      <c r="X108" s="3">
        <v>0</v>
      </c>
      <c r="Y108" s="3">
        <v>0</v>
      </c>
      <c r="Z108" s="3">
        <v>0</v>
      </c>
      <c r="AA108" s="3">
        <v>3</v>
      </c>
      <c r="AB108" s="3">
        <v>757</v>
      </c>
      <c r="AC108" s="3">
        <v>2271</v>
      </c>
      <c r="AD108" s="3">
        <v>4</v>
      </c>
      <c r="AE108" s="3">
        <v>1508</v>
      </c>
      <c r="AF108" s="3">
        <v>4254</v>
      </c>
      <c r="AG108" s="3"/>
      <c r="AH108" s="3"/>
      <c r="AI108" s="3"/>
    </row>
    <row r="109" spans="1:35">
      <c r="A109" s="154"/>
      <c r="B109" s="1">
        <v>2009</v>
      </c>
      <c r="C109" s="3">
        <v>16</v>
      </c>
      <c r="D109" s="3">
        <v>972</v>
      </c>
      <c r="E109" s="3">
        <v>2785</v>
      </c>
      <c r="F109" s="3">
        <v>24</v>
      </c>
      <c r="G109" s="3">
        <v>5225</v>
      </c>
      <c r="H109" s="3">
        <v>14976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/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/>
      <c r="AH109" s="3"/>
      <c r="AI109" s="3"/>
    </row>
    <row r="110" spans="1:35">
      <c r="A110" s="154"/>
      <c r="B110" s="1">
        <v>2010</v>
      </c>
      <c r="C110" s="3">
        <v>33</v>
      </c>
      <c r="D110" s="3">
        <v>1952</v>
      </c>
      <c r="E110" s="3">
        <v>6170</v>
      </c>
      <c r="F110" s="3">
        <v>54</v>
      </c>
      <c r="G110" s="3">
        <v>12871</v>
      </c>
      <c r="H110" s="3">
        <v>55783</v>
      </c>
      <c r="I110" s="3">
        <v>0</v>
      </c>
      <c r="J110" s="3">
        <v>0</v>
      </c>
      <c r="K110" s="3">
        <v>0</v>
      </c>
      <c r="L110" s="3">
        <v>3</v>
      </c>
      <c r="M110" s="3">
        <v>859</v>
      </c>
      <c r="N110" s="3">
        <v>2787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/>
      <c r="AH110" s="3"/>
      <c r="AI110" s="3"/>
    </row>
    <row r="111" spans="1:35">
      <c r="A111" s="154"/>
      <c r="B111" s="1">
        <v>2011</v>
      </c>
      <c r="C111" s="3">
        <v>10</v>
      </c>
      <c r="D111" s="3">
        <v>643</v>
      </c>
      <c r="E111" s="3">
        <v>2572</v>
      </c>
      <c r="F111" s="3">
        <v>11</v>
      </c>
      <c r="G111" s="3">
        <v>2423</v>
      </c>
      <c r="H111" s="3">
        <v>10418</v>
      </c>
      <c r="I111" s="3">
        <v>0</v>
      </c>
      <c r="J111" s="3">
        <v>0</v>
      </c>
      <c r="K111" s="3">
        <v>0</v>
      </c>
      <c r="L111" s="3">
        <v>15</v>
      </c>
      <c r="M111" s="3">
        <v>1659</v>
      </c>
      <c r="N111" s="3">
        <v>7465</v>
      </c>
      <c r="O111" s="3">
        <v>1</v>
      </c>
      <c r="P111" s="3">
        <v>356</v>
      </c>
      <c r="Q111" s="3">
        <v>1602</v>
      </c>
      <c r="R111" s="3">
        <v>2</v>
      </c>
      <c r="S111" s="3">
        <v>200</v>
      </c>
      <c r="T111" s="3">
        <v>900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493</v>
      </c>
      <c r="AC111" s="3">
        <v>2218</v>
      </c>
      <c r="AD111" s="3">
        <v>1</v>
      </c>
      <c r="AE111" s="3">
        <v>430</v>
      </c>
      <c r="AF111" s="3">
        <v>1935</v>
      </c>
      <c r="AG111" s="3"/>
      <c r="AH111" s="3"/>
      <c r="AI111" s="3"/>
    </row>
    <row r="112" spans="1:35" ht="13.5" thickBot="1">
      <c r="A112" s="155"/>
      <c r="B112" s="1">
        <v>2012</v>
      </c>
      <c r="C112" s="3">
        <v>12</v>
      </c>
      <c r="D112" s="3">
        <v>564</v>
      </c>
      <c r="E112" s="3">
        <v>2256</v>
      </c>
      <c r="F112" s="3">
        <v>19</v>
      </c>
      <c r="G112" s="3">
        <v>3488</v>
      </c>
      <c r="H112" s="3">
        <v>14997</v>
      </c>
      <c r="I112" s="3">
        <v>15</v>
      </c>
      <c r="J112" s="3">
        <v>1604</v>
      </c>
      <c r="K112" s="3">
        <v>6767</v>
      </c>
      <c r="L112" s="3">
        <v>13</v>
      </c>
      <c r="M112" s="3">
        <v>1235</v>
      </c>
      <c r="N112" s="3">
        <v>5556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5</v>
      </c>
      <c r="V112" s="3">
        <v>560</v>
      </c>
      <c r="W112" s="3">
        <v>2520</v>
      </c>
      <c r="X112" s="3">
        <v>0</v>
      </c>
      <c r="Y112" s="3">
        <v>0</v>
      </c>
      <c r="Z112" s="3">
        <v>0</v>
      </c>
      <c r="AA112" s="3">
        <v>6</v>
      </c>
      <c r="AB112" s="3">
        <v>1456</v>
      </c>
      <c r="AC112" s="3">
        <v>6551</v>
      </c>
      <c r="AD112" s="3">
        <v>0</v>
      </c>
      <c r="AE112" s="3">
        <v>0</v>
      </c>
      <c r="AF112" s="3">
        <v>0</v>
      </c>
      <c r="AG112" s="3"/>
      <c r="AH112" s="3"/>
      <c r="AI112" s="3"/>
    </row>
    <row r="114" spans="1:35">
      <c r="B114" s="1" t="s">
        <v>16</v>
      </c>
      <c r="C114" s="3">
        <f t="shared" ref="C114:AF114" si="12">AVERAGE(C101:C112)</f>
        <v>203.5</v>
      </c>
      <c r="D114" s="3">
        <f t="shared" si="12"/>
        <v>7988.75</v>
      </c>
      <c r="E114" s="3">
        <f t="shared" si="12"/>
        <v>7289</v>
      </c>
      <c r="F114" s="3">
        <f t="shared" si="12"/>
        <v>24.5</v>
      </c>
      <c r="G114" s="3">
        <f t="shared" si="12"/>
        <v>5339.25</v>
      </c>
      <c r="H114" s="3">
        <f t="shared" si="12"/>
        <v>15733</v>
      </c>
      <c r="I114" s="3">
        <f t="shared" si="12"/>
        <v>3.8333333333333335</v>
      </c>
      <c r="J114" s="3">
        <f t="shared" si="12"/>
        <v>424.66666666666669</v>
      </c>
      <c r="K114" s="3">
        <f t="shared" si="12"/>
        <v>1291.5</v>
      </c>
      <c r="L114" s="3">
        <f t="shared" si="12"/>
        <v>7.5</v>
      </c>
      <c r="M114" s="3">
        <f t="shared" si="12"/>
        <v>1203.5</v>
      </c>
      <c r="N114" s="3">
        <f t="shared" si="12"/>
        <v>3861.818181818182</v>
      </c>
      <c r="O114" s="3">
        <f t="shared" si="12"/>
        <v>0.58333333333333337</v>
      </c>
      <c r="P114" s="3">
        <f t="shared" si="12"/>
        <v>111.75</v>
      </c>
      <c r="Q114" s="3">
        <f t="shared" si="12"/>
        <v>292.25</v>
      </c>
      <c r="R114" s="3">
        <f t="shared" si="12"/>
        <v>0.83333333333333337</v>
      </c>
      <c r="S114" s="3">
        <f t="shared" si="12"/>
        <v>442.16666666666669</v>
      </c>
      <c r="T114" s="3">
        <f t="shared" si="12"/>
        <v>758.16666666666663</v>
      </c>
      <c r="U114" s="3">
        <f t="shared" si="12"/>
        <v>0.91666666666666663</v>
      </c>
      <c r="V114" s="3">
        <f t="shared" si="12"/>
        <v>149</v>
      </c>
      <c r="W114" s="3">
        <f t="shared" si="12"/>
        <v>482.91666666666669</v>
      </c>
      <c r="X114" s="3">
        <f t="shared" si="12"/>
        <v>8.3333333333333329E-2</v>
      </c>
      <c r="Y114" s="3">
        <f t="shared" si="12"/>
        <v>47.083333333333336</v>
      </c>
      <c r="Z114" s="3">
        <f t="shared" si="12"/>
        <v>103.58333333333333</v>
      </c>
      <c r="AA114" s="3">
        <f t="shared" si="12"/>
        <v>1</v>
      </c>
      <c r="AB114" s="3">
        <f t="shared" si="12"/>
        <v>300.66666666666669</v>
      </c>
      <c r="AC114" s="3">
        <f t="shared" si="12"/>
        <v>1098.3333333333333</v>
      </c>
      <c r="AD114" s="3">
        <f t="shared" si="12"/>
        <v>1.4166666666666667</v>
      </c>
      <c r="AE114" s="3">
        <f t="shared" si="12"/>
        <v>511.5</v>
      </c>
      <c r="AF114" s="3">
        <f t="shared" si="12"/>
        <v>1211.5</v>
      </c>
      <c r="AG114" s="3">
        <f>AVERAGE(AG101:AG105)</f>
        <v>28</v>
      </c>
      <c r="AH114" s="3">
        <f>AVERAGE(AH101:AH105)</f>
        <v>2238.4</v>
      </c>
      <c r="AI114" s="3">
        <f>AVERAGE(AI101:AI105)</f>
        <v>3987.6</v>
      </c>
    </row>
    <row r="115" spans="1:35">
      <c r="B115" s="1" t="s">
        <v>17</v>
      </c>
      <c r="C115" s="3">
        <f t="shared" ref="C115:AI115" si="13">SUM(C101:C112)</f>
        <v>2442</v>
      </c>
      <c r="D115" s="3">
        <f t="shared" si="13"/>
        <v>95865</v>
      </c>
      <c r="E115" s="3">
        <f t="shared" si="13"/>
        <v>87468</v>
      </c>
      <c r="F115" s="3">
        <f t="shared" si="13"/>
        <v>294</v>
      </c>
      <c r="G115" s="3">
        <f t="shared" si="13"/>
        <v>64071</v>
      </c>
      <c r="H115" s="3">
        <f t="shared" si="13"/>
        <v>188796</v>
      </c>
      <c r="I115" s="3">
        <f t="shared" si="13"/>
        <v>46</v>
      </c>
      <c r="J115" s="3">
        <f t="shared" si="13"/>
        <v>5096</v>
      </c>
      <c r="K115" s="3">
        <f t="shared" si="13"/>
        <v>15498</v>
      </c>
      <c r="L115" s="3">
        <f t="shared" si="13"/>
        <v>90</v>
      </c>
      <c r="M115" s="3">
        <f t="shared" si="13"/>
        <v>14442</v>
      </c>
      <c r="N115" s="3">
        <f t="shared" si="13"/>
        <v>42480</v>
      </c>
      <c r="O115" s="3">
        <f t="shared" si="13"/>
        <v>7</v>
      </c>
      <c r="P115" s="3">
        <f t="shared" si="13"/>
        <v>1341</v>
      </c>
      <c r="Q115" s="3">
        <f t="shared" si="13"/>
        <v>3507</v>
      </c>
      <c r="R115" s="3">
        <f t="shared" si="13"/>
        <v>10</v>
      </c>
      <c r="S115" s="3">
        <f t="shared" si="13"/>
        <v>5306</v>
      </c>
      <c r="T115" s="3">
        <f t="shared" si="13"/>
        <v>9098</v>
      </c>
      <c r="U115" s="3">
        <f t="shared" si="13"/>
        <v>11</v>
      </c>
      <c r="V115" s="3">
        <f t="shared" si="13"/>
        <v>1788</v>
      </c>
      <c r="W115" s="3">
        <f t="shared" si="13"/>
        <v>5795</v>
      </c>
      <c r="X115" s="3">
        <f t="shared" si="13"/>
        <v>1</v>
      </c>
      <c r="Y115" s="3">
        <f t="shared" si="13"/>
        <v>565</v>
      </c>
      <c r="Z115" s="3">
        <f t="shared" si="13"/>
        <v>1243</v>
      </c>
      <c r="AA115" s="3">
        <f t="shared" si="13"/>
        <v>12</v>
      </c>
      <c r="AB115" s="3">
        <f t="shared" si="13"/>
        <v>3608</v>
      </c>
      <c r="AC115" s="3">
        <f t="shared" si="13"/>
        <v>13180</v>
      </c>
      <c r="AD115" s="3">
        <f t="shared" si="13"/>
        <v>17</v>
      </c>
      <c r="AE115" s="3">
        <f t="shared" si="13"/>
        <v>6138</v>
      </c>
      <c r="AF115" s="3">
        <f t="shared" si="13"/>
        <v>14538</v>
      </c>
      <c r="AG115" s="3">
        <f t="shared" si="13"/>
        <v>140</v>
      </c>
      <c r="AH115" s="3">
        <f t="shared" si="13"/>
        <v>11192</v>
      </c>
      <c r="AI115" s="3">
        <f t="shared" si="13"/>
        <v>19938</v>
      </c>
    </row>
    <row r="116" spans="1:35" ht="13.5" thickBot="1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1:35" ht="12.75" customHeight="1">
      <c r="A117" s="153" t="s">
        <v>21</v>
      </c>
      <c r="B117" s="1">
        <v>2001</v>
      </c>
      <c r="C117" s="3">
        <v>736</v>
      </c>
      <c r="D117" s="3">
        <v>39241</v>
      </c>
      <c r="E117" s="3">
        <v>45872</v>
      </c>
      <c r="F117" s="3">
        <v>1028</v>
      </c>
      <c r="G117" s="3">
        <v>220962</v>
      </c>
      <c r="H117" s="3">
        <v>278883</v>
      </c>
      <c r="I117" s="3">
        <v>9</v>
      </c>
      <c r="J117" s="3">
        <v>1570</v>
      </c>
      <c r="K117" s="3">
        <v>2262</v>
      </c>
      <c r="L117" s="3">
        <v>501</v>
      </c>
      <c r="M117" s="3">
        <v>55801</v>
      </c>
      <c r="N117" s="3">
        <v>71156</v>
      </c>
      <c r="O117" s="22">
        <v>6</v>
      </c>
      <c r="P117" s="22">
        <v>9601</v>
      </c>
      <c r="Q117" s="3">
        <v>41840</v>
      </c>
      <c r="R117" s="22">
        <v>10</v>
      </c>
      <c r="S117" s="22">
        <v>6252</v>
      </c>
      <c r="T117" s="22">
        <v>6632</v>
      </c>
      <c r="U117" s="22">
        <v>20</v>
      </c>
      <c r="V117" s="22">
        <v>15696</v>
      </c>
      <c r="W117" s="22">
        <v>17593</v>
      </c>
      <c r="X117" s="22">
        <v>28</v>
      </c>
      <c r="Y117" s="22">
        <v>68636</v>
      </c>
      <c r="Z117" s="22">
        <v>264698</v>
      </c>
      <c r="AA117" s="22">
        <v>38</v>
      </c>
      <c r="AB117" s="22">
        <v>360053</v>
      </c>
      <c r="AC117" s="22">
        <v>1268558</v>
      </c>
      <c r="AD117" s="3">
        <v>62</v>
      </c>
      <c r="AE117" s="3">
        <v>118310</v>
      </c>
      <c r="AF117" s="3">
        <v>136779</v>
      </c>
      <c r="AG117" s="3">
        <v>4482</v>
      </c>
      <c r="AH117" s="3">
        <v>335207</v>
      </c>
      <c r="AI117" s="3">
        <v>493798</v>
      </c>
    </row>
    <row r="118" spans="1:35">
      <c r="A118" s="154"/>
      <c r="B118" s="1">
        <v>2002</v>
      </c>
      <c r="C118" s="3">
        <v>925</v>
      </c>
      <c r="D118" s="3">
        <v>47182</v>
      </c>
      <c r="E118" s="3">
        <v>54881</v>
      </c>
      <c r="F118" s="3">
        <v>1006</v>
      </c>
      <c r="G118" s="3">
        <v>209724</v>
      </c>
      <c r="H118" s="3">
        <v>302491</v>
      </c>
      <c r="I118" s="3">
        <v>56</v>
      </c>
      <c r="J118" s="3">
        <v>3807</v>
      </c>
      <c r="K118" s="3">
        <v>5340</v>
      </c>
      <c r="L118" s="3">
        <v>200</v>
      </c>
      <c r="M118" s="3">
        <v>34199</v>
      </c>
      <c r="N118" s="3">
        <v>59128</v>
      </c>
      <c r="O118" s="22">
        <v>54</v>
      </c>
      <c r="P118" s="22">
        <v>8216</v>
      </c>
      <c r="Q118" s="3">
        <v>13793</v>
      </c>
      <c r="R118" s="22">
        <v>15</v>
      </c>
      <c r="S118" s="22">
        <v>8083</v>
      </c>
      <c r="T118" s="22">
        <v>11582</v>
      </c>
      <c r="U118" s="22">
        <v>22</v>
      </c>
      <c r="V118" s="22">
        <v>19071</v>
      </c>
      <c r="W118" s="22">
        <v>25080</v>
      </c>
      <c r="X118" s="22">
        <v>48</v>
      </c>
      <c r="Y118" s="22">
        <v>89593</v>
      </c>
      <c r="Z118" s="22">
        <v>200359</v>
      </c>
      <c r="AA118" s="22">
        <v>34</v>
      </c>
      <c r="AB118" s="22">
        <v>70826</v>
      </c>
      <c r="AC118" s="22">
        <v>171408</v>
      </c>
      <c r="AD118" s="22">
        <v>80</v>
      </c>
      <c r="AE118" s="22">
        <v>149416</v>
      </c>
      <c r="AF118" s="22">
        <v>191830</v>
      </c>
      <c r="AG118" s="3">
        <v>4534</v>
      </c>
      <c r="AH118" s="3">
        <v>4491</v>
      </c>
      <c r="AI118" s="3">
        <v>49378</v>
      </c>
    </row>
    <row r="119" spans="1:35" ht="12.75" customHeight="1">
      <c r="A119" s="154"/>
      <c r="B119" s="1">
        <v>2003</v>
      </c>
      <c r="C119" s="3">
        <v>7225</v>
      </c>
      <c r="D119" s="3">
        <v>261520</v>
      </c>
      <c r="E119" s="3">
        <v>153154</v>
      </c>
      <c r="F119" s="3">
        <v>834</v>
      </c>
      <c r="G119" s="3">
        <v>157444</v>
      </c>
      <c r="H119" s="3">
        <v>253380</v>
      </c>
      <c r="I119" s="3">
        <v>29</v>
      </c>
      <c r="J119" s="3">
        <v>4500</v>
      </c>
      <c r="K119" s="3">
        <v>7381</v>
      </c>
      <c r="L119" s="3">
        <v>244</v>
      </c>
      <c r="M119" s="3">
        <v>42392</v>
      </c>
      <c r="N119" s="3">
        <v>80315</v>
      </c>
      <c r="O119" s="3">
        <v>4</v>
      </c>
      <c r="P119" s="3">
        <v>39557</v>
      </c>
      <c r="Q119" s="3">
        <v>467180</v>
      </c>
      <c r="R119" s="3">
        <v>7</v>
      </c>
      <c r="S119" s="3">
        <v>5054</v>
      </c>
      <c r="T119" s="3">
        <v>6232</v>
      </c>
      <c r="U119" s="3">
        <v>16</v>
      </c>
      <c r="V119" s="3">
        <v>14115</v>
      </c>
      <c r="W119" s="3">
        <v>15403</v>
      </c>
      <c r="X119" s="3">
        <v>29</v>
      </c>
      <c r="Y119" s="3">
        <v>53575</v>
      </c>
      <c r="Z119" s="3">
        <v>83841</v>
      </c>
      <c r="AA119" s="3">
        <v>21</v>
      </c>
      <c r="AB119" s="3">
        <v>32390</v>
      </c>
      <c r="AC119" s="3">
        <v>65037</v>
      </c>
      <c r="AD119" s="3">
        <v>57</v>
      </c>
      <c r="AE119" s="3">
        <v>75094</v>
      </c>
      <c r="AF119" s="3">
        <v>106652</v>
      </c>
      <c r="AG119" s="3">
        <v>4412</v>
      </c>
      <c r="AH119" s="3">
        <v>27192</v>
      </c>
      <c r="AI119" s="3">
        <v>107561</v>
      </c>
    </row>
    <row r="120" spans="1:35">
      <c r="A120" s="154"/>
      <c r="B120" s="1">
        <v>2004</v>
      </c>
      <c r="C120" s="3">
        <v>3059</v>
      </c>
      <c r="D120" s="3">
        <v>105379</v>
      </c>
      <c r="E120" s="3">
        <v>120817</v>
      </c>
      <c r="F120" s="3">
        <v>913</v>
      </c>
      <c r="G120" s="3">
        <v>193010</v>
      </c>
      <c r="H120" s="3">
        <v>360695</v>
      </c>
      <c r="I120" s="3">
        <v>534</v>
      </c>
      <c r="J120" s="3">
        <v>137847</v>
      </c>
      <c r="K120" s="3">
        <v>464863</v>
      </c>
      <c r="L120" s="3">
        <v>958</v>
      </c>
      <c r="M120" s="3">
        <v>186130</v>
      </c>
      <c r="N120" s="3">
        <v>415824</v>
      </c>
      <c r="O120" s="3">
        <v>94</v>
      </c>
      <c r="P120" s="3">
        <v>139642</v>
      </c>
      <c r="Q120" s="3">
        <v>898946</v>
      </c>
      <c r="R120" s="3">
        <v>12</v>
      </c>
      <c r="S120" s="3">
        <v>4204</v>
      </c>
      <c r="T120" s="3">
        <v>10240</v>
      </c>
      <c r="U120" s="3">
        <v>32</v>
      </c>
      <c r="V120" s="3">
        <v>15714</v>
      </c>
      <c r="W120" s="3">
        <v>20</v>
      </c>
      <c r="X120" s="3">
        <v>56</v>
      </c>
      <c r="Y120" s="3">
        <v>78442</v>
      </c>
      <c r="Z120" s="3">
        <v>164458</v>
      </c>
      <c r="AA120" s="3">
        <v>70</v>
      </c>
      <c r="AB120" s="3">
        <v>1068978</v>
      </c>
      <c r="AC120" s="3">
        <v>406937</v>
      </c>
      <c r="AD120" s="3">
        <v>45</v>
      </c>
      <c r="AE120" s="3">
        <v>89164</v>
      </c>
      <c r="AF120" s="3">
        <v>169597</v>
      </c>
      <c r="AG120" s="3">
        <v>8698</v>
      </c>
      <c r="AH120" s="3">
        <v>85313</v>
      </c>
      <c r="AI120" s="3">
        <v>156642</v>
      </c>
    </row>
    <row r="121" spans="1:35">
      <c r="A121" s="154"/>
      <c r="B121" s="1">
        <v>2005</v>
      </c>
      <c r="C121" s="3">
        <v>1147</v>
      </c>
      <c r="D121" s="3">
        <v>50892</v>
      </c>
      <c r="E121" s="3">
        <v>86794</v>
      </c>
      <c r="F121" s="3">
        <v>1022</v>
      </c>
      <c r="G121" s="3">
        <v>216839</v>
      </c>
      <c r="H121" s="3">
        <v>475960</v>
      </c>
      <c r="I121" s="3">
        <v>501</v>
      </c>
      <c r="J121" s="3">
        <v>63869</v>
      </c>
      <c r="K121" s="3">
        <v>173565</v>
      </c>
      <c r="L121" s="3">
        <v>861</v>
      </c>
      <c r="M121" s="3">
        <v>167328</v>
      </c>
      <c r="N121" s="3">
        <v>448648</v>
      </c>
      <c r="O121" s="3">
        <v>4</v>
      </c>
      <c r="P121" s="3">
        <v>2530</v>
      </c>
      <c r="Q121" s="3">
        <v>1000</v>
      </c>
      <c r="R121" s="3">
        <v>16</v>
      </c>
      <c r="S121" s="3">
        <v>11124</v>
      </c>
      <c r="T121" s="3">
        <v>47366</v>
      </c>
      <c r="U121" s="3">
        <v>27</v>
      </c>
      <c r="V121" s="3">
        <v>22934</v>
      </c>
      <c r="W121" s="3">
        <v>48082</v>
      </c>
      <c r="X121" s="3">
        <v>72</v>
      </c>
      <c r="Y121" s="3">
        <v>134934</v>
      </c>
      <c r="Z121" s="3">
        <v>349446</v>
      </c>
      <c r="AA121" s="3">
        <v>40</v>
      </c>
      <c r="AB121" s="3">
        <v>71164</v>
      </c>
      <c r="AC121" s="3">
        <v>163154</v>
      </c>
      <c r="AD121" s="3">
        <v>13</v>
      </c>
      <c r="AE121" s="3">
        <v>23573</v>
      </c>
      <c r="AF121" s="3">
        <v>35200</v>
      </c>
      <c r="AG121" s="3" t="s">
        <v>80</v>
      </c>
      <c r="AH121" s="3" t="s">
        <v>81</v>
      </c>
      <c r="AI121" s="3" t="s">
        <v>82</v>
      </c>
    </row>
    <row r="122" spans="1:35">
      <c r="A122" s="154"/>
      <c r="B122" s="1">
        <v>2006</v>
      </c>
      <c r="C122" s="3">
        <v>1314</v>
      </c>
      <c r="D122" s="3">
        <v>66280</v>
      </c>
      <c r="E122" s="3">
        <v>223362</v>
      </c>
      <c r="F122" s="3">
        <v>1808</v>
      </c>
      <c r="G122" s="3">
        <v>363020</v>
      </c>
      <c r="H122" s="3">
        <v>1133130</v>
      </c>
      <c r="I122" s="3">
        <v>581</v>
      </c>
      <c r="J122" s="3">
        <v>109344</v>
      </c>
      <c r="K122" s="3">
        <v>458113</v>
      </c>
      <c r="L122" s="3">
        <v>1127</v>
      </c>
      <c r="M122" s="3">
        <v>212770</v>
      </c>
      <c r="N122" s="3">
        <v>646578</v>
      </c>
      <c r="O122" s="3">
        <v>2</v>
      </c>
      <c r="P122" s="3">
        <v>9976</v>
      </c>
      <c r="Q122" s="3">
        <v>42024</v>
      </c>
      <c r="R122" s="3">
        <v>4</v>
      </c>
      <c r="S122" s="3">
        <v>7814</v>
      </c>
      <c r="T122" s="3">
        <v>25964</v>
      </c>
      <c r="U122" s="3">
        <v>34</v>
      </c>
      <c r="V122" s="3">
        <v>41474</v>
      </c>
      <c r="W122" s="3">
        <v>121852</v>
      </c>
      <c r="X122" s="3">
        <v>62</v>
      </c>
      <c r="Y122" s="3">
        <v>95598</v>
      </c>
      <c r="Z122" s="3">
        <v>28777</v>
      </c>
      <c r="AA122" s="3">
        <v>38</v>
      </c>
      <c r="AB122" s="3">
        <v>78630</v>
      </c>
      <c r="AC122" s="3">
        <v>342682</v>
      </c>
      <c r="AD122" s="3">
        <v>102</v>
      </c>
      <c r="AE122" s="3">
        <v>306410</v>
      </c>
      <c r="AF122" s="3">
        <v>739331</v>
      </c>
      <c r="AG122" s="3"/>
      <c r="AH122" s="3"/>
      <c r="AI122" s="3"/>
    </row>
    <row r="123" spans="1:35">
      <c r="A123" s="154"/>
      <c r="B123" s="1">
        <v>2007</v>
      </c>
      <c r="C123" s="3">
        <v>572</v>
      </c>
      <c r="D123" s="3">
        <v>31275</v>
      </c>
      <c r="E123" s="3">
        <v>130762</v>
      </c>
      <c r="F123" s="3">
        <v>1033</v>
      </c>
      <c r="G123" s="3">
        <v>228060</v>
      </c>
      <c r="H123" s="3">
        <v>981011</v>
      </c>
      <c r="I123" s="3">
        <v>414</v>
      </c>
      <c r="J123" s="3">
        <v>95332</v>
      </c>
      <c r="K123" s="3">
        <v>425392</v>
      </c>
      <c r="L123" s="3">
        <v>993</v>
      </c>
      <c r="M123" s="3">
        <v>200811</v>
      </c>
      <c r="N123" s="3">
        <v>761181</v>
      </c>
      <c r="O123" s="3">
        <v>2</v>
      </c>
      <c r="P123" s="3">
        <v>12606</v>
      </c>
      <c r="Q123" s="3">
        <v>101900</v>
      </c>
      <c r="R123" s="3">
        <v>8</v>
      </c>
      <c r="S123" s="3">
        <v>10538</v>
      </c>
      <c r="T123" s="3">
        <v>35085</v>
      </c>
      <c r="U123" s="3">
        <v>14</v>
      </c>
      <c r="V123" s="3">
        <v>11792</v>
      </c>
      <c r="W123" s="3">
        <v>54098</v>
      </c>
      <c r="X123" s="3">
        <v>27</v>
      </c>
      <c r="Y123" s="3">
        <v>37351</v>
      </c>
      <c r="Z123" s="3">
        <v>153796</v>
      </c>
      <c r="AA123" s="3">
        <v>21</v>
      </c>
      <c r="AB123" s="3">
        <v>57305</v>
      </c>
      <c r="AC123" s="3">
        <v>257387</v>
      </c>
      <c r="AD123" s="3">
        <v>79</v>
      </c>
      <c r="AE123" s="3">
        <v>297113</v>
      </c>
      <c r="AF123" s="3">
        <v>831469</v>
      </c>
      <c r="AG123" s="3">
        <v>3060</v>
      </c>
      <c r="AH123" s="3" t="s">
        <v>66</v>
      </c>
      <c r="AI123" s="3" t="s">
        <v>67</v>
      </c>
    </row>
    <row r="124" spans="1:35">
      <c r="A124" s="154"/>
      <c r="B124" s="1">
        <v>2008</v>
      </c>
      <c r="C124" s="3">
        <v>544</v>
      </c>
      <c r="D124" s="3">
        <v>29042</v>
      </c>
      <c r="E124" s="3">
        <v>134192</v>
      </c>
      <c r="F124" s="3">
        <v>933</v>
      </c>
      <c r="G124" s="3">
        <v>202586</v>
      </c>
      <c r="H124" s="3">
        <v>932674</v>
      </c>
      <c r="I124" s="3">
        <v>806</v>
      </c>
      <c r="J124" s="3">
        <v>111287</v>
      </c>
      <c r="K124" s="3">
        <v>540996</v>
      </c>
      <c r="L124" s="3">
        <v>590</v>
      </c>
      <c r="M124" s="3">
        <v>131535</v>
      </c>
      <c r="N124" s="3">
        <v>540835</v>
      </c>
      <c r="O124" s="3">
        <v>1</v>
      </c>
      <c r="P124" s="3">
        <v>220</v>
      </c>
      <c r="Q124" s="3">
        <v>1100</v>
      </c>
      <c r="R124" s="3">
        <v>3</v>
      </c>
      <c r="S124" s="3">
        <v>4146</v>
      </c>
      <c r="T124" s="3">
        <v>16124</v>
      </c>
      <c r="U124" s="3">
        <v>14</v>
      </c>
      <c r="V124" s="3">
        <v>9943</v>
      </c>
      <c r="W124" s="3">
        <v>46565</v>
      </c>
      <c r="X124" s="3">
        <v>43</v>
      </c>
      <c r="Y124" s="3">
        <v>95451</v>
      </c>
      <c r="Z124" s="3">
        <v>465396</v>
      </c>
      <c r="AA124" s="3">
        <v>19</v>
      </c>
      <c r="AB124" s="3">
        <v>66644</v>
      </c>
      <c r="AC124" s="3">
        <v>345576</v>
      </c>
      <c r="AD124" s="3">
        <v>62</v>
      </c>
      <c r="AE124" s="3">
        <v>222801</v>
      </c>
      <c r="AF124" s="3">
        <v>615740</v>
      </c>
      <c r="AG124" s="3"/>
      <c r="AH124" s="3"/>
      <c r="AI124" s="3"/>
    </row>
    <row r="125" spans="1:35">
      <c r="A125" s="154"/>
      <c r="B125" s="1">
        <v>2009</v>
      </c>
      <c r="C125" s="3">
        <v>417</v>
      </c>
      <c r="D125" s="3">
        <v>22720</v>
      </c>
      <c r="E125" s="3">
        <v>131211</v>
      </c>
      <c r="F125" s="3">
        <v>779</v>
      </c>
      <c r="G125" s="3">
        <v>191881</v>
      </c>
      <c r="H125" s="3">
        <v>1182172</v>
      </c>
      <c r="I125" s="3">
        <v>1189</v>
      </c>
      <c r="J125" s="3">
        <v>118933</v>
      </c>
      <c r="K125" s="3">
        <v>693249</v>
      </c>
      <c r="L125" s="3">
        <v>720</v>
      </c>
      <c r="M125" s="3">
        <v>128887</v>
      </c>
      <c r="N125" s="22">
        <v>707053</v>
      </c>
      <c r="O125" s="3">
        <v>0</v>
      </c>
      <c r="P125" s="3">
        <v>0</v>
      </c>
      <c r="Q125" s="3">
        <v>0</v>
      </c>
      <c r="R125" s="3">
        <v>4</v>
      </c>
      <c r="S125" s="3">
        <v>23702</v>
      </c>
      <c r="T125" s="3">
        <v>122656</v>
      </c>
      <c r="U125" s="3">
        <v>9</v>
      </c>
      <c r="V125" s="3">
        <v>5232</v>
      </c>
      <c r="W125" s="3">
        <v>28313</v>
      </c>
      <c r="X125" s="3">
        <v>28</v>
      </c>
      <c r="Y125" s="3">
        <v>63015</v>
      </c>
      <c r="Z125" s="3">
        <v>320079</v>
      </c>
      <c r="AA125" s="3">
        <v>19</v>
      </c>
      <c r="AB125" s="3">
        <v>140844</v>
      </c>
      <c r="AC125" s="3">
        <v>893525</v>
      </c>
      <c r="AD125" s="3">
        <v>81</v>
      </c>
      <c r="AE125" s="3">
        <v>236262</v>
      </c>
      <c r="AF125" s="3">
        <v>822935</v>
      </c>
      <c r="AG125" s="3"/>
      <c r="AH125" s="3"/>
      <c r="AI125" s="3"/>
    </row>
    <row r="126" spans="1:35">
      <c r="A126" s="154"/>
      <c r="B126" s="1">
        <v>2010</v>
      </c>
      <c r="C126" s="3">
        <v>275</v>
      </c>
      <c r="D126" s="3">
        <v>15327</v>
      </c>
      <c r="E126" s="3">
        <v>102786</v>
      </c>
      <c r="F126" s="1">
        <v>493</v>
      </c>
      <c r="G126" s="3">
        <v>108218</v>
      </c>
      <c r="H126" s="3">
        <v>831001</v>
      </c>
      <c r="I126" s="3">
        <v>164</v>
      </c>
      <c r="J126" s="3">
        <v>20288</v>
      </c>
      <c r="K126" s="3">
        <v>146172</v>
      </c>
      <c r="L126" s="3">
        <v>453</v>
      </c>
      <c r="M126" s="3">
        <v>107674</v>
      </c>
      <c r="N126" s="3">
        <v>658290</v>
      </c>
      <c r="O126" s="3">
        <v>4</v>
      </c>
      <c r="P126" s="3">
        <v>39262</v>
      </c>
      <c r="Q126" s="3">
        <v>304769</v>
      </c>
      <c r="R126" s="3">
        <v>3</v>
      </c>
      <c r="S126" s="3">
        <v>2717</v>
      </c>
      <c r="T126" s="3">
        <v>14329</v>
      </c>
      <c r="U126" s="3">
        <v>6</v>
      </c>
      <c r="V126" s="3">
        <v>4572</v>
      </c>
      <c r="W126" s="3">
        <v>28335</v>
      </c>
      <c r="X126" s="3">
        <v>17</v>
      </c>
      <c r="Y126" s="3">
        <v>119547</v>
      </c>
      <c r="Z126" s="3">
        <v>853030</v>
      </c>
      <c r="AA126" s="3">
        <v>13</v>
      </c>
      <c r="AB126" s="3">
        <v>69451</v>
      </c>
      <c r="AC126" s="3">
        <v>500944</v>
      </c>
      <c r="AD126" s="3">
        <v>39</v>
      </c>
      <c r="AE126" s="3">
        <v>91926</v>
      </c>
      <c r="AF126" s="3">
        <v>355634</v>
      </c>
      <c r="AG126" s="3"/>
      <c r="AH126" s="3"/>
      <c r="AI126" s="3"/>
    </row>
    <row r="127" spans="1:35">
      <c r="A127" s="154"/>
      <c r="B127" s="1">
        <v>2011</v>
      </c>
      <c r="C127" s="3">
        <v>399</v>
      </c>
      <c r="D127" s="3">
        <v>23008</v>
      </c>
      <c r="E127" s="3">
        <v>167138</v>
      </c>
      <c r="F127" s="3">
        <v>498</v>
      </c>
      <c r="G127" s="3">
        <v>118475</v>
      </c>
      <c r="H127" s="3">
        <v>934131</v>
      </c>
      <c r="I127" s="3">
        <v>240</v>
      </c>
      <c r="J127" s="3">
        <v>30808</v>
      </c>
      <c r="K127" s="3">
        <v>201063</v>
      </c>
      <c r="L127" s="3">
        <v>300</v>
      </c>
      <c r="M127" s="3">
        <v>47618</v>
      </c>
      <c r="N127" s="22">
        <v>292768</v>
      </c>
      <c r="O127" s="3">
        <v>3</v>
      </c>
      <c r="P127" s="3">
        <v>2683</v>
      </c>
      <c r="Q127" s="3">
        <v>21595</v>
      </c>
      <c r="R127" s="3">
        <v>6</v>
      </c>
      <c r="S127" s="3">
        <v>24087</v>
      </c>
      <c r="T127" s="3">
        <v>129964</v>
      </c>
      <c r="U127" s="3">
        <v>8</v>
      </c>
      <c r="V127" s="3">
        <v>4445</v>
      </c>
      <c r="W127" s="3">
        <v>28559</v>
      </c>
      <c r="X127" s="3">
        <v>19</v>
      </c>
      <c r="Y127" s="3">
        <v>54493</v>
      </c>
      <c r="Z127" s="3">
        <v>397257</v>
      </c>
      <c r="AA127" s="3">
        <v>6</v>
      </c>
      <c r="AB127" s="3">
        <v>77544</v>
      </c>
      <c r="AC127" s="3">
        <v>574433</v>
      </c>
      <c r="AD127" s="3">
        <v>45</v>
      </c>
      <c r="AE127" s="3">
        <v>176152</v>
      </c>
      <c r="AF127" s="3">
        <v>689031</v>
      </c>
      <c r="AG127" s="3"/>
      <c r="AH127" s="3"/>
      <c r="AI127" s="3"/>
    </row>
    <row r="128" spans="1:35" ht="13.5" thickBot="1">
      <c r="A128" s="155"/>
      <c r="B128" s="1">
        <v>2012</v>
      </c>
      <c r="C128" s="3">
        <v>201</v>
      </c>
      <c r="D128" s="3">
        <v>11805</v>
      </c>
      <c r="E128" s="3">
        <v>89372</v>
      </c>
      <c r="F128" s="1">
        <v>430</v>
      </c>
      <c r="G128" s="3">
        <v>100914</v>
      </c>
      <c r="H128" s="3">
        <v>836628</v>
      </c>
      <c r="I128" s="3">
        <v>149</v>
      </c>
      <c r="J128" s="3">
        <v>20408</v>
      </c>
      <c r="K128" s="3">
        <v>172136</v>
      </c>
      <c r="L128" s="3">
        <v>260</v>
      </c>
      <c r="M128" s="3">
        <v>47274</v>
      </c>
      <c r="N128" s="3">
        <v>295325</v>
      </c>
      <c r="O128" s="3">
        <v>1</v>
      </c>
      <c r="P128" s="3">
        <v>1381</v>
      </c>
      <c r="Q128" s="3">
        <v>11877</v>
      </c>
      <c r="R128" s="3">
        <v>5</v>
      </c>
      <c r="S128" s="3">
        <v>5617</v>
      </c>
      <c r="T128" s="3">
        <v>36172</v>
      </c>
      <c r="U128" s="3">
        <v>9</v>
      </c>
      <c r="V128" s="3">
        <v>5515</v>
      </c>
      <c r="W128" s="3">
        <v>36869</v>
      </c>
      <c r="X128" s="3">
        <v>17</v>
      </c>
      <c r="Y128" s="3">
        <v>77108</v>
      </c>
      <c r="Z128" s="3">
        <v>628073</v>
      </c>
      <c r="AA128" s="3">
        <v>5</v>
      </c>
      <c r="AB128" s="3">
        <v>6154</v>
      </c>
      <c r="AC128" s="3">
        <v>45818</v>
      </c>
      <c r="AD128" s="3">
        <v>58</v>
      </c>
      <c r="AE128" s="3">
        <v>18450</v>
      </c>
      <c r="AF128" s="3">
        <v>777579</v>
      </c>
      <c r="AG128" s="3"/>
      <c r="AH128" s="3"/>
      <c r="AI128" s="3"/>
    </row>
    <row r="129" spans="1:3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</row>
    <row r="130" spans="1:35">
      <c r="B130" s="1" t="s">
        <v>16</v>
      </c>
      <c r="C130" s="3">
        <f>AVERAGE(C117:C128)</f>
        <v>1401.1666666666667</v>
      </c>
      <c r="D130" s="3">
        <f t="shared" ref="D130:AF130" si="14">AVERAGE(D117:D128)</f>
        <v>58639.25</v>
      </c>
      <c r="E130" s="3">
        <f t="shared" si="14"/>
        <v>120028.41666666667</v>
      </c>
      <c r="F130" s="3">
        <f t="shared" si="14"/>
        <v>898.08333333333337</v>
      </c>
      <c r="G130" s="3">
        <f t="shared" si="14"/>
        <v>192594.41666666666</v>
      </c>
      <c r="H130" s="3">
        <f t="shared" si="14"/>
        <v>708513</v>
      </c>
      <c r="I130" s="3">
        <f t="shared" si="14"/>
        <v>389.33333333333331</v>
      </c>
      <c r="J130" s="3">
        <f t="shared" si="14"/>
        <v>59832.75</v>
      </c>
      <c r="K130" s="3">
        <f t="shared" si="14"/>
        <v>274211</v>
      </c>
      <c r="L130" s="3">
        <f t="shared" si="14"/>
        <v>600.58333333333337</v>
      </c>
      <c r="M130" s="3">
        <f t="shared" si="14"/>
        <v>113534.91666666667</v>
      </c>
      <c r="N130" s="3">
        <f t="shared" si="14"/>
        <v>414758.41666666669</v>
      </c>
      <c r="O130" s="3">
        <f t="shared" si="14"/>
        <v>14.583333333333334</v>
      </c>
      <c r="P130" s="3">
        <f t="shared" si="14"/>
        <v>22139.5</v>
      </c>
      <c r="Q130" s="3">
        <f t="shared" si="14"/>
        <v>158835.33333333334</v>
      </c>
      <c r="R130" s="3">
        <f t="shared" si="14"/>
        <v>7.75</v>
      </c>
      <c r="S130" s="3">
        <f t="shared" si="14"/>
        <v>9444.8333333333339</v>
      </c>
      <c r="T130" s="3">
        <f t="shared" si="14"/>
        <v>38528.833333333336</v>
      </c>
      <c r="U130" s="3">
        <f t="shared" si="14"/>
        <v>17.583333333333332</v>
      </c>
      <c r="V130" s="3">
        <f t="shared" si="14"/>
        <v>14208.583333333334</v>
      </c>
      <c r="W130" s="3">
        <f t="shared" si="14"/>
        <v>37564.083333333336</v>
      </c>
      <c r="X130" s="3">
        <f t="shared" si="14"/>
        <v>37.166666666666664</v>
      </c>
      <c r="Y130" s="3">
        <f t="shared" si="14"/>
        <v>80645.25</v>
      </c>
      <c r="Z130" s="3">
        <f t="shared" si="14"/>
        <v>325767.5</v>
      </c>
      <c r="AA130" s="3">
        <f t="shared" si="14"/>
        <v>27</v>
      </c>
      <c r="AB130" s="3">
        <f t="shared" si="14"/>
        <v>174998.58333333334</v>
      </c>
      <c r="AC130" s="3">
        <f t="shared" si="14"/>
        <v>419621.58333333331</v>
      </c>
      <c r="AD130" s="3">
        <f t="shared" si="14"/>
        <v>60.25</v>
      </c>
      <c r="AE130" s="3">
        <f t="shared" si="14"/>
        <v>150389.25</v>
      </c>
      <c r="AF130" s="3">
        <f t="shared" si="14"/>
        <v>455981.41666666669</v>
      </c>
      <c r="AG130" s="3">
        <f>AVERAGE(AG117:AG128)</f>
        <v>5037.2</v>
      </c>
      <c r="AH130" s="3">
        <f>AVERAGE(AH117:AH128)</f>
        <v>113050.75</v>
      </c>
      <c r="AI130" s="3">
        <f>AVERAGE(AI117:AI128)</f>
        <v>201844.75</v>
      </c>
    </row>
    <row r="131" spans="1:35">
      <c r="B131" s="1" t="s">
        <v>17</v>
      </c>
      <c r="C131" s="3">
        <f>SUM(C117:C128)</f>
        <v>16814</v>
      </c>
      <c r="D131" s="3">
        <f t="shared" ref="D131:AF131" si="15">SUM(D117:D128)</f>
        <v>703671</v>
      </c>
      <c r="E131" s="3">
        <f t="shared" si="15"/>
        <v>1440341</v>
      </c>
      <c r="F131" s="3">
        <f t="shared" si="15"/>
        <v>10777</v>
      </c>
      <c r="G131" s="3">
        <f t="shared" si="15"/>
        <v>2311133</v>
      </c>
      <c r="H131" s="3">
        <f t="shared" si="15"/>
        <v>8502156</v>
      </c>
      <c r="I131" s="3">
        <f t="shared" si="15"/>
        <v>4672</v>
      </c>
      <c r="J131" s="3">
        <f t="shared" si="15"/>
        <v>717993</v>
      </c>
      <c r="K131" s="3">
        <f t="shared" si="15"/>
        <v>3290532</v>
      </c>
      <c r="L131" s="3">
        <f t="shared" si="15"/>
        <v>7207</v>
      </c>
      <c r="M131" s="3">
        <f t="shared" si="15"/>
        <v>1362419</v>
      </c>
      <c r="N131" s="3">
        <f t="shared" si="15"/>
        <v>4977101</v>
      </c>
      <c r="O131" s="3">
        <f t="shared" si="15"/>
        <v>175</v>
      </c>
      <c r="P131" s="3">
        <f t="shared" si="15"/>
        <v>265674</v>
      </c>
      <c r="Q131" s="3">
        <f t="shared" si="15"/>
        <v>1906024</v>
      </c>
      <c r="R131" s="3">
        <f t="shared" si="15"/>
        <v>93</v>
      </c>
      <c r="S131" s="3">
        <f t="shared" si="15"/>
        <v>113338</v>
      </c>
      <c r="T131" s="3">
        <f t="shared" si="15"/>
        <v>462346</v>
      </c>
      <c r="U131" s="3">
        <f t="shared" si="15"/>
        <v>211</v>
      </c>
      <c r="V131" s="3">
        <f t="shared" si="15"/>
        <v>170503</v>
      </c>
      <c r="W131" s="3">
        <f t="shared" si="15"/>
        <v>450769</v>
      </c>
      <c r="X131" s="3">
        <f t="shared" si="15"/>
        <v>446</v>
      </c>
      <c r="Y131" s="3">
        <f t="shared" si="15"/>
        <v>967743</v>
      </c>
      <c r="Z131" s="3">
        <f t="shared" si="15"/>
        <v>3909210</v>
      </c>
      <c r="AA131" s="3">
        <f t="shared" si="15"/>
        <v>324</v>
      </c>
      <c r="AB131" s="3">
        <f t="shared" si="15"/>
        <v>2099983</v>
      </c>
      <c r="AC131" s="3">
        <f t="shared" si="15"/>
        <v>5035459</v>
      </c>
      <c r="AD131" s="3">
        <f t="shared" si="15"/>
        <v>723</v>
      </c>
      <c r="AE131" s="3">
        <f t="shared" si="15"/>
        <v>1804671</v>
      </c>
      <c r="AF131" s="3">
        <f t="shared" si="15"/>
        <v>5471777</v>
      </c>
      <c r="AG131" s="3">
        <f>SUM(AG117:AG128)</f>
        <v>25186</v>
      </c>
      <c r="AH131" s="3">
        <f>SUM(AH117:AH128)</f>
        <v>452203</v>
      </c>
      <c r="AI131" s="3">
        <f>SUM(AI117:AI128)</f>
        <v>807379</v>
      </c>
    </row>
    <row r="132" spans="1:35" ht="13.5" thickBot="1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</row>
    <row r="133" spans="1:35" ht="12.75" customHeight="1">
      <c r="A133" s="153" t="s">
        <v>31</v>
      </c>
      <c r="B133" s="1">
        <v>2001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</row>
    <row r="134" spans="1:35">
      <c r="A134" s="154"/>
      <c r="B134" s="1">
        <v>2002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</row>
    <row r="135" spans="1:35">
      <c r="A135" s="154"/>
      <c r="B135" s="1">
        <v>2003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9</v>
      </c>
      <c r="AH135" s="3">
        <v>384</v>
      </c>
      <c r="AI135" s="3">
        <v>590</v>
      </c>
    </row>
    <row r="136" spans="1:35">
      <c r="A136" s="154"/>
      <c r="B136" s="1">
        <v>2004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</row>
    <row r="137" spans="1:35">
      <c r="A137" s="154"/>
      <c r="B137" s="1">
        <v>2005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216</v>
      </c>
      <c r="Q137" s="3">
        <v>389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>
      <c r="A138" s="154"/>
      <c r="B138" s="1">
        <v>2006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51</v>
      </c>
      <c r="AE138" s="3">
        <v>153205</v>
      </c>
      <c r="AF138" s="3">
        <v>368914</v>
      </c>
      <c r="AG138" s="3"/>
      <c r="AH138" s="3"/>
      <c r="AI138" s="3"/>
    </row>
    <row r="139" spans="1:35">
      <c r="A139" s="154"/>
      <c r="B139" s="1">
        <v>2007</v>
      </c>
      <c r="C139" s="3">
        <v>1165</v>
      </c>
      <c r="D139" s="3">
        <v>46600</v>
      </c>
      <c r="E139" s="3">
        <v>44270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</row>
    <row r="140" spans="1:35">
      <c r="A140" s="154"/>
      <c r="B140" s="1">
        <v>2008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/>
      <c r="AH140" s="3"/>
      <c r="AI140" s="3"/>
    </row>
    <row r="141" spans="1:35">
      <c r="A141" s="154"/>
      <c r="B141" s="1">
        <v>2009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/>
      <c r="AH141" s="3"/>
      <c r="AI141" s="3"/>
    </row>
    <row r="142" spans="1:35">
      <c r="A142" s="154"/>
      <c r="B142" s="1">
        <v>2010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/>
      <c r="AH142" s="3"/>
      <c r="AI142" s="3"/>
    </row>
    <row r="143" spans="1:35">
      <c r="A143" s="154"/>
      <c r="B143" s="1">
        <v>2011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/>
      <c r="AH143" s="3"/>
      <c r="AI143" s="3"/>
    </row>
    <row r="144" spans="1:35" ht="13.5" thickBot="1">
      <c r="A144" s="155"/>
      <c r="B144" s="1">
        <v>2012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/>
      <c r="AH144" s="3"/>
      <c r="AI144" s="3"/>
    </row>
    <row r="145" spans="1:3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spans="1:35">
      <c r="B146" s="1" t="s">
        <v>16</v>
      </c>
      <c r="C146" s="3">
        <f>AVERAGE(C133:C144)</f>
        <v>97.083333333333329</v>
      </c>
      <c r="D146" s="3">
        <f t="shared" ref="D146:AF146" si="16">AVERAGE(D133:D144)</f>
        <v>3883.3333333333335</v>
      </c>
      <c r="E146" s="3">
        <f t="shared" si="16"/>
        <v>3689.1666666666665</v>
      </c>
      <c r="F146" s="3">
        <f t="shared" si="16"/>
        <v>0</v>
      </c>
      <c r="G146" s="3">
        <f t="shared" si="16"/>
        <v>0</v>
      </c>
      <c r="H146" s="3">
        <f t="shared" si="16"/>
        <v>0</v>
      </c>
      <c r="I146" s="3">
        <f t="shared" si="16"/>
        <v>0</v>
      </c>
      <c r="J146" s="3">
        <f t="shared" si="16"/>
        <v>0</v>
      </c>
      <c r="K146" s="3">
        <f t="shared" si="16"/>
        <v>0</v>
      </c>
      <c r="L146" s="3">
        <f t="shared" si="16"/>
        <v>0</v>
      </c>
      <c r="M146" s="3">
        <f t="shared" si="16"/>
        <v>0</v>
      </c>
      <c r="N146" s="3">
        <f t="shared" si="16"/>
        <v>0</v>
      </c>
      <c r="O146" s="3">
        <f t="shared" si="16"/>
        <v>8.3333333333333329E-2</v>
      </c>
      <c r="P146" s="3">
        <f t="shared" si="16"/>
        <v>18</v>
      </c>
      <c r="Q146" s="3">
        <f t="shared" si="16"/>
        <v>32.416666666666664</v>
      </c>
      <c r="R146" s="3">
        <f t="shared" si="16"/>
        <v>0</v>
      </c>
      <c r="S146" s="3">
        <f t="shared" si="16"/>
        <v>0</v>
      </c>
      <c r="T146" s="3">
        <f t="shared" si="16"/>
        <v>0</v>
      </c>
      <c r="U146" s="3">
        <f t="shared" si="16"/>
        <v>0</v>
      </c>
      <c r="V146" s="3">
        <f t="shared" si="16"/>
        <v>0</v>
      </c>
      <c r="W146" s="3">
        <f t="shared" si="16"/>
        <v>0</v>
      </c>
      <c r="X146" s="3">
        <f t="shared" si="16"/>
        <v>0</v>
      </c>
      <c r="Y146" s="3">
        <f t="shared" si="16"/>
        <v>0</v>
      </c>
      <c r="Z146" s="3">
        <f t="shared" si="16"/>
        <v>0</v>
      </c>
      <c r="AA146" s="3">
        <f t="shared" si="16"/>
        <v>0</v>
      </c>
      <c r="AB146" s="3">
        <f t="shared" si="16"/>
        <v>0</v>
      </c>
      <c r="AC146" s="3">
        <f t="shared" si="16"/>
        <v>0</v>
      </c>
      <c r="AD146" s="3">
        <f t="shared" si="16"/>
        <v>4.25</v>
      </c>
      <c r="AE146" s="3">
        <f t="shared" si="16"/>
        <v>12767.083333333334</v>
      </c>
      <c r="AF146" s="3">
        <f t="shared" si="16"/>
        <v>30742.833333333332</v>
      </c>
      <c r="AG146" s="3">
        <f>AVERAGE(AG133:AG144)</f>
        <v>1.5</v>
      </c>
      <c r="AH146" s="3">
        <f>AVERAGE(AH133:AH144)</f>
        <v>64</v>
      </c>
      <c r="AI146" s="3">
        <f>AVERAGE(AI133:AI144)</f>
        <v>98.333333333333329</v>
      </c>
    </row>
    <row r="147" spans="1:35">
      <c r="B147" s="1" t="s">
        <v>17</v>
      </c>
      <c r="C147" s="3">
        <f>SUM(C133:C144)</f>
        <v>1165</v>
      </c>
      <c r="D147" s="3">
        <f t="shared" ref="D147:AF147" si="17">SUM(D133:D144)</f>
        <v>46600</v>
      </c>
      <c r="E147" s="3">
        <f t="shared" si="17"/>
        <v>44270</v>
      </c>
      <c r="F147" s="3">
        <f t="shared" si="17"/>
        <v>0</v>
      </c>
      <c r="G147" s="3">
        <f t="shared" si="17"/>
        <v>0</v>
      </c>
      <c r="H147" s="3">
        <f t="shared" si="17"/>
        <v>0</v>
      </c>
      <c r="I147" s="3">
        <f t="shared" si="17"/>
        <v>0</v>
      </c>
      <c r="J147" s="3">
        <f t="shared" si="17"/>
        <v>0</v>
      </c>
      <c r="K147" s="3">
        <f t="shared" si="17"/>
        <v>0</v>
      </c>
      <c r="L147" s="3">
        <f t="shared" si="17"/>
        <v>0</v>
      </c>
      <c r="M147" s="3">
        <f t="shared" si="17"/>
        <v>0</v>
      </c>
      <c r="N147" s="3">
        <f t="shared" si="17"/>
        <v>0</v>
      </c>
      <c r="O147" s="3">
        <f t="shared" si="17"/>
        <v>1</v>
      </c>
      <c r="P147" s="3">
        <f t="shared" si="17"/>
        <v>216</v>
      </c>
      <c r="Q147" s="3">
        <f t="shared" si="17"/>
        <v>389</v>
      </c>
      <c r="R147" s="3">
        <f t="shared" si="17"/>
        <v>0</v>
      </c>
      <c r="S147" s="3">
        <f t="shared" si="17"/>
        <v>0</v>
      </c>
      <c r="T147" s="3">
        <f t="shared" si="17"/>
        <v>0</v>
      </c>
      <c r="U147" s="3">
        <f t="shared" si="17"/>
        <v>0</v>
      </c>
      <c r="V147" s="3">
        <f t="shared" si="17"/>
        <v>0</v>
      </c>
      <c r="W147" s="3">
        <f t="shared" si="17"/>
        <v>0</v>
      </c>
      <c r="X147" s="3">
        <f t="shared" si="17"/>
        <v>0</v>
      </c>
      <c r="Y147" s="3">
        <f t="shared" si="17"/>
        <v>0</v>
      </c>
      <c r="Z147" s="3">
        <f t="shared" si="17"/>
        <v>0</v>
      </c>
      <c r="AA147" s="3">
        <f t="shared" si="17"/>
        <v>0</v>
      </c>
      <c r="AB147" s="3">
        <f t="shared" si="17"/>
        <v>0</v>
      </c>
      <c r="AC147" s="3">
        <f t="shared" si="17"/>
        <v>0</v>
      </c>
      <c r="AD147" s="3">
        <f t="shared" si="17"/>
        <v>51</v>
      </c>
      <c r="AE147" s="3">
        <f t="shared" si="17"/>
        <v>153205</v>
      </c>
      <c r="AF147" s="3">
        <f t="shared" si="17"/>
        <v>368914</v>
      </c>
      <c r="AG147" s="3">
        <f>SUM(AG133:AG144)</f>
        <v>9</v>
      </c>
      <c r="AH147" s="3">
        <f>SUM(AH133:AH144)</f>
        <v>384</v>
      </c>
      <c r="AI147" s="3">
        <f>SUM(AI133:AI144)</f>
        <v>590</v>
      </c>
    </row>
    <row r="148" spans="1:35" ht="13.5" thickBot="1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</row>
    <row r="149" spans="1:35" ht="12.75" customHeight="1">
      <c r="A149" s="153" t="s">
        <v>20</v>
      </c>
      <c r="B149" s="1">
        <v>2001</v>
      </c>
      <c r="C149" s="3">
        <v>21</v>
      </c>
      <c r="D149" s="3">
        <v>1183</v>
      </c>
      <c r="E149" s="3">
        <v>1778</v>
      </c>
      <c r="F149" s="3">
        <v>10</v>
      </c>
      <c r="G149" s="3">
        <v>1211</v>
      </c>
      <c r="H149" s="3">
        <v>2109</v>
      </c>
      <c r="I149" s="3">
        <v>0</v>
      </c>
      <c r="J149" s="3">
        <v>0</v>
      </c>
      <c r="K149" s="3">
        <v>0</v>
      </c>
      <c r="L149" s="3">
        <v>23</v>
      </c>
      <c r="M149" s="3">
        <v>1415</v>
      </c>
      <c r="N149" s="3">
        <v>2092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1</v>
      </c>
      <c r="Y149" s="3">
        <v>171</v>
      </c>
      <c r="Z149" s="3">
        <v>270</v>
      </c>
      <c r="AA149" s="3">
        <v>0</v>
      </c>
      <c r="AB149" s="3">
        <v>0</v>
      </c>
      <c r="AC149" s="3">
        <v>0</v>
      </c>
      <c r="AD149" s="3">
        <v>1</v>
      </c>
      <c r="AE149" s="3">
        <v>120</v>
      </c>
      <c r="AF149" s="3">
        <v>180</v>
      </c>
      <c r="AG149" s="3">
        <v>0</v>
      </c>
      <c r="AH149" s="3">
        <v>0</v>
      </c>
      <c r="AI149" s="3">
        <v>0</v>
      </c>
    </row>
    <row r="150" spans="1:35">
      <c r="A150" s="154"/>
      <c r="B150" s="1">
        <v>2002</v>
      </c>
      <c r="C150" s="3">
        <v>18</v>
      </c>
      <c r="D150" s="3">
        <v>1060</v>
      </c>
      <c r="E150" s="3">
        <v>1578</v>
      </c>
      <c r="F150" s="3">
        <v>4</v>
      </c>
      <c r="G150" s="3">
        <v>610</v>
      </c>
      <c r="H150" s="3">
        <v>1199</v>
      </c>
      <c r="I150" s="3">
        <v>0</v>
      </c>
      <c r="J150" s="3">
        <v>0</v>
      </c>
      <c r="K150" s="3">
        <v>0</v>
      </c>
      <c r="L150" s="3">
        <v>16</v>
      </c>
      <c r="M150" s="3">
        <v>932</v>
      </c>
      <c r="N150" s="3">
        <v>1360</v>
      </c>
      <c r="O150" s="3">
        <v>2</v>
      </c>
      <c r="P150" s="3">
        <v>547</v>
      </c>
      <c r="Q150" s="3">
        <v>821</v>
      </c>
      <c r="R150" s="3">
        <v>3</v>
      </c>
      <c r="S150" s="3">
        <v>1054</v>
      </c>
      <c r="T150" s="3">
        <v>2370</v>
      </c>
      <c r="U150" s="3">
        <v>2</v>
      </c>
      <c r="V150" s="3">
        <v>236</v>
      </c>
      <c r="W150" s="3">
        <v>352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</v>
      </c>
      <c r="AE150" s="3">
        <v>1308</v>
      </c>
      <c r="AF150" s="3">
        <v>1350</v>
      </c>
      <c r="AG150" s="3">
        <v>9</v>
      </c>
      <c r="AH150" s="3">
        <v>384</v>
      </c>
      <c r="AI150" s="3">
        <v>590</v>
      </c>
    </row>
    <row r="151" spans="1:35">
      <c r="A151" s="154"/>
      <c r="B151" s="1">
        <v>2003</v>
      </c>
      <c r="C151" s="3">
        <v>64</v>
      </c>
      <c r="D151" s="3">
        <v>3631</v>
      </c>
      <c r="E151" s="3">
        <v>5080</v>
      </c>
      <c r="F151" s="3">
        <v>4</v>
      </c>
      <c r="G151" s="3">
        <v>437</v>
      </c>
      <c r="H151" s="3">
        <v>617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6</v>
      </c>
      <c r="AH151" s="3">
        <v>287</v>
      </c>
      <c r="AI151" s="3">
        <v>414</v>
      </c>
    </row>
    <row r="152" spans="1:35">
      <c r="A152" s="154"/>
      <c r="B152" s="1">
        <v>2004</v>
      </c>
      <c r="C152" s="3">
        <v>137</v>
      </c>
      <c r="D152" s="3">
        <v>5697</v>
      </c>
      <c r="E152" s="3">
        <v>3480</v>
      </c>
      <c r="F152" s="3">
        <v>3</v>
      </c>
      <c r="G152" s="3">
        <v>536</v>
      </c>
      <c r="H152" s="3">
        <v>830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6</v>
      </c>
      <c r="AH152" s="3">
        <v>372</v>
      </c>
      <c r="AI152" s="3">
        <v>591</v>
      </c>
    </row>
    <row r="153" spans="1:35">
      <c r="A153" s="154"/>
      <c r="B153" s="1">
        <v>2005</v>
      </c>
      <c r="C153" s="3">
        <v>5</v>
      </c>
      <c r="D153" s="3">
        <v>333</v>
      </c>
      <c r="E153" s="3">
        <v>601</v>
      </c>
      <c r="F153" s="3">
        <v>11</v>
      </c>
      <c r="G153" s="3">
        <v>1078</v>
      </c>
      <c r="H153" s="3">
        <v>1903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1</v>
      </c>
      <c r="P153" s="3">
        <v>216</v>
      </c>
      <c r="Q153" s="3">
        <v>389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>
      <c r="A154" s="154"/>
      <c r="B154" s="1">
        <v>2006</v>
      </c>
      <c r="C154" s="3">
        <v>6</v>
      </c>
      <c r="D154" s="3">
        <v>355</v>
      </c>
      <c r="E154" s="3">
        <v>639</v>
      </c>
      <c r="F154" s="3">
        <v>10</v>
      </c>
      <c r="G154" s="3">
        <v>2522</v>
      </c>
      <c r="H154" s="3">
        <v>4439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25</v>
      </c>
      <c r="AE154" s="3">
        <v>83477</v>
      </c>
      <c r="AF154" s="3">
        <v>221564</v>
      </c>
      <c r="AG154" s="3"/>
      <c r="AH154" s="3"/>
      <c r="AI154" s="3"/>
    </row>
    <row r="155" spans="1:35">
      <c r="A155" s="154"/>
      <c r="B155" s="1">
        <v>2007</v>
      </c>
      <c r="C155" s="3">
        <v>113</v>
      </c>
      <c r="D155" s="3">
        <v>4877</v>
      </c>
      <c r="E155" s="3">
        <v>4917</v>
      </c>
      <c r="F155" s="3">
        <v>5</v>
      </c>
      <c r="G155" s="3">
        <v>655</v>
      </c>
      <c r="H155" s="3">
        <v>1717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249</v>
      </c>
      <c r="W155" s="3">
        <v>658</v>
      </c>
      <c r="X155" s="3">
        <v>1</v>
      </c>
      <c r="Y155" s="3">
        <v>96</v>
      </c>
      <c r="Z155" s="3">
        <v>248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2</v>
      </c>
      <c r="AH155" s="3">
        <v>56</v>
      </c>
      <c r="AI155" s="3">
        <v>97</v>
      </c>
    </row>
    <row r="156" spans="1:35">
      <c r="A156" s="154"/>
      <c r="B156" s="1">
        <v>2008</v>
      </c>
      <c r="C156" s="3">
        <v>48</v>
      </c>
      <c r="D156" s="3">
        <v>2792</v>
      </c>
      <c r="E156" s="3">
        <v>8144</v>
      </c>
      <c r="F156" s="3">
        <v>4</v>
      </c>
      <c r="G156" s="3">
        <v>483</v>
      </c>
      <c r="H156" s="3">
        <v>1934</v>
      </c>
      <c r="I156" s="3">
        <v>0</v>
      </c>
      <c r="J156" s="3">
        <v>0</v>
      </c>
      <c r="K156" s="3">
        <v>0</v>
      </c>
      <c r="L156" s="3">
        <v>3</v>
      </c>
      <c r="M156" s="3">
        <v>276</v>
      </c>
      <c r="N156" s="3">
        <v>790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</v>
      </c>
      <c r="V156" s="3">
        <v>98</v>
      </c>
      <c r="W156" s="3">
        <v>283</v>
      </c>
      <c r="X156" s="3">
        <v>1</v>
      </c>
      <c r="Y156" s="3">
        <v>280</v>
      </c>
      <c r="Z156" s="3">
        <v>833</v>
      </c>
      <c r="AA156" s="3">
        <v>0</v>
      </c>
      <c r="AB156" s="3">
        <v>0</v>
      </c>
      <c r="AC156" s="3">
        <v>0</v>
      </c>
      <c r="AD156" s="3">
        <v>1</v>
      </c>
      <c r="AE156" s="3">
        <v>115</v>
      </c>
      <c r="AF156" s="3">
        <v>337</v>
      </c>
      <c r="AG156" s="3"/>
      <c r="AH156" s="3"/>
      <c r="AI156" s="3"/>
    </row>
    <row r="157" spans="1:35">
      <c r="A157" s="154"/>
      <c r="B157" s="1">
        <v>2009</v>
      </c>
      <c r="C157" s="3">
        <v>28</v>
      </c>
      <c r="D157" s="3">
        <v>1579</v>
      </c>
      <c r="E157" s="3">
        <v>5361</v>
      </c>
      <c r="F157" s="3">
        <v>5</v>
      </c>
      <c r="G157" s="3">
        <v>892</v>
      </c>
      <c r="H157" s="3">
        <v>3081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/>
      <c r="AH157" s="3"/>
      <c r="AI157" s="3"/>
    </row>
    <row r="158" spans="1:35">
      <c r="A158" s="154"/>
      <c r="B158" s="1">
        <v>2010</v>
      </c>
      <c r="C158" s="3">
        <v>4</v>
      </c>
      <c r="D158" s="3">
        <v>258</v>
      </c>
      <c r="E158" s="3">
        <v>901</v>
      </c>
      <c r="F158" s="3">
        <v>6</v>
      </c>
      <c r="G158" s="3">
        <v>987</v>
      </c>
      <c r="H158" s="3">
        <v>3454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/>
      <c r="AH158" s="3"/>
      <c r="AI158" s="3"/>
    </row>
    <row r="159" spans="1:35">
      <c r="A159" s="154"/>
      <c r="B159" s="1">
        <v>2011</v>
      </c>
      <c r="C159" s="3">
        <v>18</v>
      </c>
      <c r="D159" s="3">
        <v>1019</v>
      </c>
      <c r="E159" s="3">
        <v>3566</v>
      </c>
      <c r="F159" s="3">
        <v>2</v>
      </c>
      <c r="G159" s="3">
        <v>455</v>
      </c>
      <c r="H159" s="3">
        <v>1593</v>
      </c>
      <c r="I159" s="3">
        <v>8</v>
      </c>
      <c r="J159" s="3">
        <v>1826</v>
      </c>
      <c r="K159" s="3">
        <v>6993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/>
      <c r="AH159" s="3"/>
      <c r="AI159" s="3"/>
    </row>
    <row r="160" spans="1:35" ht="13.5" thickBot="1">
      <c r="A160" s="155"/>
      <c r="B160" s="1">
        <v>2012</v>
      </c>
      <c r="C160" s="3">
        <v>39</v>
      </c>
      <c r="D160" s="3">
        <v>1626</v>
      </c>
      <c r="E160" s="3">
        <v>5689</v>
      </c>
      <c r="F160" s="3">
        <v>6</v>
      </c>
      <c r="G160" s="3">
        <v>747</v>
      </c>
      <c r="H160" s="3">
        <v>2616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1</v>
      </c>
      <c r="Y160" s="3">
        <v>348</v>
      </c>
      <c r="Z160" s="3">
        <v>1218</v>
      </c>
      <c r="AA160" s="3">
        <v>1</v>
      </c>
      <c r="AB160" s="3">
        <v>3233</v>
      </c>
      <c r="AC160" s="3">
        <v>11316</v>
      </c>
      <c r="AD160" s="3">
        <v>1</v>
      </c>
      <c r="AE160" s="3">
        <v>4690</v>
      </c>
      <c r="AF160" s="3">
        <v>16415</v>
      </c>
      <c r="AG160" s="3"/>
      <c r="AH160" s="3"/>
      <c r="AI160" s="3"/>
    </row>
    <row r="161" spans="1:3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</row>
    <row r="162" spans="1:35">
      <c r="B162" s="1" t="s">
        <v>16</v>
      </c>
      <c r="C162" s="3">
        <f>AVERAGE(C149:C160)</f>
        <v>41.75</v>
      </c>
      <c r="D162" s="3">
        <f t="shared" ref="D162:AF162" si="18">AVERAGE(D149:D160)</f>
        <v>2034.1666666666667</v>
      </c>
      <c r="E162" s="3">
        <f t="shared" si="18"/>
        <v>3477.8333333333335</v>
      </c>
      <c r="F162" s="3">
        <f t="shared" si="18"/>
        <v>5.833333333333333</v>
      </c>
      <c r="G162" s="3">
        <f t="shared" si="18"/>
        <v>884.41666666666663</v>
      </c>
      <c r="H162" s="3">
        <f t="shared" si="18"/>
        <v>2124.3333333333335</v>
      </c>
      <c r="I162" s="3">
        <f t="shared" si="18"/>
        <v>0.66666666666666663</v>
      </c>
      <c r="J162" s="3">
        <f t="shared" si="18"/>
        <v>152.16666666666666</v>
      </c>
      <c r="K162" s="3">
        <f t="shared" si="18"/>
        <v>582.75</v>
      </c>
      <c r="L162" s="3">
        <f t="shared" si="18"/>
        <v>3.5</v>
      </c>
      <c r="M162" s="3">
        <f t="shared" si="18"/>
        <v>218.58333333333334</v>
      </c>
      <c r="N162" s="3">
        <f t="shared" si="18"/>
        <v>353.5</v>
      </c>
      <c r="O162" s="3">
        <f t="shared" si="18"/>
        <v>0.25</v>
      </c>
      <c r="P162" s="3">
        <f t="shared" si="18"/>
        <v>63.583333333333336</v>
      </c>
      <c r="Q162" s="3">
        <f t="shared" si="18"/>
        <v>100.83333333333333</v>
      </c>
      <c r="R162" s="3">
        <f t="shared" si="18"/>
        <v>0.25</v>
      </c>
      <c r="S162" s="3">
        <f t="shared" si="18"/>
        <v>87.833333333333329</v>
      </c>
      <c r="T162" s="3">
        <f t="shared" si="18"/>
        <v>197.5</v>
      </c>
      <c r="U162" s="3">
        <f t="shared" si="18"/>
        <v>0.33333333333333331</v>
      </c>
      <c r="V162" s="3">
        <f t="shared" si="18"/>
        <v>48.583333333333336</v>
      </c>
      <c r="W162" s="3">
        <f t="shared" si="18"/>
        <v>107.75</v>
      </c>
      <c r="X162" s="3">
        <f t="shared" si="18"/>
        <v>0.33333333333333331</v>
      </c>
      <c r="Y162" s="3">
        <f t="shared" si="18"/>
        <v>74.583333333333329</v>
      </c>
      <c r="Z162" s="3">
        <f t="shared" si="18"/>
        <v>214.08333333333334</v>
      </c>
      <c r="AA162" s="3">
        <f t="shared" si="18"/>
        <v>8.3333333333333329E-2</v>
      </c>
      <c r="AB162" s="3">
        <f t="shared" si="18"/>
        <v>269.41666666666669</v>
      </c>
      <c r="AC162" s="3">
        <f t="shared" si="18"/>
        <v>943</v>
      </c>
      <c r="AD162" s="3">
        <f t="shared" si="18"/>
        <v>2.5</v>
      </c>
      <c r="AE162" s="3">
        <f t="shared" si="18"/>
        <v>7475.833333333333</v>
      </c>
      <c r="AF162" s="3">
        <f t="shared" si="18"/>
        <v>19987.166666666668</v>
      </c>
      <c r="AG162" s="3">
        <f>AVERAGE(AG149:AG160)</f>
        <v>3.8333333333333335</v>
      </c>
      <c r="AH162" s="3">
        <f>AVERAGE(AH149:AH160)</f>
        <v>183.16666666666666</v>
      </c>
      <c r="AI162" s="3">
        <f>AVERAGE(AI149:AI160)</f>
        <v>282</v>
      </c>
    </row>
    <row r="163" spans="1:35">
      <c r="B163" s="1" t="s">
        <v>17</v>
      </c>
      <c r="C163" s="3">
        <f>SUM(C149:C160)</f>
        <v>501</v>
      </c>
      <c r="D163" s="3">
        <f t="shared" ref="D163:AF163" si="19">SUM(D149:D160)</f>
        <v>24410</v>
      </c>
      <c r="E163" s="3">
        <f t="shared" si="19"/>
        <v>41734</v>
      </c>
      <c r="F163" s="3">
        <f t="shared" si="19"/>
        <v>70</v>
      </c>
      <c r="G163" s="3">
        <f t="shared" si="19"/>
        <v>10613</v>
      </c>
      <c r="H163" s="3">
        <f t="shared" si="19"/>
        <v>25492</v>
      </c>
      <c r="I163" s="3">
        <f t="shared" si="19"/>
        <v>8</v>
      </c>
      <c r="J163" s="3">
        <f t="shared" si="19"/>
        <v>1826</v>
      </c>
      <c r="K163" s="3">
        <f t="shared" si="19"/>
        <v>6993</v>
      </c>
      <c r="L163" s="3">
        <f t="shared" si="19"/>
        <v>42</v>
      </c>
      <c r="M163" s="3">
        <f t="shared" si="19"/>
        <v>2623</v>
      </c>
      <c r="N163" s="3">
        <f t="shared" si="19"/>
        <v>4242</v>
      </c>
      <c r="O163" s="3">
        <f t="shared" si="19"/>
        <v>3</v>
      </c>
      <c r="P163" s="3">
        <f t="shared" si="19"/>
        <v>763</v>
      </c>
      <c r="Q163" s="3">
        <f t="shared" si="19"/>
        <v>1210</v>
      </c>
      <c r="R163" s="3">
        <f t="shared" si="19"/>
        <v>3</v>
      </c>
      <c r="S163" s="3">
        <f t="shared" si="19"/>
        <v>1054</v>
      </c>
      <c r="T163" s="3">
        <f t="shared" si="19"/>
        <v>2370</v>
      </c>
      <c r="U163" s="3">
        <f t="shared" si="19"/>
        <v>4</v>
      </c>
      <c r="V163" s="3">
        <f t="shared" si="19"/>
        <v>583</v>
      </c>
      <c r="W163" s="3">
        <f t="shared" si="19"/>
        <v>1293</v>
      </c>
      <c r="X163" s="3">
        <f t="shared" si="19"/>
        <v>4</v>
      </c>
      <c r="Y163" s="3">
        <f t="shared" si="19"/>
        <v>895</v>
      </c>
      <c r="Z163" s="3">
        <f t="shared" si="19"/>
        <v>2569</v>
      </c>
      <c r="AA163" s="3">
        <f t="shared" si="19"/>
        <v>1</v>
      </c>
      <c r="AB163" s="3">
        <f t="shared" si="19"/>
        <v>3233</v>
      </c>
      <c r="AC163" s="3">
        <f t="shared" si="19"/>
        <v>11316</v>
      </c>
      <c r="AD163" s="3">
        <f t="shared" si="19"/>
        <v>30</v>
      </c>
      <c r="AE163" s="3">
        <f t="shared" si="19"/>
        <v>89710</v>
      </c>
      <c r="AF163" s="3">
        <f t="shared" si="19"/>
        <v>239846</v>
      </c>
      <c r="AG163" s="3">
        <f>SUM(AG149:AG160)</f>
        <v>23</v>
      </c>
      <c r="AH163" s="3">
        <f>SUM(AH149:AH160)</f>
        <v>1099</v>
      </c>
      <c r="AI163" s="3">
        <f>SUM(AI149:AI160)</f>
        <v>1692</v>
      </c>
    </row>
    <row r="164" spans="1:35" ht="13.5" thickBot="1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</row>
    <row r="165" spans="1:35" ht="12.75" customHeight="1">
      <c r="A165" s="153" t="s">
        <v>15</v>
      </c>
      <c r="B165" s="1">
        <v>2001</v>
      </c>
      <c r="C165" s="3">
        <v>27</v>
      </c>
      <c r="D165" s="3">
        <v>1520</v>
      </c>
      <c r="E165" s="3">
        <v>1505</v>
      </c>
      <c r="F165" s="3">
        <v>110</v>
      </c>
      <c r="G165" s="3">
        <v>22374</v>
      </c>
      <c r="H165" s="3">
        <v>32399</v>
      </c>
      <c r="I165" s="3">
        <v>31</v>
      </c>
      <c r="J165" s="3">
        <v>3622</v>
      </c>
      <c r="K165" s="3">
        <v>4000</v>
      </c>
      <c r="L165" s="3">
        <v>13</v>
      </c>
      <c r="M165" s="3">
        <v>1696</v>
      </c>
      <c r="N165" s="3">
        <v>2576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2</v>
      </c>
      <c r="AB165" s="3">
        <v>18000</v>
      </c>
      <c r="AC165" s="3">
        <v>26000</v>
      </c>
      <c r="AD165" s="3">
        <v>3</v>
      </c>
      <c r="AE165" s="3">
        <v>2183</v>
      </c>
      <c r="AF165" s="3">
        <v>2404</v>
      </c>
      <c r="AG165" s="3">
        <v>0</v>
      </c>
      <c r="AH165" s="3">
        <v>0</v>
      </c>
      <c r="AI165" s="3">
        <v>0</v>
      </c>
    </row>
    <row r="166" spans="1:35">
      <c r="A166" s="154"/>
      <c r="B166" s="1">
        <v>2002</v>
      </c>
      <c r="C166" s="3">
        <v>27</v>
      </c>
      <c r="D166" s="3">
        <v>1666</v>
      </c>
      <c r="E166" s="3">
        <v>2445</v>
      </c>
      <c r="F166" s="3">
        <v>78</v>
      </c>
      <c r="G166" s="3">
        <v>16110</v>
      </c>
      <c r="H166" s="3">
        <v>25490</v>
      </c>
      <c r="I166" s="3">
        <v>98</v>
      </c>
      <c r="J166" s="3">
        <v>8671</v>
      </c>
      <c r="K166" s="3">
        <v>15587</v>
      </c>
      <c r="L166" s="3">
        <v>27</v>
      </c>
      <c r="M166" s="3">
        <v>3702</v>
      </c>
      <c r="N166" s="3">
        <v>5714</v>
      </c>
      <c r="O166" s="3">
        <v>2</v>
      </c>
      <c r="P166" s="3">
        <v>137</v>
      </c>
      <c r="Q166" s="3">
        <v>274</v>
      </c>
      <c r="R166" s="3">
        <v>2</v>
      </c>
      <c r="S166" s="3">
        <v>60</v>
      </c>
      <c r="T166" s="3">
        <v>24</v>
      </c>
      <c r="U166" s="3">
        <v>4</v>
      </c>
      <c r="V166" s="3">
        <v>1181</v>
      </c>
      <c r="W166" s="3">
        <v>1919</v>
      </c>
      <c r="X166" s="3">
        <v>2</v>
      </c>
      <c r="Y166" s="3">
        <v>123</v>
      </c>
      <c r="Z166" s="3">
        <v>170</v>
      </c>
      <c r="AA166" s="3">
        <v>1</v>
      </c>
      <c r="AB166" s="3">
        <v>577</v>
      </c>
      <c r="AC166" s="3">
        <v>692</v>
      </c>
      <c r="AD166" s="3">
        <v>3</v>
      </c>
      <c r="AE166" s="3">
        <v>2183</v>
      </c>
      <c r="AF166" s="3">
        <v>2404</v>
      </c>
      <c r="AG166" s="3">
        <v>388</v>
      </c>
      <c r="AH166" s="3">
        <v>12519</v>
      </c>
      <c r="AI166" s="3">
        <v>16114</v>
      </c>
    </row>
    <row r="167" spans="1:35">
      <c r="A167" s="154"/>
      <c r="B167" s="1">
        <v>2003</v>
      </c>
      <c r="C167" s="3">
        <v>15</v>
      </c>
      <c r="D167" s="3">
        <v>904</v>
      </c>
      <c r="E167" s="3">
        <v>1563</v>
      </c>
      <c r="F167" s="3">
        <v>170</v>
      </c>
      <c r="G167" s="3">
        <v>36111</v>
      </c>
      <c r="H167" s="3">
        <v>70735</v>
      </c>
      <c r="I167" s="3">
        <v>14</v>
      </c>
      <c r="J167" s="3">
        <v>897</v>
      </c>
      <c r="K167" s="3">
        <v>1501</v>
      </c>
      <c r="L167" s="3">
        <v>6</v>
      </c>
      <c r="M167" s="3">
        <v>426</v>
      </c>
      <c r="N167" s="3">
        <v>840</v>
      </c>
      <c r="O167" s="3">
        <v>1</v>
      </c>
      <c r="P167" s="3">
        <v>103</v>
      </c>
      <c r="Q167" s="3">
        <v>186</v>
      </c>
      <c r="R167" s="3">
        <v>1</v>
      </c>
      <c r="S167" s="3">
        <v>297</v>
      </c>
      <c r="T167" s="3">
        <v>650</v>
      </c>
      <c r="U167" s="3">
        <v>2</v>
      </c>
      <c r="V167" s="3">
        <v>282</v>
      </c>
      <c r="W167" s="3">
        <v>522</v>
      </c>
      <c r="X167" s="3">
        <v>0</v>
      </c>
      <c r="Y167" s="3">
        <v>0</v>
      </c>
      <c r="Z167" s="3">
        <v>0</v>
      </c>
      <c r="AA167" s="3">
        <v>1</v>
      </c>
      <c r="AB167" s="3">
        <v>1383</v>
      </c>
      <c r="AC167" s="3">
        <v>1500</v>
      </c>
      <c r="AD167" s="3">
        <v>0</v>
      </c>
      <c r="AE167" s="3">
        <v>0</v>
      </c>
      <c r="AF167" s="3">
        <v>0</v>
      </c>
      <c r="AG167" s="3">
        <v>217</v>
      </c>
      <c r="AH167" s="3">
        <v>14277</v>
      </c>
      <c r="AI167" s="3">
        <v>21080</v>
      </c>
    </row>
    <row r="168" spans="1:35">
      <c r="A168" s="154"/>
      <c r="B168" s="1">
        <v>2004</v>
      </c>
      <c r="C168" s="3">
        <v>13</v>
      </c>
      <c r="D168" s="3">
        <v>846</v>
      </c>
      <c r="E168" s="3">
        <v>1560</v>
      </c>
      <c r="F168" s="3">
        <v>144</v>
      </c>
      <c r="G168" s="3">
        <v>33256</v>
      </c>
      <c r="H168" s="3">
        <v>68193</v>
      </c>
      <c r="I168" s="3">
        <v>36</v>
      </c>
      <c r="J168" s="3">
        <v>3650</v>
      </c>
      <c r="K168" s="3">
        <v>10950</v>
      </c>
      <c r="L168" s="3">
        <v>92</v>
      </c>
      <c r="M168" s="3">
        <v>14529</v>
      </c>
      <c r="N168" s="3">
        <v>35538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900</v>
      </c>
      <c r="AF168" s="3">
        <v>450</v>
      </c>
      <c r="AG168" s="3">
        <v>115</v>
      </c>
      <c r="AH168" s="3">
        <v>8545</v>
      </c>
      <c r="AI168" s="3">
        <v>16181</v>
      </c>
    </row>
    <row r="169" spans="1:35" ht="12.75" customHeight="1">
      <c r="A169" s="154"/>
      <c r="B169" s="1">
        <v>2005</v>
      </c>
      <c r="C169" s="3">
        <v>12</v>
      </c>
      <c r="D169" s="3">
        <v>773</v>
      </c>
      <c r="E169" s="3">
        <v>1972</v>
      </c>
      <c r="F169" s="3">
        <v>165</v>
      </c>
      <c r="G169" s="3">
        <v>35892</v>
      </c>
      <c r="H169" s="3">
        <v>97360</v>
      </c>
      <c r="I169" s="3">
        <v>59</v>
      </c>
      <c r="J169" s="3">
        <v>10790</v>
      </c>
      <c r="K169" s="3">
        <v>32370</v>
      </c>
      <c r="L169" s="3">
        <v>395</v>
      </c>
      <c r="M169" s="3">
        <v>60877</v>
      </c>
      <c r="N169" s="3">
        <v>177091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2</v>
      </c>
      <c r="AB169" s="3">
        <v>1563</v>
      </c>
      <c r="AC169" s="3">
        <v>4689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</row>
    <row r="170" spans="1:35" ht="12.75" customHeight="1">
      <c r="A170" s="154"/>
      <c r="B170" s="1">
        <v>2006</v>
      </c>
      <c r="C170" s="3">
        <v>9</v>
      </c>
      <c r="D170" s="3">
        <v>611</v>
      </c>
      <c r="E170" s="3">
        <v>1833</v>
      </c>
      <c r="F170" s="3">
        <v>118</v>
      </c>
      <c r="G170" s="3">
        <v>25937</v>
      </c>
      <c r="H170" s="3">
        <v>81145</v>
      </c>
      <c r="I170" s="3">
        <v>26</v>
      </c>
      <c r="J170" s="3">
        <v>3059</v>
      </c>
      <c r="K170" s="3">
        <v>10707</v>
      </c>
      <c r="L170" s="3">
        <v>583</v>
      </c>
      <c r="M170" s="3">
        <v>95483</v>
      </c>
      <c r="N170" s="3">
        <v>306371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2</v>
      </c>
      <c r="Y170" s="3">
        <v>4854</v>
      </c>
      <c r="Z170" s="3">
        <v>16989</v>
      </c>
      <c r="AA170" s="3">
        <v>1</v>
      </c>
      <c r="AB170" s="3">
        <v>193</v>
      </c>
      <c r="AC170" s="3">
        <v>676</v>
      </c>
      <c r="AD170" s="3">
        <v>1</v>
      </c>
      <c r="AE170" s="3">
        <v>407</v>
      </c>
      <c r="AF170" s="3">
        <v>1221</v>
      </c>
      <c r="AG170" s="3"/>
      <c r="AH170" s="3"/>
      <c r="AI170" s="3"/>
    </row>
    <row r="171" spans="1:35">
      <c r="A171" s="154"/>
      <c r="B171" s="1">
        <v>2007</v>
      </c>
      <c r="C171" s="3">
        <v>10</v>
      </c>
      <c r="D171" s="3">
        <v>616</v>
      </c>
      <c r="E171" s="3">
        <v>2245</v>
      </c>
      <c r="F171" s="3">
        <v>143</v>
      </c>
      <c r="G171" s="3">
        <v>33795</v>
      </c>
      <c r="H171" s="3">
        <v>121538</v>
      </c>
      <c r="I171" s="3">
        <v>48</v>
      </c>
      <c r="J171" s="3">
        <v>4674</v>
      </c>
      <c r="K171" s="3">
        <v>17389</v>
      </c>
      <c r="L171" s="3">
        <v>484</v>
      </c>
      <c r="M171" s="3">
        <v>73867</v>
      </c>
      <c r="N171" s="3">
        <v>267938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3</v>
      </c>
      <c r="V171" s="3">
        <v>2338</v>
      </c>
      <c r="W171" s="3">
        <v>8664</v>
      </c>
      <c r="X171" s="3">
        <v>0</v>
      </c>
      <c r="Y171" s="3">
        <v>0</v>
      </c>
      <c r="Z171" s="3">
        <v>0</v>
      </c>
      <c r="AA171" s="3">
        <v>6</v>
      </c>
      <c r="AB171" s="3">
        <v>37490</v>
      </c>
      <c r="AC171" s="3">
        <v>130226</v>
      </c>
      <c r="AD171" s="3">
        <v>1</v>
      </c>
      <c r="AE171" s="3">
        <v>478</v>
      </c>
      <c r="AF171" s="3">
        <v>1711</v>
      </c>
      <c r="AG171" s="3">
        <v>69</v>
      </c>
      <c r="AH171" s="3" t="s">
        <v>68</v>
      </c>
      <c r="AI171" s="3" t="s">
        <v>69</v>
      </c>
    </row>
    <row r="172" spans="1:35">
      <c r="A172" s="154"/>
      <c r="B172" s="1">
        <v>2008</v>
      </c>
      <c r="C172" s="3">
        <v>4</v>
      </c>
      <c r="D172" s="3">
        <v>259</v>
      </c>
      <c r="E172" s="3">
        <v>1040</v>
      </c>
      <c r="F172" s="3">
        <v>121</v>
      </c>
      <c r="G172" s="3">
        <v>32744</v>
      </c>
      <c r="H172" s="3">
        <v>135968</v>
      </c>
      <c r="I172" s="3">
        <v>0</v>
      </c>
      <c r="J172" s="3">
        <v>0</v>
      </c>
      <c r="K172" s="3">
        <v>0</v>
      </c>
      <c r="L172" s="3">
        <v>420</v>
      </c>
      <c r="M172" s="3">
        <v>55540</v>
      </c>
      <c r="N172" s="3">
        <v>227053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3</v>
      </c>
      <c r="Y172" s="3">
        <v>1455</v>
      </c>
      <c r="Z172" s="3">
        <v>5269</v>
      </c>
      <c r="AA172" s="3">
        <v>4</v>
      </c>
      <c r="AB172" s="3">
        <v>3068</v>
      </c>
      <c r="AC172" s="3">
        <v>13065</v>
      </c>
      <c r="AD172" s="3">
        <v>6</v>
      </c>
      <c r="AE172" s="3">
        <v>1678</v>
      </c>
      <c r="AF172" s="3">
        <v>6788</v>
      </c>
      <c r="AG172" s="3"/>
      <c r="AH172" s="3"/>
      <c r="AI172" s="3"/>
    </row>
    <row r="173" spans="1:35">
      <c r="A173" s="154"/>
      <c r="B173" s="1">
        <v>2009</v>
      </c>
      <c r="C173" s="3">
        <v>22</v>
      </c>
      <c r="D173" s="3">
        <v>1164</v>
      </c>
      <c r="E173" s="3">
        <v>5230</v>
      </c>
      <c r="F173" s="3">
        <v>101</v>
      </c>
      <c r="G173" s="3">
        <v>30766</v>
      </c>
      <c r="H173" s="3">
        <v>137971</v>
      </c>
      <c r="I173" s="3">
        <v>12</v>
      </c>
      <c r="J173" s="3">
        <v>1083</v>
      </c>
      <c r="K173" s="3">
        <v>4724</v>
      </c>
      <c r="L173" s="3">
        <v>136</v>
      </c>
      <c r="M173" s="3">
        <v>21296</v>
      </c>
      <c r="N173" s="22">
        <v>95516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6</v>
      </c>
      <c r="AB173" s="3">
        <v>7382</v>
      </c>
      <c r="AC173" s="3">
        <v>33190</v>
      </c>
      <c r="AD173" s="3">
        <v>1</v>
      </c>
      <c r="AE173" s="3">
        <v>748</v>
      </c>
      <c r="AF173" s="3">
        <v>3366</v>
      </c>
      <c r="AG173" s="3"/>
      <c r="AH173" s="3"/>
      <c r="AI173" s="3"/>
    </row>
    <row r="174" spans="1:35">
      <c r="A174" s="154"/>
      <c r="B174" s="1">
        <v>2010</v>
      </c>
      <c r="C174" s="3">
        <v>17</v>
      </c>
      <c r="D174" s="3">
        <v>942</v>
      </c>
      <c r="E174" s="3">
        <v>4244</v>
      </c>
      <c r="F174" s="3">
        <v>128</v>
      </c>
      <c r="G174" s="3">
        <v>36767</v>
      </c>
      <c r="H174" s="3">
        <v>165456</v>
      </c>
      <c r="I174" s="3">
        <v>24</v>
      </c>
      <c r="J174" s="3">
        <v>3880</v>
      </c>
      <c r="K174" s="3">
        <v>17458</v>
      </c>
      <c r="L174" s="3">
        <v>81</v>
      </c>
      <c r="M174" s="3">
        <v>13609</v>
      </c>
      <c r="N174" s="3">
        <v>61245</v>
      </c>
      <c r="O174" s="3">
        <v>0</v>
      </c>
      <c r="P174" s="3">
        <v>0</v>
      </c>
      <c r="Q174" s="3">
        <v>0</v>
      </c>
      <c r="R174" s="3">
        <v>1</v>
      </c>
      <c r="S174" s="3">
        <v>432</v>
      </c>
      <c r="T174" s="3">
        <v>1944</v>
      </c>
      <c r="U174" s="3">
        <v>3</v>
      </c>
      <c r="V174" s="3">
        <v>1606</v>
      </c>
      <c r="W174" s="3">
        <v>7228</v>
      </c>
      <c r="X174" s="3">
        <v>7</v>
      </c>
      <c r="Y174" s="3">
        <v>7816</v>
      </c>
      <c r="Z174" s="3">
        <v>35173</v>
      </c>
      <c r="AA174" s="3">
        <v>2</v>
      </c>
      <c r="AB174" s="3">
        <v>1735</v>
      </c>
      <c r="AC174" s="3">
        <v>7808</v>
      </c>
      <c r="AD174" s="3">
        <v>5</v>
      </c>
      <c r="AE174" s="3">
        <v>7996</v>
      </c>
      <c r="AF174" s="3">
        <v>35983</v>
      </c>
      <c r="AG174" s="3"/>
      <c r="AH174" s="3"/>
      <c r="AI174" s="3"/>
    </row>
    <row r="175" spans="1:35">
      <c r="A175" s="154"/>
      <c r="B175" s="1">
        <v>2011</v>
      </c>
      <c r="C175" s="3">
        <v>8</v>
      </c>
      <c r="D175" s="3">
        <v>445</v>
      </c>
      <c r="E175" s="3">
        <v>2003</v>
      </c>
      <c r="F175" s="3">
        <v>62</v>
      </c>
      <c r="G175" s="3">
        <v>16047</v>
      </c>
      <c r="H175" s="3">
        <v>72214</v>
      </c>
      <c r="I175" s="3">
        <v>28</v>
      </c>
      <c r="J175" s="3">
        <v>3585</v>
      </c>
      <c r="K175" s="3">
        <v>16133</v>
      </c>
      <c r="L175" s="3">
        <v>45</v>
      </c>
      <c r="M175" s="3">
        <v>5766</v>
      </c>
      <c r="N175" s="22">
        <v>25948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</v>
      </c>
      <c r="V175" s="3">
        <v>633</v>
      </c>
      <c r="W175" s="3">
        <v>2849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6</v>
      </c>
      <c r="AE175" s="3">
        <v>7715</v>
      </c>
      <c r="AF175" s="3">
        <v>34718</v>
      </c>
      <c r="AG175" s="3"/>
      <c r="AH175" s="3"/>
      <c r="AI175" s="3"/>
    </row>
    <row r="176" spans="1:35" ht="13.5" thickBot="1">
      <c r="A176" s="155"/>
      <c r="B176" s="1">
        <v>2012</v>
      </c>
      <c r="C176" s="3">
        <v>4</v>
      </c>
      <c r="D176" s="3">
        <v>263</v>
      </c>
      <c r="E176" s="3">
        <v>1184</v>
      </c>
      <c r="F176" s="3">
        <v>57</v>
      </c>
      <c r="G176" s="3">
        <v>15257</v>
      </c>
      <c r="H176" s="3">
        <v>68654</v>
      </c>
      <c r="I176" s="3">
        <v>0</v>
      </c>
      <c r="J176" s="3">
        <v>0</v>
      </c>
      <c r="K176" s="3">
        <v>0</v>
      </c>
      <c r="L176" s="3">
        <v>53</v>
      </c>
      <c r="M176" s="3">
        <v>8350</v>
      </c>
      <c r="N176" s="3">
        <v>37578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1</v>
      </c>
      <c r="Y176" s="3">
        <v>101</v>
      </c>
      <c r="Z176" s="3">
        <v>455</v>
      </c>
      <c r="AA176" s="3">
        <v>1</v>
      </c>
      <c r="AB176" s="3">
        <v>574</v>
      </c>
      <c r="AC176" s="3">
        <v>2583</v>
      </c>
      <c r="AD176" s="3">
        <v>4</v>
      </c>
      <c r="AE176" s="3">
        <v>2618</v>
      </c>
      <c r="AF176" s="3">
        <v>11782</v>
      </c>
      <c r="AG176" s="3">
        <v>69</v>
      </c>
      <c r="AH176" s="3" t="s">
        <v>68</v>
      </c>
      <c r="AI176" s="3" t="s">
        <v>69</v>
      </c>
    </row>
    <row r="177" spans="1:3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</row>
    <row r="178" spans="1:35">
      <c r="B178" s="1" t="s">
        <v>16</v>
      </c>
      <c r="C178" s="3">
        <f>AVERAGE(C165:C176)</f>
        <v>14</v>
      </c>
      <c r="D178" s="3">
        <f t="shared" ref="D178:AF178" si="20">AVERAGE(D165:D176)</f>
        <v>834.08333333333337</v>
      </c>
      <c r="E178" s="3">
        <f t="shared" si="20"/>
        <v>2235.3333333333335</v>
      </c>
      <c r="F178" s="3">
        <f t="shared" si="20"/>
        <v>116.41666666666667</v>
      </c>
      <c r="G178" s="3">
        <f t="shared" si="20"/>
        <v>27921.333333333332</v>
      </c>
      <c r="H178" s="3">
        <f t="shared" si="20"/>
        <v>89760.25</v>
      </c>
      <c r="I178" s="3">
        <f t="shared" si="20"/>
        <v>31.333333333333332</v>
      </c>
      <c r="J178" s="3">
        <f t="shared" si="20"/>
        <v>3659.25</v>
      </c>
      <c r="K178" s="3">
        <f t="shared" si="20"/>
        <v>10901.583333333334</v>
      </c>
      <c r="L178" s="3">
        <f t="shared" si="20"/>
        <v>194.58333333333334</v>
      </c>
      <c r="M178" s="3">
        <f t="shared" si="20"/>
        <v>29595.083333333332</v>
      </c>
      <c r="N178" s="3">
        <f t="shared" si="20"/>
        <v>103617.33333333333</v>
      </c>
      <c r="O178" s="3">
        <f t="shared" si="20"/>
        <v>0.25</v>
      </c>
      <c r="P178" s="3">
        <f t="shared" si="20"/>
        <v>20</v>
      </c>
      <c r="Q178" s="3">
        <f t="shared" si="20"/>
        <v>38.333333333333336</v>
      </c>
      <c r="R178" s="3">
        <f t="shared" si="20"/>
        <v>0.33333333333333331</v>
      </c>
      <c r="S178" s="3">
        <f t="shared" si="20"/>
        <v>65.75</v>
      </c>
      <c r="T178" s="3">
        <f t="shared" si="20"/>
        <v>218.16666666666666</v>
      </c>
      <c r="U178" s="3">
        <f t="shared" si="20"/>
        <v>1.0833333333333333</v>
      </c>
      <c r="V178" s="3">
        <f t="shared" si="20"/>
        <v>503.33333333333331</v>
      </c>
      <c r="W178" s="3">
        <f t="shared" si="20"/>
        <v>1765.1666666666667</v>
      </c>
      <c r="X178" s="3">
        <f t="shared" si="20"/>
        <v>1.25</v>
      </c>
      <c r="Y178" s="3">
        <f t="shared" si="20"/>
        <v>1195.75</v>
      </c>
      <c r="Z178" s="3">
        <f t="shared" si="20"/>
        <v>4838</v>
      </c>
      <c r="AA178" s="3">
        <f t="shared" si="20"/>
        <v>2.1666666666666665</v>
      </c>
      <c r="AB178" s="3">
        <f t="shared" si="20"/>
        <v>5997.083333333333</v>
      </c>
      <c r="AC178" s="3">
        <f t="shared" si="20"/>
        <v>18369.083333333332</v>
      </c>
      <c r="AD178" s="3">
        <f t="shared" si="20"/>
        <v>2.5833333333333335</v>
      </c>
      <c r="AE178" s="3">
        <f t="shared" si="20"/>
        <v>2242.1666666666665</v>
      </c>
      <c r="AF178" s="3">
        <f t="shared" si="20"/>
        <v>8402.25</v>
      </c>
      <c r="AG178" s="3">
        <f>AVERAGE(AG165:AG176)</f>
        <v>122.57142857142857</v>
      </c>
      <c r="AH178" s="3">
        <f>AVERAGE(AH165:AH176)</f>
        <v>7068.2</v>
      </c>
      <c r="AI178" s="3">
        <f>AVERAGE(AI165:AI176)</f>
        <v>10675</v>
      </c>
    </row>
    <row r="179" spans="1:35">
      <c r="B179" s="1" t="s">
        <v>17</v>
      </c>
      <c r="C179" s="3">
        <f>SUM(C165:C176)</f>
        <v>168</v>
      </c>
      <c r="D179" s="3">
        <f t="shared" ref="D179:AF179" si="21">SUM(D165:D176)</f>
        <v>10009</v>
      </c>
      <c r="E179" s="3">
        <f t="shared" si="21"/>
        <v>26824</v>
      </c>
      <c r="F179" s="3">
        <f t="shared" si="21"/>
        <v>1397</v>
      </c>
      <c r="G179" s="3">
        <f t="shared" si="21"/>
        <v>335056</v>
      </c>
      <c r="H179" s="3">
        <f t="shared" si="21"/>
        <v>1077123</v>
      </c>
      <c r="I179" s="3">
        <f t="shared" si="21"/>
        <v>376</v>
      </c>
      <c r="J179" s="3">
        <f t="shared" si="21"/>
        <v>43911</v>
      </c>
      <c r="K179" s="3">
        <f t="shared" si="21"/>
        <v>130819</v>
      </c>
      <c r="L179" s="3">
        <f t="shared" si="21"/>
        <v>2335</v>
      </c>
      <c r="M179" s="3">
        <f t="shared" si="21"/>
        <v>355141</v>
      </c>
      <c r="N179" s="3">
        <f t="shared" si="21"/>
        <v>1243408</v>
      </c>
      <c r="O179" s="3">
        <f t="shared" si="21"/>
        <v>3</v>
      </c>
      <c r="P179" s="3">
        <f t="shared" si="21"/>
        <v>240</v>
      </c>
      <c r="Q179" s="3">
        <f t="shared" si="21"/>
        <v>460</v>
      </c>
      <c r="R179" s="3">
        <f t="shared" si="21"/>
        <v>4</v>
      </c>
      <c r="S179" s="3">
        <f t="shared" si="21"/>
        <v>789</v>
      </c>
      <c r="T179" s="3">
        <f t="shared" si="21"/>
        <v>2618</v>
      </c>
      <c r="U179" s="3">
        <f t="shared" si="21"/>
        <v>13</v>
      </c>
      <c r="V179" s="3">
        <f t="shared" si="21"/>
        <v>6040</v>
      </c>
      <c r="W179" s="3">
        <f t="shared" si="21"/>
        <v>21182</v>
      </c>
      <c r="X179" s="3">
        <f t="shared" si="21"/>
        <v>15</v>
      </c>
      <c r="Y179" s="3">
        <f t="shared" si="21"/>
        <v>14349</v>
      </c>
      <c r="Z179" s="3">
        <f t="shared" si="21"/>
        <v>58056</v>
      </c>
      <c r="AA179" s="3">
        <f t="shared" si="21"/>
        <v>26</v>
      </c>
      <c r="AB179" s="3">
        <f t="shared" si="21"/>
        <v>71965</v>
      </c>
      <c r="AC179" s="3">
        <f t="shared" si="21"/>
        <v>220429</v>
      </c>
      <c r="AD179" s="3">
        <f t="shared" si="21"/>
        <v>31</v>
      </c>
      <c r="AE179" s="3">
        <f t="shared" si="21"/>
        <v>26906</v>
      </c>
      <c r="AF179" s="3">
        <f t="shared" si="21"/>
        <v>100827</v>
      </c>
      <c r="AG179" s="3">
        <f>SUM(AG165:AG176)</f>
        <v>858</v>
      </c>
      <c r="AH179" s="3">
        <f>SUM(AH165:AH176)</f>
        <v>35341</v>
      </c>
      <c r="AI179" s="3">
        <f>SUM(AI165:AI176)</f>
        <v>53375</v>
      </c>
    </row>
    <row r="180" spans="1:35" ht="13.5" thickBot="1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</row>
    <row r="181" spans="1:35" ht="12.75" customHeight="1">
      <c r="A181" s="153" t="s">
        <v>32</v>
      </c>
      <c r="B181" s="1">
        <v>2001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</row>
    <row r="182" spans="1:35">
      <c r="A182" s="154"/>
      <c r="B182" s="1">
        <v>2002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</row>
    <row r="183" spans="1:35">
      <c r="A183" s="154"/>
      <c r="B183" s="1">
        <v>2003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1</v>
      </c>
      <c r="AB183" s="3">
        <v>0</v>
      </c>
      <c r="AC183" s="3">
        <v>1500</v>
      </c>
      <c r="AD183" s="3">
        <v>1</v>
      </c>
      <c r="AE183" s="3">
        <v>195</v>
      </c>
      <c r="AF183" s="3">
        <v>75</v>
      </c>
      <c r="AG183" s="3">
        <v>0</v>
      </c>
      <c r="AH183" s="3">
        <v>0</v>
      </c>
      <c r="AI183" s="3">
        <v>0</v>
      </c>
    </row>
    <row r="184" spans="1:35">
      <c r="A184" s="154"/>
      <c r="B184" s="1">
        <v>2004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115</v>
      </c>
      <c r="AH184" s="3">
        <v>8545</v>
      </c>
      <c r="AI184" s="3">
        <v>16181</v>
      </c>
    </row>
    <row r="185" spans="1:35">
      <c r="A185" s="154"/>
      <c r="B185" s="1">
        <v>2005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2</v>
      </c>
      <c r="AB185" s="3">
        <v>1563</v>
      </c>
      <c r="AC185" s="3">
        <v>4689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</row>
    <row r="186" spans="1:35">
      <c r="A186" s="154"/>
      <c r="B186" s="1">
        <v>2006</v>
      </c>
      <c r="C186" s="3">
        <v>175</v>
      </c>
      <c r="D186" s="3">
        <v>7000</v>
      </c>
      <c r="E186" s="3">
        <v>6650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3597</v>
      </c>
      <c r="AC186" s="3">
        <v>9424</v>
      </c>
      <c r="AD186" s="3">
        <v>0</v>
      </c>
      <c r="AE186" s="3">
        <v>0</v>
      </c>
      <c r="AF186" s="3">
        <v>0</v>
      </c>
      <c r="AG186" s="3"/>
      <c r="AH186" s="3"/>
      <c r="AI186" s="3"/>
    </row>
    <row r="187" spans="1:35">
      <c r="A187" s="154"/>
      <c r="B187" s="1">
        <v>2007</v>
      </c>
      <c r="C187" s="3">
        <v>483</v>
      </c>
      <c r="D187" s="3">
        <v>18354</v>
      </c>
      <c r="E187" s="3">
        <v>16170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1</v>
      </c>
      <c r="Y187" s="3">
        <v>3894</v>
      </c>
      <c r="Z187" s="3">
        <v>1200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</row>
    <row r="188" spans="1:35">
      <c r="A188" s="154"/>
      <c r="B188" s="1">
        <v>2008</v>
      </c>
      <c r="C188" s="3">
        <v>257</v>
      </c>
      <c r="D188" s="3">
        <v>10280</v>
      </c>
      <c r="E188" s="3">
        <v>9766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/>
      <c r="AH188" s="3"/>
      <c r="AI188" s="3"/>
    </row>
    <row r="189" spans="1:35">
      <c r="A189" s="154"/>
      <c r="B189" s="1">
        <v>2009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/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/>
      <c r="AH189" s="3"/>
      <c r="AI189" s="3"/>
    </row>
    <row r="190" spans="1:35">
      <c r="A190" s="154"/>
      <c r="B190" s="1">
        <v>2010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/>
      <c r="AH190" s="3"/>
      <c r="AI190" s="3"/>
    </row>
    <row r="191" spans="1:35">
      <c r="A191" s="154"/>
      <c r="B191" s="1">
        <v>2011</v>
      </c>
      <c r="C191" s="3">
        <v>58</v>
      </c>
      <c r="D191" s="3">
        <v>2320</v>
      </c>
      <c r="E191" s="3">
        <v>3364</v>
      </c>
      <c r="F191" s="3">
        <v>12</v>
      </c>
      <c r="G191" s="3">
        <v>1150</v>
      </c>
      <c r="H191" s="3">
        <v>3950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800</v>
      </c>
      <c r="Q191" s="3">
        <v>4000</v>
      </c>
      <c r="R191" s="3">
        <v>1</v>
      </c>
      <c r="S191" s="3">
        <v>4500</v>
      </c>
      <c r="T191" s="3">
        <v>40000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1</v>
      </c>
      <c r="AB191" s="3">
        <v>3000</v>
      </c>
      <c r="AC191" s="3">
        <v>10950</v>
      </c>
      <c r="AD191" s="3">
        <v>0</v>
      </c>
      <c r="AE191" s="3">
        <v>0</v>
      </c>
      <c r="AF191" s="3">
        <v>0</v>
      </c>
      <c r="AG191" s="3"/>
      <c r="AH191" s="3"/>
      <c r="AI191" s="3"/>
    </row>
    <row r="192" spans="1:35" ht="13.5" thickBot="1">
      <c r="A192" s="155"/>
      <c r="B192" s="1">
        <v>2012</v>
      </c>
      <c r="C192" s="3">
        <v>318</v>
      </c>
      <c r="D192" s="3">
        <v>11580</v>
      </c>
      <c r="E192" s="3">
        <v>21000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480</v>
      </c>
      <c r="W192" s="3">
        <v>2800</v>
      </c>
      <c r="X192" s="3">
        <v>0</v>
      </c>
      <c r="Y192" s="3">
        <v>0</v>
      </c>
      <c r="Z192" s="3">
        <v>0</v>
      </c>
      <c r="AA192" s="3">
        <v>1</v>
      </c>
      <c r="AB192" s="3">
        <v>2076</v>
      </c>
      <c r="AC192" s="3">
        <v>8500</v>
      </c>
      <c r="AD192" s="3">
        <v>0</v>
      </c>
      <c r="AE192" s="3">
        <v>0</v>
      </c>
      <c r="AF192" s="3">
        <v>0</v>
      </c>
      <c r="AG192" s="3"/>
      <c r="AH192" s="3"/>
      <c r="AI192" s="3"/>
    </row>
    <row r="193" spans="1:3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</row>
    <row r="194" spans="1:35">
      <c r="B194" s="1" t="s">
        <v>16</v>
      </c>
      <c r="C194" s="3">
        <f>AVERAGE(C181:C192)</f>
        <v>107.58333333333333</v>
      </c>
      <c r="D194" s="3">
        <f t="shared" ref="D194:AF194" si="22">AVERAGE(D181:D192)</f>
        <v>4127.833333333333</v>
      </c>
      <c r="E194" s="3">
        <f t="shared" si="22"/>
        <v>4745.833333333333</v>
      </c>
      <c r="F194" s="3">
        <f t="shared" si="22"/>
        <v>1</v>
      </c>
      <c r="G194" s="3">
        <f t="shared" si="22"/>
        <v>95.833333333333329</v>
      </c>
      <c r="H194" s="3">
        <f t="shared" si="22"/>
        <v>329.16666666666669</v>
      </c>
      <c r="I194" s="3">
        <f t="shared" si="22"/>
        <v>0</v>
      </c>
      <c r="J194" s="3">
        <f t="shared" si="22"/>
        <v>0</v>
      </c>
      <c r="K194" s="3">
        <f t="shared" si="22"/>
        <v>0</v>
      </c>
      <c r="L194" s="3">
        <f t="shared" si="22"/>
        <v>0</v>
      </c>
      <c r="M194" s="3">
        <f t="shared" si="22"/>
        <v>0</v>
      </c>
      <c r="N194" s="3">
        <f t="shared" si="22"/>
        <v>0</v>
      </c>
      <c r="O194" s="3">
        <f t="shared" si="22"/>
        <v>8.3333333333333329E-2</v>
      </c>
      <c r="P194" s="3">
        <f t="shared" si="22"/>
        <v>66.666666666666671</v>
      </c>
      <c r="Q194" s="3">
        <f t="shared" si="22"/>
        <v>333.33333333333331</v>
      </c>
      <c r="R194" s="3">
        <f t="shared" si="22"/>
        <v>8.3333333333333329E-2</v>
      </c>
      <c r="S194" s="3">
        <f t="shared" si="22"/>
        <v>375</v>
      </c>
      <c r="T194" s="3">
        <f t="shared" si="22"/>
        <v>3333.3333333333335</v>
      </c>
      <c r="U194" s="3">
        <f t="shared" si="22"/>
        <v>8.3333333333333329E-2</v>
      </c>
      <c r="V194" s="3">
        <f t="shared" si="22"/>
        <v>40</v>
      </c>
      <c r="W194" s="3">
        <f t="shared" si="22"/>
        <v>233.33333333333334</v>
      </c>
      <c r="X194" s="3">
        <f t="shared" si="22"/>
        <v>8.3333333333333329E-2</v>
      </c>
      <c r="Y194" s="3">
        <f t="shared" si="22"/>
        <v>324.5</v>
      </c>
      <c r="Z194" s="3">
        <f t="shared" si="22"/>
        <v>100</v>
      </c>
      <c r="AA194" s="3">
        <f t="shared" si="22"/>
        <v>0.5</v>
      </c>
      <c r="AB194" s="3">
        <f t="shared" si="22"/>
        <v>853</v>
      </c>
      <c r="AC194" s="3">
        <f t="shared" si="22"/>
        <v>2921.9166666666665</v>
      </c>
      <c r="AD194" s="3">
        <f t="shared" si="22"/>
        <v>8.3333333333333329E-2</v>
      </c>
      <c r="AE194" s="3">
        <f t="shared" si="22"/>
        <v>16.25</v>
      </c>
      <c r="AF194" s="3">
        <f t="shared" si="22"/>
        <v>6.25</v>
      </c>
      <c r="AG194" s="3">
        <f>AVERAGE(AG181:AG192)</f>
        <v>19.166666666666668</v>
      </c>
      <c r="AH194" s="3">
        <f>AVERAGE(AH181:AH192)</f>
        <v>1424.1666666666667</v>
      </c>
      <c r="AI194" s="3">
        <f>AVERAGE(AI181:AI192)</f>
        <v>2696.8333333333335</v>
      </c>
    </row>
    <row r="195" spans="1:35">
      <c r="B195" s="1" t="s">
        <v>17</v>
      </c>
      <c r="C195" s="3">
        <f>SUM(C181:C192)</f>
        <v>1291</v>
      </c>
      <c r="D195" s="3">
        <f t="shared" ref="D195:AF195" si="23">SUM(D181:D192)</f>
        <v>49534</v>
      </c>
      <c r="E195" s="3">
        <f t="shared" si="23"/>
        <v>56950</v>
      </c>
      <c r="F195" s="3">
        <f t="shared" si="23"/>
        <v>12</v>
      </c>
      <c r="G195" s="3">
        <f t="shared" si="23"/>
        <v>1150</v>
      </c>
      <c r="H195" s="3">
        <f t="shared" si="23"/>
        <v>3950</v>
      </c>
      <c r="I195" s="3">
        <f t="shared" si="23"/>
        <v>0</v>
      </c>
      <c r="J195" s="3">
        <f t="shared" si="23"/>
        <v>0</v>
      </c>
      <c r="K195" s="3">
        <f t="shared" si="23"/>
        <v>0</v>
      </c>
      <c r="L195" s="3">
        <f t="shared" si="23"/>
        <v>0</v>
      </c>
      <c r="M195" s="3">
        <f t="shared" si="23"/>
        <v>0</v>
      </c>
      <c r="N195" s="3">
        <f t="shared" si="23"/>
        <v>0</v>
      </c>
      <c r="O195" s="3">
        <f t="shared" si="23"/>
        <v>1</v>
      </c>
      <c r="P195" s="3">
        <f t="shared" si="23"/>
        <v>800</v>
      </c>
      <c r="Q195" s="3">
        <f t="shared" si="23"/>
        <v>4000</v>
      </c>
      <c r="R195" s="3">
        <f t="shared" si="23"/>
        <v>1</v>
      </c>
      <c r="S195" s="3">
        <f t="shared" si="23"/>
        <v>4500</v>
      </c>
      <c r="T195" s="3">
        <f t="shared" si="23"/>
        <v>40000</v>
      </c>
      <c r="U195" s="3">
        <f t="shared" si="23"/>
        <v>1</v>
      </c>
      <c r="V195" s="3">
        <f t="shared" si="23"/>
        <v>480</v>
      </c>
      <c r="W195" s="3">
        <f t="shared" si="23"/>
        <v>2800</v>
      </c>
      <c r="X195" s="3">
        <f t="shared" si="23"/>
        <v>1</v>
      </c>
      <c r="Y195" s="3">
        <f t="shared" si="23"/>
        <v>3894</v>
      </c>
      <c r="Z195" s="3">
        <f t="shared" si="23"/>
        <v>1200</v>
      </c>
      <c r="AA195" s="3">
        <f t="shared" si="23"/>
        <v>6</v>
      </c>
      <c r="AB195" s="3">
        <f t="shared" si="23"/>
        <v>10236</v>
      </c>
      <c r="AC195" s="3">
        <f t="shared" si="23"/>
        <v>35063</v>
      </c>
      <c r="AD195" s="3">
        <f t="shared" si="23"/>
        <v>1</v>
      </c>
      <c r="AE195" s="3">
        <f t="shared" si="23"/>
        <v>195</v>
      </c>
      <c r="AF195" s="3">
        <f t="shared" si="23"/>
        <v>75</v>
      </c>
      <c r="AG195" s="3">
        <f>SUM(AG181:AG192)</f>
        <v>115</v>
      </c>
      <c r="AH195" s="3">
        <f>SUM(AH181:AH192)</f>
        <v>8545</v>
      </c>
      <c r="AI195" s="3">
        <f>SUM(AI181:AI192)</f>
        <v>16181</v>
      </c>
    </row>
    <row r="196" spans="1:35" ht="13.5" thickBot="1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</row>
    <row r="197" spans="1:35" ht="12.75" customHeight="1">
      <c r="A197" s="153" t="s">
        <v>33</v>
      </c>
      <c r="B197" s="1">
        <v>2001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</row>
    <row r="198" spans="1:35">
      <c r="A198" s="154"/>
      <c r="B198" s="1">
        <v>2002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>
      <c r="A199" s="154"/>
      <c r="B199" s="1">
        <v>2003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>
      <c r="A200" s="154"/>
      <c r="B200" s="1">
        <v>2004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</row>
    <row r="201" spans="1:35">
      <c r="A201" s="154"/>
      <c r="B201" s="1">
        <v>2005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>
      <c r="A202" s="154"/>
      <c r="B202" s="1">
        <v>2006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1</v>
      </c>
      <c r="AB202" s="3">
        <v>3597</v>
      </c>
      <c r="AC202" s="3">
        <v>9424</v>
      </c>
      <c r="AD202" s="3">
        <v>0</v>
      </c>
      <c r="AE202" s="3">
        <v>0</v>
      </c>
      <c r="AF202" s="3">
        <v>0</v>
      </c>
      <c r="AG202" s="3"/>
      <c r="AH202" s="3"/>
      <c r="AI202" s="3"/>
    </row>
    <row r="203" spans="1:35">
      <c r="A203" s="154"/>
      <c r="B203" s="1">
        <v>2007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</row>
    <row r="204" spans="1:35">
      <c r="A204" s="154"/>
      <c r="B204" s="1">
        <v>2008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/>
      <c r="AH204" s="3"/>
      <c r="AI204" s="3"/>
    </row>
    <row r="205" spans="1:35">
      <c r="A205" s="154"/>
      <c r="B205" s="1">
        <v>2009</v>
      </c>
      <c r="C205" s="3">
        <v>210</v>
      </c>
      <c r="D205" s="3">
        <v>8610</v>
      </c>
      <c r="E205" s="3">
        <v>11698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/>
      <c r="AH205" s="3"/>
      <c r="AI205" s="3"/>
    </row>
    <row r="206" spans="1:35">
      <c r="A206" s="154"/>
      <c r="B206" s="1">
        <v>2010</v>
      </c>
      <c r="C206" s="3">
        <v>1300</v>
      </c>
      <c r="D206" s="3">
        <v>53300</v>
      </c>
      <c r="E206" s="3">
        <v>70200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/>
      <c r="AH206" s="3"/>
      <c r="AI206" s="3"/>
    </row>
    <row r="207" spans="1:35">
      <c r="A207" s="154"/>
      <c r="B207" s="1">
        <v>2011</v>
      </c>
      <c r="C207" s="3">
        <v>1576</v>
      </c>
      <c r="D207" s="3">
        <v>63040</v>
      </c>
      <c r="E207" s="3">
        <v>97712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/>
      <c r="AH207" s="3"/>
      <c r="AI207" s="3"/>
    </row>
    <row r="208" spans="1:35" ht="13.5" thickBot="1">
      <c r="A208" s="155"/>
      <c r="B208" s="1">
        <v>2012</v>
      </c>
      <c r="C208" s="3">
        <v>602</v>
      </c>
      <c r="D208" s="3">
        <v>32240</v>
      </c>
      <c r="E208" s="3">
        <v>49972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/>
      <c r="AH208" s="3"/>
      <c r="AI208" s="3"/>
    </row>
    <row r="209" spans="1:3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</row>
    <row r="210" spans="1:35">
      <c r="B210" s="1" t="s">
        <v>16</v>
      </c>
      <c r="C210" s="3">
        <f t="shared" ref="C210:AI210" si="24">AVERAGE(C197:C208)</f>
        <v>307.33333333333331</v>
      </c>
      <c r="D210" s="3">
        <f t="shared" si="24"/>
        <v>13099.166666666666</v>
      </c>
      <c r="E210" s="3">
        <f t="shared" si="24"/>
        <v>19131.833333333332</v>
      </c>
      <c r="F210" s="3">
        <f t="shared" si="24"/>
        <v>0</v>
      </c>
      <c r="G210" s="3">
        <f t="shared" si="24"/>
        <v>0</v>
      </c>
      <c r="H210" s="3">
        <f t="shared" si="24"/>
        <v>0</v>
      </c>
      <c r="I210" s="3">
        <f t="shared" si="24"/>
        <v>0</v>
      </c>
      <c r="J210" s="3">
        <f t="shared" si="24"/>
        <v>0</v>
      </c>
      <c r="K210" s="3">
        <f t="shared" si="24"/>
        <v>0</v>
      </c>
      <c r="L210" s="3">
        <f t="shared" si="24"/>
        <v>0</v>
      </c>
      <c r="M210" s="3">
        <f t="shared" si="24"/>
        <v>0</v>
      </c>
      <c r="N210" s="3">
        <f t="shared" si="24"/>
        <v>0</v>
      </c>
      <c r="O210" s="3">
        <f t="shared" si="24"/>
        <v>0</v>
      </c>
      <c r="P210" s="3">
        <f t="shared" si="24"/>
        <v>0</v>
      </c>
      <c r="Q210" s="3">
        <f t="shared" si="24"/>
        <v>0</v>
      </c>
      <c r="R210" s="3">
        <f t="shared" si="24"/>
        <v>0</v>
      </c>
      <c r="S210" s="3">
        <f t="shared" si="24"/>
        <v>0</v>
      </c>
      <c r="T210" s="3">
        <f t="shared" si="24"/>
        <v>0</v>
      </c>
      <c r="U210" s="3">
        <f t="shared" si="24"/>
        <v>0</v>
      </c>
      <c r="V210" s="3">
        <f t="shared" si="24"/>
        <v>0</v>
      </c>
      <c r="W210" s="3">
        <f t="shared" si="24"/>
        <v>0</v>
      </c>
      <c r="X210" s="3">
        <f t="shared" si="24"/>
        <v>0</v>
      </c>
      <c r="Y210" s="3">
        <f t="shared" si="24"/>
        <v>0</v>
      </c>
      <c r="Z210" s="3">
        <f t="shared" si="24"/>
        <v>0</v>
      </c>
      <c r="AA210" s="3">
        <f t="shared" si="24"/>
        <v>8.3333333333333329E-2</v>
      </c>
      <c r="AB210" s="3">
        <f t="shared" si="24"/>
        <v>299.75</v>
      </c>
      <c r="AC210" s="3">
        <f t="shared" si="24"/>
        <v>785.33333333333337</v>
      </c>
      <c r="AD210" s="3">
        <f t="shared" si="24"/>
        <v>0</v>
      </c>
      <c r="AE210" s="3">
        <f t="shared" si="24"/>
        <v>0</v>
      </c>
      <c r="AF210" s="3">
        <f t="shared" si="24"/>
        <v>0</v>
      </c>
      <c r="AG210" s="3">
        <f t="shared" si="24"/>
        <v>0</v>
      </c>
      <c r="AH210" s="3">
        <f t="shared" si="24"/>
        <v>0</v>
      </c>
      <c r="AI210" s="3">
        <f t="shared" si="24"/>
        <v>0</v>
      </c>
    </row>
    <row r="211" spans="1:35">
      <c r="B211" s="1" t="s">
        <v>17</v>
      </c>
      <c r="C211" s="3">
        <f t="shared" ref="C211:AI211" si="25">SUM(C197:C208)</f>
        <v>3688</v>
      </c>
      <c r="D211" s="3">
        <f t="shared" si="25"/>
        <v>157190</v>
      </c>
      <c r="E211" s="3">
        <f t="shared" si="25"/>
        <v>229582</v>
      </c>
      <c r="F211" s="3">
        <f t="shared" si="25"/>
        <v>0</v>
      </c>
      <c r="G211" s="3">
        <f t="shared" si="25"/>
        <v>0</v>
      </c>
      <c r="H211" s="3">
        <f t="shared" si="25"/>
        <v>0</v>
      </c>
      <c r="I211" s="3">
        <f t="shared" si="25"/>
        <v>0</v>
      </c>
      <c r="J211" s="3">
        <f t="shared" si="25"/>
        <v>0</v>
      </c>
      <c r="K211" s="3">
        <f t="shared" si="25"/>
        <v>0</v>
      </c>
      <c r="L211" s="3">
        <f t="shared" si="25"/>
        <v>0</v>
      </c>
      <c r="M211" s="3">
        <f t="shared" si="25"/>
        <v>0</v>
      </c>
      <c r="N211" s="3">
        <f t="shared" si="25"/>
        <v>0</v>
      </c>
      <c r="O211" s="3">
        <f t="shared" si="25"/>
        <v>0</v>
      </c>
      <c r="P211" s="3">
        <f t="shared" si="25"/>
        <v>0</v>
      </c>
      <c r="Q211" s="3">
        <f t="shared" si="25"/>
        <v>0</v>
      </c>
      <c r="R211" s="3">
        <f t="shared" si="25"/>
        <v>0</v>
      </c>
      <c r="S211" s="3">
        <f t="shared" si="25"/>
        <v>0</v>
      </c>
      <c r="T211" s="3">
        <f t="shared" si="25"/>
        <v>0</v>
      </c>
      <c r="U211" s="3">
        <f t="shared" si="25"/>
        <v>0</v>
      </c>
      <c r="V211" s="3">
        <f t="shared" si="25"/>
        <v>0</v>
      </c>
      <c r="W211" s="3">
        <f t="shared" si="25"/>
        <v>0</v>
      </c>
      <c r="X211" s="3">
        <f t="shared" si="25"/>
        <v>0</v>
      </c>
      <c r="Y211" s="3">
        <f t="shared" si="25"/>
        <v>0</v>
      </c>
      <c r="Z211" s="3">
        <f t="shared" si="25"/>
        <v>0</v>
      </c>
      <c r="AA211" s="3">
        <f t="shared" si="25"/>
        <v>1</v>
      </c>
      <c r="AB211" s="3">
        <f t="shared" si="25"/>
        <v>3597</v>
      </c>
      <c r="AC211" s="3">
        <f t="shared" si="25"/>
        <v>9424</v>
      </c>
      <c r="AD211" s="3">
        <f t="shared" si="25"/>
        <v>0</v>
      </c>
      <c r="AE211" s="3">
        <f t="shared" si="25"/>
        <v>0</v>
      </c>
      <c r="AF211" s="3">
        <f t="shared" si="25"/>
        <v>0</v>
      </c>
      <c r="AG211" s="3">
        <f t="shared" si="25"/>
        <v>0</v>
      </c>
      <c r="AH211" s="3">
        <f t="shared" si="25"/>
        <v>0</v>
      </c>
      <c r="AI211" s="3">
        <f t="shared" si="25"/>
        <v>0</v>
      </c>
    </row>
    <row r="212" spans="1:35" ht="13.5" thickBot="1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</row>
    <row r="213" spans="1:35" ht="12.75" customHeight="1">
      <c r="A213" s="153" t="s">
        <v>34</v>
      </c>
      <c r="B213" s="1">
        <v>2001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</row>
    <row r="214" spans="1:35">
      <c r="A214" s="154"/>
      <c r="B214" s="1">
        <v>2002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2</v>
      </c>
      <c r="P214" s="3">
        <v>500</v>
      </c>
      <c r="Q214" s="3">
        <v>340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</row>
    <row r="215" spans="1:35">
      <c r="A215" s="154"/>
      <c r="B215" s="1">
        <v>2003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</row>
    <row r="216" spans="1:35">
      <c r="A216" s="154"/>
      <c r="B216" s="1">
        <v>2004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</row>
    <row r="217" spans="1:35">
      <c r="A217" s="154"/>
      <c r="B217" s="1">
        <v>2005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</row>
    <row r="218" spans="1:35">
      <c r="A218" s="154"/>
      <c r="B218" s="1">
        <v>2006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/>
      <c r="AH218" s="3"/>
      <c r="AI218" s="3"/>
    </row>
    <row r="219" spans="1:35">
      <c r="A219" s="154"/>
      <c r="B219" s="1">
        <v>2007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2</v>
      </c>
      <c r="P219" s="3">
        <v>500</v>
      </c>
      <c r="Q219" s="3">
        <v>340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</row>
    <row r="220" spans="1:35">
      <c r="A220" s="154"/>
      <c r="B220" s="1">
        <v>2008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/>
      <c r="AH220" s="3"/>
      <c r="AI220" s="3"/>
    </row>
    <row r="221" spans="1:35">
      <c r="A221" s="154"/>
      <c r="B221" s="1">
        <v>2009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/>
      <c r="AH221" s="3"/>
      <c r="AI221" s="3"/>
    </row>
    <row r="222" spans="1:35">
      <c r="A222" s="154"/>
      <c r="B222" s="1">
        <v>2010</v>
      </c>
      <c r="C222" s="3">
        <v>950</v>
      </c>
      <c r="D222" s="3">
        <v>38000</v>
      </c>
      <c r="E222" s="3">
        <v>52161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/>
      <c r="AH222" s="3"/>
      <c r="AI222" s="3"/>
    </row>
    <row r="223" spans="1:35">
      <c r="A223" s="154"/>
      <c r="B223" s="1">
        <v>2011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/>
      <c r="AH223" s="3"/>
      <c r="AI223" s="3"/>
    </row>
    <row r="224" spans="1:35" ht="13.5" thickBot="1">
      <c r="A224" s="155"/>
      <c r="B224" s="1">
        <v>2012</v>
      </c>
      <c r="C224" s="3">
        <v>203</v>
      </c>
      <c r="D224" s="3">
        <v>9135</v>
      </c>
      <c r="E224" s="3">
        <v>13763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</row>
    <row r="225" spans="1:3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1:35">
      <c r="B226" s="1" t="s">
        <v>16</v>
      </c>
      <c r="C226" s="3">
        <f t="shared" ref="C226:AI226" si="26">AVERAGE(C213:C224)</f>
        <v>96.083333333333329</v>
      </c>
      <c r="D226" s="3">
        <f>AVERAGE(D213:D224)</f>
        <v>3927.9166666666665</v>
      </c>
      <c r="E226" s="3">
        <f t="shared" si="26"/>
        <v>5493.666666666667</v>
      </c>
      <c r="F226" s="3">
        <f t="shared" si="26"/>
        <v>0</v>
      </c>
      <c r="G226" s="3">
        <f t="shared" si="26"/>
        <v>0</v>
      </c>
      <c r="H226" s="3">
        <f t="shared" si="26"/>
        <v>0</v>
      </c>
      <c r="I226" s="3">
        <f t="shared" si="26"/>
        <v>0</v>
      </c>
      <c r="J226" s="3">
        <f t="shared" si="26"/>
        <v>0</v>
      </c>
      <c r="K226" s="3">
        <f t="shared" si="26"/>
        <v>0</v>
      </c>
      <c r="L226" s="3">
        <f t="shared" si="26"/>
        <v>0</v>
      </c>
      <c r="M226" s="3">
        <f t="shared" si="26"/>
        <v>0</v>
      </c>
      <c r="N226" s="3">
        <f t="shared" si="26"/>
        <v>0</v>
      </c>
      <c r="O226" s="3">
        <f t="shared" si="26"/>
        <v>0.33333333333333331</v>
      </c>
      <c r="P226" s="3">
        <f t="shared" si="26"/>
        <v>83.333333333333329</v>
      </c>
      <c r="Q226" s="3">
        <f t="shared" si="26"/>
        <v>56.666666666666664</v>
      </c>
      <c r="R226" s="3">
        <f t="shared" si="26"/>
        <v>0</v>
      </c>
      <c r="S226" s="3">
        <f t="shared" si="26"/>
        <v>0</v>
      </c>
      <c r="T226" s="3">
        <f t="shared" si="26"/>
        <v>0</v>
      </c>
      <c r="U226" s="3">
        <f t="shared" si="26"/>
        <v>0</v>
      </c>
      <c r="V226" s="3">
        <f t="shared" si="26"/>
        <v>0</v>
      </c>
      <c r="W226" s="3">
        <f t="shared" si="26"/>
        <v>0</v>
      </c>
      <c r="X226" s="3">
        <f t="shared" si="26"/>
        <v>0</v>
      </c>
      <c r="Y226" s="3">
        <f t="shared" si="26"/>
        <v>0</v>
      </c>
      <c r="Z226" s="3">
        <f t="shared" si="26"/>
        <v>0</v>
      </c>
      <c r="AA226" s="3">
        <f t="shared" si="26"/>
        <v>0</v>
      </c>
      <c r="AB226" s="3">
        <f t="shared" si="26"/>
        <v>0</v>
      </c>
      <c r="AC226" s="3">
        <f t="shared" si="26"/>
        <v>0</v>
      </c>
      <c r="AD226" s="3">
        <f t="shared" si="26"/>
        <v>0</v>
      </c>
      <c r="AE226" s="3">
        <f t="shared" si="26"/>
        <v>0</v>
      </c>
      <c r="AF226" s="3">
        <f t="shared" si="26"/>
        <v>0</v>
      </c>
      <c r="AG226" s="3">
        <f t="shared" si="26"/>
        <v>0</v>
      </c>
      <c r="AH226" s="3">
        <f t="shared" si="26"/>
        <v>0</v>
      </c>
      <c r="AI226" s="3">
        <f t="shared" si="26"/>
        <v>0</v>
      </c>
    </row>
    <row r="227" spans="1:35">
      <c r="B227" s="1" t="s">
        <v>17</v>
      </c>
      <c r="C227" s="3">
        <f t="shared" ref="C227:AI227" si="27">SUM(C213:C224)</f>
        <v>1153</v>
      </c>
      <c r="D227" s="3">
        <f t="shared" si="27"/>
        <v>47135</v>
      </c>
      <c r="E227" s="3">
        <f t="shared" si="27"/>
        <v>65924</v>
      </c>
      <c r="F227" s="3">
        <f t="shared" si="27"/>
        <v>0</v>
      </c>
      <c r="G227" s="3">
        <f t="shared" si="27"/>
        <v>0</v>
      </c>
      <c r="H227" s="3">
        <f t="shared" si="27"/>
        <v>0</v>
      </c>
      <c r="I227" s="3">
        <f t="shared" si="27"/>
        <v>0</v>
      </c>
      <c r="J227" s="3">
        <f t="shared" si="27"/>
        <v>0</v>
      </c>
      <c r="K227" s="3">
        <f t="shared" si="27"/>
        <v>0</v>
      </c>
      <c r="L227" s="3">
        <f t="shared" si="27"/>
        <v>0</v>
      </c>
      <c r="M227" s="3">
        <f t="shared" si="27"/>
        <v>0</v>
      </c>
      <c r="N227" s="3">
        <f t="shared" si="27"/>
        <v>0</v>
      </c>
      <c r="O227" s="3">
        <f t="shared" si="27"/>
        <v>4</v>
      </c>
      <c r="P227" s="3">
        <f t="shared" si="27"/>
        <v>1000</v>
      </c>
      <c r="Q227" s="3">
        <f t="shared" si="27"/>
        <v>680</v>
      </c>
      <c r="R227" s="3">
        <f t="shared" si="27"/>
        <v>0</v>
      </c>
      <c r="S227" s="3">
        <f t="shared" si="27"/>
        <v>0</v>
      </c>
      <c r="T227" s="3">
        <f t="shared" si="27"/>
        <v>0</v>
      </c>
      <c r="U227" s="3">
        <f t="shared" si="27"/>
        <v>0</v>
      </c>
      <c r="V227" s="3">
        <f t="shared" si="27"/>
        <v>0</v>
      </c>
      <c r="W227" s="3">
        <f t="shared" si="27"/>
        <v>0</v>
      </c>
      <c r="X227" s="3">
        <f t="shared" si="27"/>
        <v>0</v>
      </c>
      <c r="Y227" s="3">
        <f t="shared" si="27"/>
        <v>0</v>
      </c>
      <c r="Z227" s="3">
        <f t="shared" si="27"/>
        <v>0</v>
      </c>
      <c r="AA227" s="3">
        <f t="shared" si="27"/>
        <v>0</v>
      </c>
      <c r="AB227" s="3">
        <f t="shared" si="27"/>
        <v>0</v>
      </c>
      <c r="AC227" s="3">
        <f t="shared" si="27"/>
        <v>0</v>
      </c>
      <c r="AD227" s="3">
        <f t="shared" si="27"/>
        <v>0</v>
      </c>
      <c r="AE227" s="3">
        <f t="shared" si="27"/>
        <v>0</v>
      </c>
      <c r="AF227" s="3">
        <f t="shared" si="27"/>
        <v>0</v>
      </c>
      <c r="AG227" s="3">
        <f t="shared" si="27"/>
        <v>0</v>
      </c>
      <c r="AH227" s="3">
        <f t="shared" si="27"/>
        <v>0</v>
      </c>
      <c r="AI227" s="3">
        <f t="shared" si="27"/>
        <v>0</v>
      </c>
    </row>
    <row r="228" spans="1:35" ht="13.5" thickBot="1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1:35" ht="12.75" customHeight="1">
      <c r="A229" s="153" t="s">
        <v>35</v>
      </c>
      <c r="B229" s="1">
        <v>2001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</row>
    <row r="230" spans="1:35">
      <c r="A230" s="154"/>
      <c r="B230" s="1">
        <v>2002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</row>
    <row r="231" spans="1:35">
      <c r="A231" s="154"/>
      <c r="B231" s="1">
        <v>2003</v>
      </c>
      <c r="C231" s="3">
        <v>300</v>
      </c>
      <c r="D231" s="3">
        <v>9000</v>
      </c>
      <c r="E231" s="3">
        <v>6900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</row>
    <row r="232" spans="1:35">
      <c r="A232" s="154"/>
      <c r="B232" s="1">
        <v>2004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</row>
    <row r="233" spans="1:35">
      <c r="A233" s="154"/>
      <c r="B233" s="1">
        <v>2005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</row>
    <row r="234" spans="1:35">
      <c r="A234" s="154"/>
      <c r="B234" s="1">
        <v>2006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1</v>
      </c>
      <c r="Y234" s="3">
        <v>1230</v>
      </c>
      <c r="Z234" s="3">
        <v>2300</v>
      </c>
      <c r="AA234" s="3">
        <v>0</v>
      </c>
      <c r="AB234" s="3">
        <v>0</v>
      </c>
      <c r="AC234" s="3">
        <v>0</v>
      </c>
      <c r="AD234" s="3">
        <v>1</v>
      </c>
      <c r="AE234" s="3">
        <v>60</v>
      </c>
      <c r="AF234" s="3">
        <v>90</v>
      </c>
      <c r="AG234" s="3"/>
      <c r="AH234" s="3"/>
      <c r="AI234" s="3"/>
    </row>
    <row r="235" spans="1:35">
      <c r="A235" s="154"/>
      <c r="B235" s="1">
        <v>2007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/>
      <c r="AH235" s="3"/>
      <c r="AI235" s="3"/>
    </row>
    <row r="236" spans="1:35">
      <c r="A236" s="154"/>
      <c r="B236" s="1">
        <v>2008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/>
      <c r="AH236" s="3"/>
      <c r="AI236" s="3"/>
    </row>
    <row r="237" spans="1:35">
      <c r="A237" s="154"/>
      <c r="B237" s="1">
        <v>2009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3</v>
      </c>
      <c r="S237" s="3">
        <v>210</v>
      </c>
      <c r="T237" s="3">
        <v>588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/>
      <c r="AH237" s="3"/>
      <c r="AI237" s="3"/>
    </row>
    <row r="238" spans="1:35">
      <c r="A238" s="154"/>
      <c r="B238" s="1">
        <v>2010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/>
      <c r="AH238" s="3"/>
      <c r="AI238" s="3"/>
    </row>
    <row r="239" spans="1:35">
      <c r="A239" s="154"/>
      <c r="B239" s="1">
        <v>2011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/>
      <c r="AH239" s="3"/>
      <c r="AI239" s="3"/>
    </row>
    <row r="240" spans="1:35" ht="13.5" thickBot="1">
      <c r="A240" s="155"/>
      <c r="B240" s="1">
        <v>2012</v>
      </c>
      <c r="C240" s="3">
        <v>373</v>
      </c>
      <c r="D240" s="3">
        <v>14920</v>
      </c>
      <c r="E240" s="3">
        <v>18277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4</v>
      </c>
      <c r="AE240" s="3">
        <v>7500</v>
      </c>
      <c r="AF240" s="3">
        <v>26250</v>
      </c>
      <c r="AG240" s="3"/>
      <c r="AH240" s="3"/>
      <c r="AI240" s="3"/>
    </row>
    <row r="241" spans="1:3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</row>
    <row r="242" spans="1:35">
      <c r="B242" s="1" t="s">
        <v>16</v>
      </c>
      <c r="C242" s="3">
        <f>AVERAGE(C229:C240)</f>
        <v>56.083333333333336</v>
      </c>
      <c r="D242" s="3">
        <f t="shared" ref="D242:AF242" si="28">AVERAGE(D229:D240)</f>
        <v>1993.3333333333333</v>
      </c>
      <c r="E242" s="3">
        <f t="shared" si="28"/>
        <v>2098.0833333333335</v>
      </c>
      <c r="F242" s="3">
        <f t="shared" si="28"/>
        <v>0</v>
      </c>
      <c r="G242" s="3">
        <f t="shared" si="28"/>
        <v>0</v>
      </c>
      <c r="H242" s="3">
        <f t="shared" si="28"/>
        <v>0</v>
      </c>
      <c r="I242" s="3">
        <f t="shared" si="28"/>
        <v>0</v>
      </c>
      <c r="J242" s="3">
        <f t="shared" si="28"/>
        <v>0</v>
      </c>
      <c r="K242" s="3">
        <f t="shared" si="28"/>
        <v>0</v>
      </c>
      <c r="L242" s="3">
        <f t="shared" si="28"/>
        <v>0</v>
      </c>
      <c r="M242" s="3">
        <f t="shared" si="28"/>
        <v>0</v>
      </c>
      <c r="N242" s="3">
        <f t="shared" si="28"/>
        <v>0</v>
      </c>
      <c r="O242" s="3">
        <f t="shared" si="28"/>
        <v>0</v>
      </c>
      <c r="P242" s="3">
        <f t="shared" si="28"/>
        <v>0</v>
      </c>
      <c r="Q242" s="3">
        <f t="shared" si="28"/>
        <v>0</v>
      </c>
      <c r="R242" s="3">
        <f t="shared" si="28"/>
        <v>0.25</v>
      </c>
      <c r="S242" s="3">
        <f t="shared" si="28"/>
        <v>17.5</v>
      </c>
      <c r="T242" s="3">
        <f t="shared" si="28"/>
        <v>49</v>
      </c>
      <c r="U242" s="3">
        <f t="shared" si="28"/>
        <v>0</v>
      </c>
      <c r="V242" s="3">
        <f t="shared" si="28"/>
        <v>0</v>
      </c>
      <c r="W242" s="3">
        <f t="shared" si="28"/>
        <v>0</v>
      </c>
      <c r="X242" s="3">
        <f t="shared" si="28"/>
        <v>8.3333333333333329E-2</v>
      </c>
      <c r="Y242" s="3">
        <f t="shared" si="28"/>
        <v>102.5</v>
      </c>
      <c r="Z242" s="3">
        <f t="shared" si="28"/>
        <v>191.66666666666666</v>
      </c>
      <c r="AA242" s="3">
        <f t="shared" si="28"/>
        <v>0</v>
      </c>
      <c r="AB242" s="3">
        <f t="shared" si="28"/>
        <v>0</v>
      </c>
      <c r="AC242" s="3">
        <f t="shared" si="28"/>
        <v>0</v>
      </c>
      <c r="AD242" s="3">
        <f t="shared" si="28"/>
        <v>0.41666666666666669</v>
      </c>
      <c r="AE242" s="3">
        <f t="shared" si="28"/>
        <v>630</v>
      </c>
      <c r="AF242" s="3">
        <f t="shared" si="28"/>
        <v>2195</v>
      </c>
      <c r="AG242" s="3">
        <f>AVERAGE(AG229:AG240)</f>
        <v>0</v>
      </c>
      <c r="AH242" s="3">
        <f>AVERAGE(AH229:AH240)</f>
        <v>0</v>
      </c>
      <c r="AI242" s="3">
        <f>AVERAGE(AI229:AI240)</f>
        <v>0</v>
      </c>
    </row>
    <row r="243" spans="1:35">
      <c r="B243" s="1" t="s">
        <v>17</v>
      </c>
      <c r="C243" s="3">
        <f>SUM(C229:C240)</f>
        <v>673</v>
      </c>
      <c r="D243" s="3">
        <f t="shared" ref="D243:AF243" si="29">SUM(D229:D240)</f>
        <v>23920</v>
      </c>
      <c r="E243" s="3">
        <f t="shared" si="29"/>
        <v>25177</v>
      </c>
      <c r="F243" s="3">
        <f t="shared" si="29"/>
        <v>0</v>
      </c>
      <c r="G243" s="3">
        <f t="shared" si="29"/>
        <v>0</v>
      </c>
      <c r="H243" s="3">
        <f t="shared" si="29"/>
        <v>0</v>
      </c>
      <c r="I243" s="3">
        <f t="shared" si="29"/>
        <v>0</v>
      </c>
      <c r="J243" s="3">
        <f t="shared" si="29"/>
        <v>0</v>
      </c>
      <c r="K243" s="3">
        <f t="shared" si="29"/>
        <v>0</v>
      </c>
      <c r="L243" s="3">
        <f t="shared" si="29"/>
        <v>0</v>
      </c>
      <c r="M243" s="3">
        <f t="shared" si="29"/>
        <v>0</v>
      </c>
      <c r="N243" s="3">
        <f t="shared" si="29"/>
        <v>0</v>
      </c>
      <c r="O243" s="3">
        <f t="shared" si="29"/>
        <v>0</v>
      </c>
      <c r="P243" s="3">
        <f t="shared" si="29"/>
        <v>0</v>
      </c>
      <c r="Q243" s="3">
        <f t="shared" si="29"/>
        <v>0</v>
      </c>
      <c r="R243" s="3">
        <f t="shared" si="29"/>
        <v>3</v>
      </c>
      <c r="S243" s="3">
        <f t="shared" si="29"/>
        <v>210</v>
      </c>
      <c r="T243" s="3">
        <f t="shared" si="29"/>
        <v>588</v>
      </c>
      <c r="U243" s="3">
        <f t="shared" si="29"/>
        <v>0</v>
      </c>
      <c r="V243" s="3">
        <f t="shared" si="29"/>
        <v>0</v>
      </c>
      <c r="W243" s="3">
        <f t="shared" si="29"/>
        <v>0</v>
      </c>
      <c r="X243" s="3">
        <f t="shared" si="29"/>
        <v>1</v>
      </c>
      <c r="Y243" s="3">
        <f t="shared" si="29"/>
        <v>1230</v>
      </c>
      <c r="Z243" s="3">
        <f t="shared" si="29"/>
        <v>2300</v>
      </c>
      <c r="AA243" s="3">
        <f t="shared" si="29"/>
        <v>0</v>
      </c>
      <c r="AB243" s="3">
        <f t="shared" si="29"/>
        <v>0</v>
      </c>
      <c r="AC243" s="3">
        <f t="shared" si="29"/>
        <v>0</v>
      </c>
      <c r="AD243" s="3">
        <f t="shared" si="29"/>
        <v>5</v>
      </c>
      <c r="AE243" s="3">
        <f t="shared" si="29"/>
        <v>7560</v>
      </c>
      <c r="AF243" s="3">
        <f t="shared" si="29"/>
        <v>26340</v>
      </c>
      <c r="AG243" s="3">
        <f>SUM(AG229:AG240)</f>
        <v>0</v>
      </c>
      <c r="AH243" s="3">
        <f>SUM(AH229:AH240)</f>
        <v>0</v>
      </c>
      <c r="AI243" s="3">
        <f>SUM(AI229:AI240)</f>
        <v>0</v>
      </c>
    </row>
    <row r="244" spans="1:35" ht="13.5" thickBot="1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</row>
    <row r="245" spans="1:35" ht="12.75" customHeight="1">
      <c r="A245" s="153" t="s">
        <v>36</v>
      </c>
      <c r="B245" s="1">
        <v>2001</v>
      </c>
      <c r="C245" s="3">
        <v>0</v>
      </c>
      <c r="D245" s="3">
        <v>0</v>
      </c>
      <c r="E245" s="3">
        <v>0</v>
      </c>
      <c r="F245" s="3">
        <v>1</v>
      </c>
      <c r="G245" s="3">
        <v>110</v>
      </c>
      <c r="H245" s="3">
        <v>100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1</v>
      </c>
      <c r="AB245" s="3">
        <v>251</v>
      </c>
      <c r="AC245" s="3">
        <v>140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</row>
    <row r="246" spans="1:35">
      <c r="A246" s="154"/>
      <c r="B246" s="1">
        <v>2002</v>
      </c>
      <c r="C246" s="3">
        <v>2</v>
      </c>
      <c r="D246" s="3">
        <v>137</v>
      </c>
      <c r="E246" s="3">
        <v>165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</row>
    <row r="247" spans="1:35">
      <c r="A247" s="154"/>
      <c r="B247" s="1">
        <v>2003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</row>
    <row r="248" spans="1:35">
      <c r="A248" s="154"/>
      <c r="B248" s="1">
        <v>2004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1</v>
      </c>
      <c r="P248" s="3">
        <v>1132</v>
      </c>
      <c r="Q248" s="3">
        <v>3500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</row>
    <row r="249" spans="1:35">
      <c r="A249" s="154"/>
      <c r="B249" s="1">
        <v>2005</v>
      </c>
      <c r="C249" s="3">
        <v>290</v>
      </c>
      <c r="D249" s="3">
        <v>11600</v>
      </c>
      <c r="E249" s="3">
        <v>4640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4</v>
      </c>
      <c r="V249" s="3">
        <v>1400</v>
      </c>
      <c r="W249" s="3">
        <v>2310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</row>
    <row r="250" spans="1:35">
      <c r="A250" s="154"/>
      <c r="B250" s="1">
        <v>2006</v>
      </c>
      <c r="C250" s="3">
        <v>0</v>
      </c>
      <c r="D250" s="3">
        <v>0</v>
      </c>
      <c r="E250" s="3">
        <v>0</v>
      </c>
      <c r="F250" s="3">
        <v>1</v>
      </c>
      <c r="G250" s="3">
        <v>240</v>
      </c>
      <c r="H250" s="3">
        <v>431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/>
      <c r="AH250" s="3"/>
      <c r="AI250" s="3"/>
    </row>
    <row r="251" spans="1:35">
      <c r="A251" s="154"/>
      <c r="B251" s="1">
        <v>2007</v>
      </c>
      <c r="C251" s="3">
        <v>226</v>
      </c>
      <c r="D251" s="3">
        <v>9040</v>
      </c>
      <c r="E251" s="3">
        <v>7910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</row>
    <row r="252" spans="1:35">
      <c r="A252" s="154"/>
      <c r="B252" s="1">
        <v>2008</v>
      </c>
      <c r="C252" s="3">
        <v>316</v>
      </c>
      <c r="D252" s="3">
        <v>12590</v>
      </c>
      <c r="E252" s="3">
        <v>10354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/>
      <c r="AH252" s="3"/>
      <c r="AI252" s="3"/>
    </row>
    <row r="253" spans="1:35">
      <c r="A253" s="154"/>
      <c r="B253" s="1">
        <v>2009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/>
      <c r="AH253" s="3"/>
      <c r="AI253" s="3"/>
    </row>
    <row r="254" spans="1:35">
      <c r="A254" s="154"/>
      <c r="B254" s="1">
        <v>2010</v>
      </c>
      <c r="C254" s="3">
        <v>0</v>
      </c>
      <c r="D254" s="3">
        <v>0</v>
      </c>
      <c r="E254" s="3">
        <v>0</v>
      </c>
      <c r="F254" s="3">
        <v>1</v>
      </c>
      <c r="G254" s="3">
        <v>114</v>
      </c>
      <c r="H254" s="3">
        <v>342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/>
      <c r="AH254" s="3"/>
      <c r="AI254" s="3"/>
    </row>
    <row r="255" spans="1:35">
      <c r="A255" s="154"/>
      <c r="B255" s="1">
        <v>2011</v>
      </c>
      <c r="C255" s="3">
        <v>2</v>
      </c>
      <c r="D255" s="3">
        <v>85</v>
      </c>
      <c r="E255" s="3">
        <v>350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/>
      <c r="AH255" s="3"/>
      <c r="AI255" s="3"/>
    </row>
    <row r="256" spans="1:35" ht="13.5" thickBot="1">
      <c r="A256" s="155"/>
      <c r="B256" s="1">
        <v>2012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</row>
    <row r="257" spans="1:35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</row>
    <row r="258" spans="1:35">
      <c r="B258" s="1" t="s">
        <v>16</v>
      </c>
      <c r="C258" s="3">
        <f>AVERAGE(C245:C256)</f>
        <v>69.666666666666671</v>
      </c>
      <c r="D258" s="3">
        <f t="shared" ref="D258:AF258" si="30">AVERAGE(D245:D256)</f>
        <v>2787.6666666666665</v>
      </c>
      <c r="E258" s="3">
        <f t="shared" si="30"/>
        <v>1951.5833333333333</v>
      </c>
      <c r="F258" s="3">
        <f t="shared" si="30"/>
        <v>0.25</v>
      </c>
      <c r="G258" s="3">
        <f t="shared" si="30"/>
        <v>38.666666666666664</v>
      </c>
      <c r="H258" s="3">
        <f t="shared" si="30"/>
        <v>72.75</v>
      </c>
      <c r="I258" s="3">
        <f t="shared" si="30"/>
        <v>0</v>
      </c>
      <c r="J258" s="3">
        <f t="shared" si="30"/>
        <v>0</v>
      </c>
      <c r="K258" s="3">
        <f t="shared" si="30"/>
        <v>0</v>
      </c>
      <c r="L258" s="3">
        <f t="shared" si="30"/>
        <v>0</v>
      </c>
      <c r="M258" s="3">
        <f t="shared" si="30"/>
        <v>0</v>
      </c>
      <c r="N258" s="3">
        <f t="shared" si="30"/>
        <v>0</v>
      </c>
      <c r="O258" s="3">
        <f t="shared" si="30"/>
        <v>8.3333333333333329E-2</v>
      </c>
      <c r="P258" s="3">
        <f t="shared" si="30"/>
        <v>94.333333333333329</v>
      </c>
      <c r="Q258" s="3">
        <f t="shared" si="30"/>
        <v>291.66666666666669</v>
      </c>
      <c r="R258" s="3">
        <f t="shared" si="30"/>
        <v>0</v>
      </c>
      <c r="S258" s="3">
        <f t="shared" si="30"/>
        <v>0</v>
      </c>
      <c r="T258" s="3">
        <f t="shared" si="30"/>
        <v>0</v>
      </c>
      <c r="U258" s="3">
        <f t="shared" si="30"/>
        <v>0.33333333333333331</v>
      </c>
      <c r="V258" s="3">
        <f t="shared" si="30"/>
        <v>116.66666666666667</v>
      </c>
      <c r="W258" s="3">
        <f t="shared" si="30"/>
        <v>192.5</v>
      </c>
      <c r="X258" s="3">
        <f t="shared" si="30"/>
        <v>0</v>
      </c>
      <c r="Y258" s="3">
        <f t="shared" si="30"/>
        <v>0</v>
      </c>
      <c r="Z258" s="3">
        <f t="shared" si="30"/>
        <v>0</v>
      </c>
      <c r="AA258" s="3">
        <f t="shared" si="30"/>
        <v>8.3333333333333329E-2</v>
      </c>
      <c r="AB258" s="3">
        <f t="shared" si="30"/>
        <v>20.916666666666668</v>
      </c>
      <c r="AC258" s="3">
        <f t="shared" si="30"/>
        <v>11.666666666666666</v>
      </c>
      <c r="AD258" s="3">
        <f t="shared" si="30"/>
        <v>0</v>
      </c>
      <c r="AE258" s="3">
        <f t="shared" si="30"/>
        <v>0</v>
      </c>
      <c r="AF258" s="3">
        <f t="shared" si="30"/>
        <v>0</v>
      </c>
      <c r="AG258" s="3">
        <f>AVERAGE(AG245:AG256)</f>
        <v>0</v>
      </c>
      <c r="AH258" s="3">
        <f>AVERAGE(AH245:AH256)</f>
        <v>0</v>
      </c>
      <c r="AI258" s="3">
        <f>AVERAGE(AI245:AI256)</f>
        <v>0</v>
      </c>
    </row>
    <row r="259" spans="1:35">
      <c r="B259" s="1" t="s">
        <v>17</v>
      </c>
      <c r="C259" s="3">
        <f>SUM(C245:C256)</f>
        <v>836</v>
      </c>
      <c r="D259" s="3">
        <f t="shared" ref="D259:AF259" si="31">SUM(D245:D256)</f>
        <v>33452</v>
      </c>
      <c r="E259" s="3">
        <f t="shared" si="31"/>
        <v>23419</v>
      </c>
      <c r="F259" s="3">
        <f t="shared" si="31"/>
        <v>3</v>
      </c>
      <c r="G259" s="3">
        <f t="shared" si="31"/>
        <v>464</v>
      </c>
      <c r="H259" s="3">
        <f t="shared" si="31"/>
        <v>873</v>
      </c>
      <c r="I259" s="3">
        <f t="shared" si="31"/>
        <v>0</v>
      </c>
      <c r="J259" s="3">
        <f t="shared" si="31"/>
        <v>0</v>
      </c>
      <c r="K259" s="3">
        <f t="shared" si="31"/>
        <v>0</v>
      </c>
      <c r="L259" s="3">
        <f t="shared" si="31"/>
        <v>0</v>
      </c>
      <c r="M259" s="3">
        <f t="shared" si="31"/>
        <v>0</v>
      </c>
      <c r="N259" s="3">
        <f t="shared" si="31"/>
        <v>0</v>
      </c>
      <c r="O259" s="3">
        <f t="shared" si="31"/>
        <v>1</v>
      </c>
      <c r="P259" s="3">
        <f t="shared" si="31"/>
        <v>1132</v>
      </c>
      <c r="Q259" s="3">
        <f t="shared" si="31"/>
        <v>3500</v>
      </c>
      <c r="R259" s="3">
        <f t="shared" si="31"/>
        <v>0</v>
      </c>
      <c r="S259" s="3">
        <f t="shared" si="31"/>
        <v>0</v>
      </c>
      <c r="T259" s="3">
        <f t="shared" si="31"/>
        <v>0</v>
      </c>
      <c r="U259" s="3">
        <f t="shared" si="31"/>
        <v>4</v>
      </c>
      <c r="V259" s="3">
        <f t="shared" si="31"/>
        <v>1400</v>
      </c>
      <c r="W259" s="3">
        <f t="shared" si="31"/>
        <v>2310</v>
      </c>
      <c r="X259" s="3">
        <f t="shared" si="31"/>
        <v>0</v>
      </c>
      <c r="Y259" s="3">
        <f t="shared" si="31"/>
        <v>0</v>
      </c>
      <c r="Z259" s="3">
        <f t="shared" si="31"/>
        <v>0</v>
      </c>
      <c r="AA259" s="3">
        <f t="shared" si="31"/>
        <v>1</v>
      </c>
      <c r="AB259" s="3">
        <f t="shared" si="31"/>
        <v>251</v>
      </c>
      <c r="AC259" s="3">
        <f t="shared" si="31"/>
        <v>140</v>
      </c>
      <c r="AD259" s="3">
        <f t="shared" si="31"/>
        <v>0</v>
      </c>
      <c r="AE259" s="3">
        <f t="shared" si="31"/>
        <v>0</v>
      </c>
      <c r="AF259" s="3">
        <f t="shared" si="31"/>
        <v>0</v>
      </c>
      <c r="AG259" s="3">
        <f>SUM(AG245:AG256)</f>
        <v>0</v>
      </c>
      <c r="AH259" s="3">
        <f>SUM(AH245:AH256)</f>
        <v>0</v>
      </c>
      <c r="AI259" s="3">
        <f>SUM(AI245:AI256)</f>
        <v>0</v>
      </c>
    </row>
    <row r="260" spans="1:35" ht="13.5" thickBot="1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</row>
    <row r="261" spans="1:35" ht="12.75" customHeight="1">
      <c r="A261" s="153" t="s">
        <v>37</v>
      </c>
      <c r="B261" s="1">
        <v>2001</v>
      </c>
      <c r="C261" s="3">
        <v>556</v>
      </c>
      <c r="D261" s="3">
        <v>17180</v>
      </c>
      <c r="E261" s="3">
        <v>9282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</row>
    <row r="262" spans="1:35">
      <c r="A262" s="154"/>
      <c r="B262" s="1">
        <v>2002</v>
      </c>
      <c r="C262" s="3">
        <v>0</v>
      </c>
      <c r="D262" s="3">
        <v>0</v>
      </c>
      <c r="E262" s="3">
        <v>0</v>
      </c>
      <c r="F262" s="3">
        <v>6</v>
      </c>
      <c r="G262" s="3">
        <v>746</v>
      </c>
      <c r="H262" s="3">
        <v>789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</row>
    <row r="263" spans="1:35">
      <c r="A263" s="154"/>
      <c r="B263" s="1">
        <v>2003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</row>
    <row r="264" spans="1:35">
      <c r="A264" s="154"/>
      <c r="B264" s="1">
        <v>2004</v>
      </c>
      <c r="C264" s="3">
        <v>522</v>
      </c>
      <c r="D264" s="3">
        <v>16970</v>
      </c>
      <c r="E264" s="3">
        <v>22000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</row>
    <row r="265" spans="1:35">
      <c r="A265" s="154"/>
      <c r="B265" s="1">
        <v>2005</v>
      </c>
      <c r="C265" s="3">
        <v>0</v>
      </c>
      <c r="D265" s="3">
        <v>0</v>
      </c>
      <c r="E265" s="3">
        <v>0</v>
      </c>
      <c r="F265" s="3">
        <v>2</v>
      </c>
      <c r="G265" s="3">
        <v>312</v>
      </c>
      <c r="H265" s="3">
        <v>290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7</v>
      </c>
      <c r="AB265" s="3">
        <v>338</v>
      </c>
      <c r="AC265" s="3">
        <v>1000</v>
      </c>
      <c r="AD265" s="3">
        <v>1</v>
      </c>
      <c r="AE265" s="3">
        <v>101</v>
      </c>
      <c r="AF265" s="3">
        <v>55</v>
      </c>
      <c r="AG265" s="3">
        <v>0</v>
      </c>
      <c r="AH265" s="3">
        <v>0</v>
      </c>
      <c r="AI265" s="3">
        <v>0</v>
      </c>
    </row>
    <row r="266" spans="1:35">
      <c r="A266" s="154"/>
      <c r="B266" s="1">
        <v>2006</v>
      </c>
      <c r="C266" s="3">
        <v>10</v>
      </c>
      <c r="D266" s="3">
        <v>533</v>
      </c>
      <c r="E266" s="3">
        <v>761</v>
      </c>
      <c r="F266" s="3">
        <v>16</v>
      </c>
      <c r="G266" s="3">
        <v>2042</v>
      </c>
      <c r="H266" s="3">
        <v>3111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1</v>
      </c>
      <c r="V266" s="3">
        <v>255</v>
      </c>
      <c r="W266" s="3">
        <v>510</v>
      </c>
      <c r="X266" s="3">
        <v>1</v>
      </c>
      <c r="Y266" s="3">
        <v>301</v>
      </c>
      <c r="Z266" s="3">
        <v>512</v>
      </c>
      <c r="AA266" s="3">
        <v>4</v>
      </c>
      <c r="AB266" s="3">
        <v>1633</v>
      </c>
      <c r="AC266" s="3">
        <v>5257</v>
      </c>
      <c r="AD266" s="3">
        <v>1</v>
      </c>
      <c r="AE266" s="3">
        <v>60</v>
      </c>
      <c r="AF266" s="3">
        <v>90</v>
      </c>
      <c r="AG266" s="3"/>
      <c r="AH266" s="3"/>
      <c r="AI266" s="3"/>
    </row>
    <row r="267" spans="1:35">
      <c r="A267" s="154"/>
      <c r="B267" s="1">
        <v>2007</v>
      </c>
      <c r="C267" s="3">
        <v>1175</v>
      </c>
      <c r="D267" s="3">
        <v>49350</v>
      </c>
      <c r="E267" s="3">
        <v>57986</v>
      </c>
      <c r="F267" s="3">
        <v>7</v>
      </c>
      <c r="G267" s="3">
        <v>1199</v>
      </c>
      <c r="H267" s="3">
        <v>2398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1</v>
      </c>
      <c r="Y267" s="3">
        <v>5625</v>
      </c>
      <c r="Z267" s="3">
        <v>12386</v>
      </c>
      <c r="AA267" s="3">
        <v>1</v>
      </c>
      <c r="AB267" s="3">
        <v>628</v>
      </c>
      <c r="AC267" s="3">
        <v>1383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</row>
    <row r="268" spans="1:35">
      <c r="A268" s="154"/>
      <c r="B268" s="1">
        <v>2008</v>
      </c>
      <c r="C268" s="3">
        <v>25</v>
      </c>
      <c r="D268" s="3">
        <v>1050</v>
      </c>
      <c r="E268" s="3">
        <v>1050</v>
      </c>
      <c r="F268" s="3">
        <v>3</v>
      </c>
      <c r="G268" s="3">
        <v>500</v>
      </c>
      <c r="H268" s="3">
        <v>1115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3</v>
      </c>
      <c r="AB268" s="3">
        <v>1205</v>
      </c>
      <c r="AC268" s="3">
        <v>3875</v>
      </c>
      <c r="AD268" s="3">
        <v>0</v>
      </c>
      <c r="AE268" s="3">
        <v>0</v>
      </c>
      <c r="AF268" s="3">
        <v>0</v>
      </c>
      <c r="AG268" s="3"/>
      <c r="AH268" s="3"/>
      <c r="AI268" s="3"/>
    </row>
    <row r="269" spans="1:35">
      <c r="A269" s="154"/>
      <c r="B269" s="1">
        <v>2009</v>
      </c>
      <c r="C269" s="3">
        <v>0</v>
      </c>
      <c r="D269" s="3">
        <v>0</v>
      </c>
      <c r="E269" s="3">
        <v>0</v>
      </c>
      <c r="F269" s="3">
        <v>12</v>
      </c>
      <c r="G269" s="3">
        <v>2009</v>
      </c>
      <c r="H269" s="3">
        <v>4870</v>
      </c>
      <c r="I269" s="3">
        <v>0</v>
      </c>
      <c r="J269" s="3">
        <v>0</v>
      </c>
      <c r="K269" s="3">
        <v>0</v>
      </c>
      <c r="L269" s="3">
        <v>33</v>
      </c>
      <c r="M269" s="3">
        <v>4371</v>
      </c>
      <c r="N269" s="3">
        <v>10610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2</v>
      </c>
      <c r="Y269" s="3">
        <v>1737</v>
      </c>
      <c r="Z269" s="3">
        <v>4200</v>
      </c>
      <c r="AA269" s="3">
        <v>0</v>
      </c>
      <c r="AB269" s="3">
        <v>0</v>
      </c>
      <c r="AC269" s="3">
        <v>0</v>
      </c>
      <c r="AD269" s="3">
        <v>1</v>
      </c>
      <c r="AE269" s="3">
        <v>127</v>
      </c>
      <c r="AF269" s="3">
        <v>307</v>
      </c>
      <c r="AG269" s="3"/>
      <c r="AH269" s="3"/>
      <c r="AI269" s="3"/>
    </row>
    <row r="270" spans="1:35">
      <c r="A270" s="154"/>
      <c r="B270" s="1">
        <v>2010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3</v>
      </c>
      <c r="AB270" s="3">
        <v>1737</v>
      </c>
      <c r="AC270" s="3">
        <v>5212</v>
      </c>
      <c r="AD270" s="3">
        <v>1</v>
      </c>
      <c r="AE270" s="3">
        <v>126</v>
      </c>
      <c r="AF270" s="3">
        <v>403</v>
      </c>
      <c r="AG270" s="3"/>
      <c r="AH270" s="3"/>
      <c r="AI270" s="3"/>
    </row>
    <row r="271" spans="1:35">
      <c r="A271" s="154"/>
      <c r="B271" s="1">
        <v>2011</v>
      </c>
      <c r="C271" s="3">
        <v>0</v>
      </c>
      <c r="D271" s="3">
        <v>0</v>
      </c>
      <c r="E271" s="3">
        <v>0</v>
      </c>
      <c r="F271" s="3">
        <v>6</v>
      </c>
      <c r="G271" s="3">
        <v>2009</v>
      </c>
      <c r="H271" s="3">
        <v>12053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1</v>
      </c>
      <c r="AB271" s="3">
        <v>1737</v>
      </c>
      <c r="AC271" s="3">
        <v>5906</v>
      </c>
      <c r="AD271" s="3">
        <v>0</v>
      </c>
      <c r="AE271" s="3">
        <v>0</v>
      </c>
      <c r="AF271" s="3">
        <v>0</v>
      </c>
      <c r="AG271" s="3"/>
      <c r="AH271" s="3"/>
      <c r="AI271" s="3"/>
    </row>
    <row r="272" spans="1:35" ht="13.5" thickBot="1">
      <c r="A272" s="155"/>
      <c r="B272" s="1">
        <v>2012</v>
      </c>
      <c r="C272" s="3">
        <v>0</v>
      </c>
      <c r="D272" s="3">
        <v>0</v>
      </c>
      <c r="E272" s="3">
        <v>0</v>
      </c>
      <c r="F272" s="3">
        <v>5</v>
      </c>
      <c r="G272" s="3">
        <v>2009</v>
      </c>
      <c r="H272" s="3">
        <v>12456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2</v>
      </c>
      <c r="AB272" s="3">
        <v>1739</v>
      </c>
      <c r="AC272" s="3">
        <v>6956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</row>
    <row r="273" spans="1:35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</row>
    <row r="274" spans="1:35">
      <c r="B274" s="1" t="s">
        <v>16</v>
      </c>
      <c r="C274" s="3">
        <f>AVERAGE(C261:C272)</f>
        <v>190.66666666666666</v>
      </c>
      <c r="D274" s="3">
        <f t="shared" ref="D274:AF274" si="32">AVERAGE(D261:D272)</f>
        <v>7090.25</v>
      </c>
      <c r="E274" s="3">
        <f t="shared" si="32"/>
        <v>7589.916666666667</v>
      </c>
      <c r="F274" s="3">
        <f t="shared" si="32"/>
        <v>4.75</v>
      </c>
      <c r="G274" s="3">
        <f t="shared" si="32"/>
        <v>902.16666666666663</v>
      </c>
      <c r="H274" s="3">
        <f t="shared" si="32"/>
        <v>3090.1666666666665</v>
      </c>
      <c r="I274" s="3">
        <f t="shared" si="32"/>
        <v>0</v>
      </c>
      <c r="J274" s="3">
        <f t="shared" si="32"/>
        <v>0</v>
      </c>
      <c r="K274" s="3">
        <f t="shared" si="32"/>
        <v>0</v>
      </c>
      <c r="L274" s="3">
        <f t="shared" si="32"/>
        <v>2.75</v>
      </c>
      <c r="M274" s="3">
        <f t="shared" si="32"/>
        <v>364.25</v>
      </c>
      <c r="N274" s="3">
        <f t="shared" si="32"/>
        <v>884.16666666666663</v>
      </c>
      <c r="O274" s="3">
        <f t="shared" si="32"/>
        <v>0</v>
      </c>
      <c r="P274" s="3">
        <f t="shared" si="32"/>
        <v>0</v>
      </c>
      <c r="Q274" s="3">
        <f t="shared" si="32"/>
        <v>0</v>
      </c>
      <c r="R274" s="3">
        <f t="shared" si="32"/>
        <v>0</v>
      </c>
      <c r="S274" s="3">
        <f t="shared" si="32"/>
        <v>0</v>
      </c>
      <c r="T274" s="3">
        <f t="shared" si="32"/>
        <v>0</v>
      </c>
      <c r="U274" s="3">
        <f t="shared" si="32"/>
        <v>8.3333333333333329E-2</v>
      </c>
      <c r="V274" s="3">
        <f t="shared" si="32"/>
        <v>21.25</v>
      </c>
      <c r="W274" s="3">
        <f t="shared" si="32"/>
        <v>42.5</v>
      </c>
      <c r="X274" s="3">
        <f t="shared" si="32"/>
        <v>0.33333333333333331</v>
      </c>
      <c r="Y274" s="3">
        <f t="shared" si="32"/>
        <v>638.58333333333337</v>
      </c>
      <c r="Z274" s="3">
        <f t="shared" si="32"/>
        <v>1424.8333333333333</v>
      </c>
      <c r="AA274" s="3">
        <f t="shared" si="32"/>
        <v>1.75</v>
      </c>
      <c r="AB274" s="3">
        <f t="shared" si="32"/>
        <v>751.41666666666663</v>
      </c>
      <c r="AC274" s="3">
        <f t="shared" si="32"/>
        <v>2465.75</v>
      </c>
      <c r="AD274" s="3">
        <f t="shared" si="32"/>
        <v>0.33333333333333331</v>
      </c>
      <c r="AE274" s="3">
        <f t="shared" si="32"/>
        <v>34.5</v>
      </c>
      <c r="AF274" s="3">
        <f t="shared" si="32"/>
        <v>71.25</v>
      </c>
      <c r="AG274" s="3">
        <f>AVERAGE(AG261:AG272)</f>
        <v>0</v>
      </c>
      <c r="AH274" s="3">
        <f>AVERAGE(AH261:AH272)</f>
        <v>0</v>
      </c>
      <c r="AI274" s="3">
        <f>AVERAGE(AI261:AI272)</f>
        <v>0</v>
      </c>
    </row>
    <row r="275" spans="1:35">
      <c r="B275" s="1" t="s">
        <v>17</v>
      </c>
      <c r="C275" s="3">
        <f>SUM(C261:C272)</f>
        <v>2288</v>
      </c>
      <c r="D275" s="3">
        <f t="shared" ref="D275:AF275" si="33">SUM(D261:D272)</f>
        <v>85083</v>
      </c>
      <c r="E275" s="3">
        <f t="shared" si="33"/>
        <v>91079</v>
      </c>
      <c r="F275" s="3">
        <f t="shared" si="33"/>
        <v>57</v>
      </c>
      <c r="G275" s="3">
        <f t="shared" si="33"/>
        <v>10826</v>
      </c>
      <c r="H275" s="3">
        <f t="shared" si="33"/>
        <v>37082</v>
      </c>
      <c r="I275" s="3">
        <f t="shared" si="33"/>
        <v>0</v>
      </c>
      <c r="J275" s="3">
        <f t="shared" si="33"/>
        <v>0</v>
      </c>
      <c r="K275" s="3">
        <f t="shared" si="33"/>
        <v>0</v>
      </c>
      <c r="L275" s="3">
        <f t="shared" si="33"/>
        <v>33</v>
      </c>
      <c r="M275" s="3">
        <f t="shared" si="33"/>
        <v>4371</v>
      </c>
      <c r="N275" s="3">
        <f t="shared" si="33"/>
        <v>10610</v>
      </c>
      <c r="O275" s="3">
        <f t="shared" si="33"/>
        <v>0</v>
      </c>
      <c r="P275" s="3">
        <f t="shared" si="33"/>
        <v>0</v>
      </c>
      <c r="Q275" s="3">
        <f t="shared" si="33"/>
        <v>0</v>
      </c>
      <c r="R275" s="3">
        <f t="shared" si="33"/>
        <v>0</v>
      </c>
      <c r="S275" s="3">
        <f t="shared" si="33"/>
        <v>0</v>
      </c>
      <c r="T275" s="3">
        <f t="shared" si="33"/>
        <v>0</v>
      </c>
      <c r="U275" s="3">
        <f t="shared" si="33"/>
        <v>1</v>
      </c>
      <c r="V275" s="3">
        <f t="shared" si="33"/>
        <v>255</v>
      </c>
      <c r="W275" s="3">
        <f t="shared" si="33"/>
        <v>510</v>
      </c>
      <c r="X275" s="3">
        <f t="shared" si="33"/>
        <v>4</v>
      </c>
      <c r="Y275" s="3">
        <f t="shared" si="33"/>
        <v>7663</v>
      </c>
      <c r="Z275" s="3">
        <f t="shared" si="33"/>
        <v>17098</v>
      </c>
      <c r="AA275" s="3">
        <f t="shared" si="33"/>
        <v>21</v>
      </c>
      <c r="AB275" s="3">
        <f t="shared" si="33"/>
        <v>9017</v>
      </c>
      <c r="AC275" s="3">
        <f t="shared" si="33"/>
        <v>29589</v>
      </c>
      <c r="AD275" s="3">
        <f t="shared" si="33"/>
        <v>4</v>
      </c>
      <c r="AE275" s="3">
        <f t="shared" si="33"/>
        <v>414</v>
      </c>
      <c r="AF275" s="3">
        <f t="shared" si="33"/>
        <v>855</v>
      </c>
      <c r="AG275" s="3">
        <f>SUM(AG261:AG272)</f>
        <v>0</v>
      </c>
      <c r="AH275" s="3">
        <f>SUM(AH261:AH272)</f>
        <v>0</v>
      </c>
      <c r="AI275" s="3">
        <f>SUM(AI261:AI272)</f>
        <v>0</v>
      </c>
    </row>
    <row r="276" spans="1:35" ht="13.5" thickBot="1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</row>
    <row r="277" spans="1:35" ht="12.75" customHeight="1">
      <c r="A277" s="153" t="s">
        <v>38</v>
      </c>
      <c r="B277" s="1">
        <v>2001</v>
      </c>
      <c r="C277" s="3">
        <v>0</v>
      </c>
      <c r="D277" s="3">
        <v>0</v>
      </c>
      <c r="E277" s="3">
        <v>0</v>
      </c>
      <c r="F277" s="3">
        <v>5</v>
      </c>
      <c r="G277" s="3">
        <v>1079</v>
      </c>
      <c r="H277" s="3">
        <v>2266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5</v>
      </c>
      <c r="AB277" s="3">
        <v>1990</v>
      </c>
      <c r="AC277" s="3">
        <v>3781</v>
      </c>
      <c r="AD277" s="3">
        <v>0</v>
      </c>
      <c r="AE277" s="3">
        <v>0</v>
      </c>
      <c r="AF277" s="3">
        <v>0</v>
      </c>
      <c r="AG277" s="3"/>
      <c r="AH277" s="3"/>
      <c r="AI277" s="3"/>
    </row>
    <row r="278" spans="1:35">
      <c r="A278" s="154"/>
      <c r="B278" s="1">
        <v>2002</v>
      </c>
      <c r="C278" s="3">
        <v>0</v>
      </c>
      <c r="D278" s="3">
        <v>0</v>
      </c>
      <c r="E278" s="3">
        <v>0</v>
      </c>
      <c r="F278" s="3">
        <v>8</v>
      </c>
      <c r="G278" s="3">
        <v>1263</v>
      </c>
      <c r="H278" s="3">
        <v>2526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1</v>
      </c>
      <c r="S278" s="3">
        <v>300</v>
      </c>
      <c r="T278" s="3">
        <v>750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5</v>
      </c>
      <c r="AB278" s="3">
        <v>1990</v>
      </c>
      <c r="AC278" s="3">
        <v>3781</v>
      </c>
      <c r="AD278" s="3">
        <v>1</v>
      </c>
      <c r="AE278" s="3">
        <v>680</v>
      </c>
      <c r="AF278" s="3">
        <v>1224</v>
      </c>
      <c r="AG278" s="3">
        <v>0</v>
      </c>
      <c r="AH278" s="3">
        <v>0</v>
      </c>
      <c r="AI278" s="3">
        <v>0</v>
      </c>
    </row>
    <row r="279" spans="1:35">
      <c r="A279" s="154"/>
      <c r="B279" s="1">
        <v>2003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1</v>
      </c>
      <c r="S279" s="3">
        <v>300</v>
      </c>
      <c r="T279" s="3">
        <v>750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35</v>
      </c>
      <c r="AH279" s="3">
        <v>1075</v>
      </c>
      <c r="AI279" s="3">
        <v>2307</v>
      </c>
    </row>
    <row r="280" spans="1:35">
      <c r="A280" s="154"/>
      <c r="B280" s="1">
        <v>2004</v>
      </c>
      <c r="C280" s="3">
        <v>17</v>
      </c>
      <c r="D280" s="3">
        <v>1128</v>
      </c>
      <c r="E280" s="3">
        <v>2632</v>
      </c>
      <c r="F280" s="3">
        <v>47</v>
      </c>
      <c r="G280" s="3">
        <v>13160</v>
      </c>
      <c r="H280" s="3">
        <v>36848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2</v>
      </c>
      <c r="P280" s="3">
        <v>600</v>
      </c>
      <c r="Q280" s="3">
        <v>930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7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32</v>
      </c>
      <c r="AH280" s="3">
        <v>896</v>
      </c>
      <c r="AI280" s="3">
        <v>2380</v>
      </c>
    </row>
    <row r="281" spans="1:35">
      <c r="A281" s="154"/>
      <c r="B281" s="1">
        <v>2005</v>
      </c>
      <c r="C281" s="3">
        <v>6</v>
      </c>
      <c r="D281" s="3">
        <v>239</v>
      </c>
      <c r="E281" s="3">
        <v>762</v>
      </c>
      <c r="F281" s="3">
        <v>21</v>
      </c>
      <c r="G281" s="3">
        <v>3891</v>
      </c>
      <c r="H281" s="3">
        <v>12452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2</v>
      </c>
      <c r="P281" s="3">
        <v>489</v>
      </c>
      <c r="Q281" s="3">
        <v>1564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1</v>
      </c>
      <c r="AE281" s="3">
        <v>103</v>
      </c>
      <c r="AF281" s="3">
        <v>331</v>
      </c>
      <c r="AG281" s="3">
        <v>0</v>
      </c>
      <c r="AH281" s="3">
        <v>0</v>
      </c>
      <c r="AI281" s="3">
        <v>0</v>
      </c>
    </row>
    <row r="282" spans="1:35">
      <c r="A282" s="154"/>
      <c r="B282" s="1">
        <v>2006</v>
      </c>
      <c r="C282" s="3">
        <v>27</v>
      </c>
      <c r="D282" s="3">
        <v>1022</v>
      </c>
      <c r="E282" s="3">
        <v>2902</v>
      </c>
      <c r="F282" s="3">
        <v>42</v>
      </c>
      <c r="G282" s="3">
        <v>94262</v>
      </c>
      <c r="H282" s="3">
        <v>38917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36</v>
      </c>
      <c r="P282" s="3">
        <v>900</v>
      </c>
      <c r="Q282" s="3">
        <v>3420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2</v>
      </c>
      <c r="AB282" s="3">
        <v>3750</v>
      </c>
      <c r="AC282" s="3">
        <v>19500</v>
      </c>
      <c r="AD282" s="3">
        <v>1</v>
      </c>
      <c r="AE282" s="3">
        <v>60</v>
      </c>
      <c r="AF282" s="3">
        <v>90</v>
      </c>
      <c r="AG282" s="3"/>
      <c r="AH282" s="3"/>
      <c r="AI282" s="3"/>
    </row>
    <row r="283" spans="1:35">
      <c r="A283" s="154"/>
      <c r="B283" s="1">
        <v>2007</v>
      </c>
      <c r="C283" s="3">
        <v>655</v>
      </c>
      <c r="D283" s="3">
        <v>20350</v>
      </c>
      <c r="E283" s="3">
        <v>32726</v>
      </c>
      <c r="F283" s="3">
        <v>57</v>
      </c>
      <c r="G283" s="3">
        <v>15960</v>
      </c>
      <c r="H283" s="3">
        <v>67032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18</v>
      </c>
      <c r="P283" s="3">
        <v>1224</v>
      </c>
      <c r="Q283" s="3">
        <v>4774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66</v>
      </c>
      <c r="AH283" s="3" t="s">
        <v>70</v>
      </c>
      <c r="AI283" s="3" t="s">
        <v>71</v>
      </c>
    </row>
    <row r="284" spans="1:35">
      <c r="A284" s="154"/>
      <c r="B284" s="1">
        <v>2008</v>
      </c>
      <c r="C284" s="3">
        <v>103</v>
      </c>
      <c r="D284" s="3">
        <v>4380</v>
      </c>
      <c r="E284" s="3">
        <v>9963</v>
      </c>
      <c r="F284" s="3">
        <v>38</v>
      </c>
      <c r="G284" s="3">
        <v>8816</v>
      </c>
      <c r="H284" s="3">
        <v>27027</v>
      </c>
      <c r="I284" s="3">
        <v>0</v>
      </c>
      <c r="J284" s="3">
        <v>0</v>
      </c>
      <c r="K284" s="3">
        <v>0</v>
      </c>
      <c r="L284" s="3">
        <v>2</v>
      </c>
      <c r="M284" s="3">
        <v>300</v>
      </c>
      <c r="N284" s="3">
        <v>1350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/>
      <c r="AH284" s="3"/>
      <c r="AI284" s="3"/>
    </row>
    <row r="285" spans="1:35">
      <c r="A285" s="154"/>
      <c r="B285" s="1">
        <v>2009</v>
      </c>
      <c r="C285" s="3">
        <v>370</v>
      </c>
      <c r="D285" s="3">
        <v>10577</v>
      </c>
      <c r="E285" s="3">
        <v>24189</v>
      </c>
      <c r="F285" s="3">
        <v>36</v>
      </c>
      <c r="G285" s="3">
        <v>10296</v>
      </c>
      <c r="H285" s="3">
        <v>51480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8</v>
      </c>
      <c r="AB285" s="3">
        <v>5100</v>
      </c>
      <c r="AC285" s="3">
        <v>20400</v>
      </c>
      <c r="AD285" s="3">
        <v>0</v>
      </c>
      <c r="AE285" s="3">
        <v>0</v>
      </c>
      <c r="AF285" s="3">
        <v>0</v>
      </c>
      <c r="AG285" s="3"/>
      <c r="AH285" s="3"/>
      <c r="AI285" s="3"/>
    </row>
    <row r="286" spans="1:35">
      <c r="A286" s="154"/>
      <c r="B286" s="1">
        <v>2010</v>
      </c>
      <c r="C286" s="3">
        <v>95</v>
      </c>
      <c r="D286" s="3">
        <v>3620</v>
      </c>
      <c r="E286" s="3">
        <v>11449</v>
      </c>
      <c r="F286" s="3">
        <v>77</v>
      </c>
      <c r="G286" s="3">
        <v>17710</v>
      </c>
      <c r="H286" s="3">
        <v>79695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28</v>
      </c>
      <c r="P286" s="3">
        <v>10640</v>
      </c>
      <c r="Q286" s="3">
        <v>48944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1</v>
      </c>
      <c r="AB286" s="3">
        <v>2400</v>
      </c>
      <c r="AC286" s="3">
        <v>11520</v>
      </c>
      <c r="AD286" s="3">
        <v>0</v>
      </c>
      <c r="AE286" s="3">
        <v>0</v>
      </c>
      <c r="AF286" s="3">
        <v>0</v>
      </c>
      <c r="AG286" s="3"/>
      <c r="AH286" s="3"/>
      <c r="AI286" s="3"/>
    </row>
    <row r="287" spans="1:35">
      <c r="A287" s="154"/>
      <c r="B287" s="1">
        <v>2011</v>
      </c>
      <c r="C287" s="3">
        <v>337</v>
      </c>
      <c r="D287" s="3">
        <v>13480</v>
      </c>
      <c r="E287" s="3">
        <v>27235</v>
      </c>
      <c r="F287" s="3">
        <v>64</v>
      </c>
      <c r="G287" s="3">
        <v>9216</v>
      </c>
      <c r="H287" s="3">
        <v>38707</v>
      </c>
      <c r="I287" s="3">
        <v>0</v>
      </c>
      <c r="J287" s="3">
        <v>0</v>
      </c>
      <c r="K287" s="3">
        <v>0</v>
      </c>
      <c r="L287" s="3">
        <v>4</v>
      </c>
      <c r="M287" s="3">
        <v>448</v>
      </c>
      <c r="N287" s="3">
        <v>2061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/>
      <c r="AH287" s="3"/>
      <c r="AI287" s="3"/>
    </row>
    <row r="288" spans="1:35" ht="13.5" thickBot="1">
      <c r="A288" s="155"/>
      <c r="B288" s="1">
        <v>2012</v>
      </c>
      <c r="C288" s="3">
        <v>0</v>
      </c>
      <c r="D288" s="3">
        <v>0</v>
      </c>
      <c r="E288" s="3">
        <v>0</v>
      </c>
      <c r="F288" s="3">
        <v>4</v>
      </c>
      <c r="G288" s="3">
        <v>832</v>
      </c>
      <c r="H288" s="3">
        <v>3744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1</v>
      </c>
      <c r="P288" s="3">
        <v>1720</v>
      </c>
      <c r="Q288" s="3">
        <v>7740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66</v>
      </c>
      <c r="AH288" s="3" t="s">
        <v>70</v>
      </c>
      <c r="AI288" s="3" t="s">
        <v>71</v>
      </c>
    </row>
    <row r="289" spans="1:35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</row>
    <row r="290" spans="1:35">
      <c r="B290" s="1" t="s">
        <v>16</v>
      </c>
      <c r="C290" s="3">
        <f>AVERAGE(C277:C288)</f>
        <v>134.16666666666666</v>
      </c>
      <c r="D290" s="3">
        <f t="shared" ref="D290:AF290" si="34">AVERAGE(D277:D288)</f>
        <v>4566.333333333333</v>
      </c>
      <c r="E290" s="3">
        <f t="shared" si="34"/>
        <v>9321.5</v>
      </c>
      <c r="F290" s="3">
        <f t="shared" si="34"/>
        <v>33.25</v>
      </c>
      <c r="G290" s="3">
        <f t="shared" si="34"/>
        <v>14707.083333333334</v>
      </c>
      <c r="H290" s="3">
        <f t="shared" si="34"/>
        <v>30057.833333333332</v>
      </c>
      <c r="I290" s="3">
        <f t="shared" si="34"/>
        <v>0</v>
      </c>
      <c r="J290" s="3">
        <f t="shared" si="34"/>
        <v>0</v>
      </c>
      <c r="K290" s="3">
        <f t="shared" si="34"/>
        <v>0</v>
      </c>
      <c r="L290" s="3">
        <f t="shared" si="34"/>
        <v>0.5</v>
      </c>
      <c r="M290" s="3">
        <f t="shared" si="34"/>
        <v>62.333333333333336</v>
      </c>
      <c r="N290" s="3">
        <f t="shared" si="34"/>
        <v>284.25</v>
      </c>
      <c r="O290" s="3">
        <f t="shared" si="34"/>
        <v>7.25</v>
      </c>
      <c r="P290" s="3">
        <f>AVERAGE(P277:P288)</f>
        <v>1297.75</v>
      </c>
      <c r="Q290" s="3">
        <f t="shared" si="34"/>
        <v>5614.333333333333</v>
      </c>
      <c r="R290" s="3">
        <f t="shared" si="34"/>
        <v>0.16666666666666666</v>
      </c>
      <c r="S290" s="3">
        <f t="shared" si="34"/>
        <v>50</v>
      </c>
      <c r="T290" s="3">
        <f t="shared" si="34"/>
        <v>125</v>
      </c>
      <c r="U290" s="3">
        <f t="shared" si="34"/>
        <v>0</v>
      </c>
      <c r="V290" s="3">
        <f t="shared" si="34"/>
        <v>0</v>
      </c>
      <c r="W290" s="3">
        <f t="shared" si="34"/>
        <v>0</v>
      </c>
      <c r="X290" s="3">
        <f t="shared" si="34"/>
        <v>0</v>
      </c>
      <c r="Y290" s="3">
        <f t="shared" si="34"/>
        <v>0</v>
      </c>
      <c r="Z290" s="3">
        <f t="shared" si="34"/>
        <v>0</v>
      </c>
      <c r="AA290" s="3">
        <f t="shared" si="34"/>
        <v>2.3333333333333335</v>
      </c>
      <c r="AB290" s="3">
        <f t="shared" si="34"/>
        <v>1269.1666666666667</v>
      </c>
      <c r="AC290" s="3">
        <f t="shared" si="34"/>
        <v>4915.166666666667</v>
      </c>
      <c r="AD290" s="3">
        <f t="shared" si="34"/>
        <v>0.25</v>
      </c>
      <c r="AE290" s="3">
        <f t="shared" si="34"/>
        <v>70.25</v>
      </c>
      <c r="AF290" s="3">
        <f t="shared" si="34"/>
        <v>137.08333333333334</v>
      </c>
      <c r="AG290" s="3">
        <f>AVERAGE(AG277:AG288)</f>
        <v>33.166666666666664</v>
      </c>
      <c r="AH290" s="3">
        <f>AVERAGE(AH277:AH288)</f>
        <v>492.75</v>
      </c>
      <c r="AI290" s="3">
        <f>AVERAGE(AI277:AI288)</f>
        <v>1171.75</v>
      </c>
    </row>
    <row r="291" spans="1:35">
      <c r="B291" s="1" t="s">
        <v>17</v>
      </c>
      <c r="C291" s="3">
        <f>SUM(C277:C288)</f>
        <v>1610</v>
      </c>
      <c r="D291" s="3">
        <f t="shared" ref="D291:AF291" si="35">SUM(D277:D288)</f>
        <v>54796</v>
      </c>
      <c r="E291" s="3">
        <f t="shared" si="35"/>
        <v>111858</v>
      </c>
      <c r="F291" s="3">
        <f t="shared" si="35"/>
        <v>399</v>
      </c>
      <c r="G291" s="3">
        <f t="shared" si="35"/>
        <v>176485</v>
      </c>
      <c r="H291" s="3">
        <f t="shared" si="35"/>
        <v>360694</v>
      </c>
      <c r="I291" s="3">
        <f t="shared" si="35"/>
        <v>0</v>
      </c>
      <c r="J291" s="3">
        <f t="shared" si="35"/>
        <v>0</v>
      </c>
      <c r="K291" s="3">
        <f t="shared" si="35"/>
        <v>0</v>
      </c>
      <c r="L291" s="3">
        <f t="shared" si="35"/>
        <v>6</v>
      </c>
      <c r="M291" s="3">
        <f t="shared" si="35"/>
        <v>748</v>
      </c>
      <c r="N291" s="3">
        <f t="shared" si="35"/>
        <v>3411</v>
      </c>
      <c r="O291" s="3">
        <f t="shared" si="35"/>
        <v>87</v>
      </c>
      <c r="P291" s="3">
        <f>SUM(P277:P288)</f>
        <v>15573</v>
      </c>
      <c r="Q291" s="3">
        <f t="shared" si="35"/>
        <v>67372</v>
      </c>
      <c r="R291" s="3">
        <f t="shared" si="35"/>
        <v>2</v>
      </c>
      <c r="S291" s="3">
        <f t="shared" si="35"/>
        <v>600</v>
      </c>
      <c r="T291" s="3">
        <f t="shared" si="35"/>
        <v>1500</v>
      </c>
      <c r="U291" s="3">
        <f t="shared" si="35"/>
        <v>0</v>
      </c>
      <c r="V291" s="3">
        <f t="shared" si="35"/>
        <v>0</v>
      </c>
      <c r="W291" s="3">
        <f t="shared" si="35"/>
        <v>0</v>
      </c>
      <c r="X291" s="3">
        <f t="shared" si="35"/>
        <v>0</v>
      </c>
      <c r="Y291" s="3">
        <f t="shared" si="35"/>
        <v>0</v>
      </c>
      <c r="Z291" s="3">
        <f t="shared" si="35"/>
        <v>0</v>
      </c>
      <c r="AA291" s="3">
        <f t="shared" si="35"/>
        <v>28</v>
      </c>
      <c r="AB291" s="3">
        <f t="shared" si="35"/>
        <v>15230</v>
      </c>
      <c r="AC291" s="3">
        <f t="shared" si="35"/>
        <v>58982</v>
      </c>
      <c r="AD291" s="3">
        <f t="shared" si="35"/>
        <v>3</v>
      </c>
      <c r="AE291" s="3">
        <f t="shared" si="35"/>
        <v>843</v>
      </c>
      <c r="AF291" s="3">
        <f t="shared" si="35"/>
        <v>1645</v>
      </c>
      <c r="AG291" s="3">
        <f>SUM(AG277:AG288)</f>
        <v>199</v>
      </c>
      <c r="AH291" s="3">
        <f>SUM(AH277:AH288)</f>
        <v>1971</v>
      </c>
      <c r="AI291" s="3">
        <f>SUM(AI277:AI288)</f>
        <v>4687</v>
      </c>
    </row>
    <row r="292" spans="1:35" ht="13.5" thickBot="1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</row>
    <row r="293" spans="1:35" ht="12.75" customHeight="1">
      <c r="A293" s="153" t="s">
        <v>22</v>
      </c>
      <c r="B293" s="1">
        <v>2001</v>
      </c>
      <c r="C293" s="3">
        <v>432</v>
      </c>
      <c r="D293" s="3">
        <v>11282</v>
      </c>
      <c r="E293" s="3">
        <v>7434</v>
      </c>
      <c r="F293" s="3">
        <v>92</v>
      </c>
      <c r="G293" s="3">
        <v>27655</v>
      </c>
      <c r="H293" s="3">
        <v>52911</v>
      </c>
      <c r="I293" s="3">
        <v>9</v>
      </c>
      <c r="J293" s="3">
        <v>687</v>
      </c>
      <c r="K293" s="3">
        <v>700</v>
      </c>
      <c r="L293" s="3">
        <v>43</v>
      </c>
      <c r="M293" s="3">
        <v>16746</v>
      </c>
      <c r="N293" s="3">
        <v>31635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2</v>
      </c>
      <c r="V293" s="3">
        <v>358</v>
      </c>
      <c r="W293" s="3">
        <v>444</v>
      </c>
      <c r="X293" s="3">
        <v>2</v>
      </c>
      <c r="Y293" s="3">
        <v>371</v>
      </c>
      <c r="Z293" s="3">
        <v>393</v>
      </c>
      <c r="AA293" s="3">
        <v>1</v>
      </c>
      <c r="AB293" s="3">
        <v>54</v>
      </c>
      <c r="AC293" s="3">
        <v>1500</v>
      </c>
      <c r="AD293" s="3">
        <v>1</v>
      </c>
      <c r="AE293" s="3">
        <v>96</v>
      </c>
      <c r="AF293" s="3">
        <v>100</v>
      </c>
      <c r="AG293" s="3">
        <v>0</v>
      </c>
      <c r="AH293" s="3">
        <v>0</v>
      </c>
      <c r="AI293" s="3">
        <v>0</v>
      </c>
    </row>
    <row r="294" spans="1:35">
      <c r="A294" s="154"/>
      <c r="B294" s="1">
        <v>2002</v>
      </c>
      <c r="C294" s="3">
        <v>106</v>
      </c>
      <c r="D294" s="3">
        <v>3063</v>
      </c>
      <c r="E294" s="3">
        <v>2888</v>
      </c>
      <c r="F294" s="3">
        <v>84</v>
      </c>
      <c r="G294" s="3">
        <v>22653</v>
      </c>
      <c r="H294" s="3">
        <v>45826</v>
      </c>
      <c r="I294" s="3">
        <v>0</v>
      </c>
      <c r="J294" s="3">
        <v>0</v>
      </c>
      <c r="K294" s="3">
        <v>0</v>
      </c>
      <c r="L294" s="3">
        <v>117</v>
      </c>
      <c r="M294" s="3">
        <v>17018</v>
      </c>
      <c r="N294" s="3">
        <v>36640</v>
      </c>
      <c r="O294" s="3">
        <v>2</v>
      </c>
      <c r="P294" s="3">
        <v>2475</v>
      </c>
      <c r="Q294" s="3">
        <v>1950</v>
      </c>
      <c r="R294" s="3">
        <v>1</v>
      </c>
      <c r="S294" s="3">
        <v>616</v>
      </c>
      <c r="T294" s="3">
        <v>1302</v>
      </c>
      <c r="U294" s="3">
        <v>1</v>
      </c>
      <c r="V294" s="3">
        <v>300</v>
      </c>
      <c r="W294" s="3">
        <v>600</v>
      </c>
      <c r="X294" s="3">
        <v>0</v>
      </c>
      <c r="Y294" s="3">
        <v>0</v>
      </c>
      <c r="Z294" s="3">
        <v>0</v>
      </c>
      <c r="AA294" s="3">
        <v>2</v>
      </c>
      <c r="AB294" s="3">
        <v>1162</v>
      </c>
      <c r="AC294" s="3">
        <v>1900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</row>
    <row r="295" spans="1:35" ht="12.75" customHeight="1">
      <c r="A295" s="154"/>
      <c r="B295" s="1">
        <v>2003</v>
      </c>
      <c r="C295" s="3">
        <v>53</v>
      </c>
      <c r="D295" s="3">
        <v>1388</v>
      </c>
      <c r="E295" s="3">
        <v>15563</v>
      </c>
      <c r="F295" s="3">
        <v>81</v>
      </c>
      <c r="G295" s="3">
        <v>22760</v>
      </c>
      <c r="H295" s="3">
        <v>49831</v>
      </c>
      <c r="I295" s="3">
        <v>51</v>
      </c>
      <c r="J295" s="3">
        <v>4165</v>
      </c>
      <c r="K295" s="3">
        <v>4930</v>
      </c>
      <c r="L295" s="3">
        <v>79</v>
      </c>
      <c r="M295" s="3">
        <v>17056</v>
      </c>
      <c r="N295" s="3">
        <v>34971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1</v>
      </c>
      <c r="Y295" s="3">
        <v>1883</v>
      </c>
      <c r="Z295" s="3">
        <v>4500</v>
      </c>
      <c r="AA295" s="3">
        <v>1</v>
      </c>
      <c r="AB295" s="3">
        <v>791</v>
      </c>
      <c r="AC295" s="3">
        <v>950</v>
      </c>
      <c r="AD295" s="3">
        <v>2</v>
      </c>
      <c r="AE295" s="3">
        <v>460</v>
      </c>
      <c r="AF295" s="3">
        <v>300</v>
      </c>
      <c r="AG295" s="3">
        <v>9098</v>
      </c>
      <c r="AH295" s="3">
        <v>17196</v>
      </c>
      <c r="AI295" s="3">
        <v>58192</v>
      </c>
    </row>
    <row r="296" spans="1:35">
      <c r="A296" s="154"/>
      <c r="B296" s="1">
        <v>2004</v>
      </c>
      <c r="C296" s="3">
        <v>7</v>
      </c>
      <c r="D296" s="3">
        <v>470</v>
      </c>
      <c r="E296" s="3">
        <v>625</v>
      </c>
      <c r="F296" s="3">
        <v>185</v>
      </c>
      <c r="G296" s="3">
        <v>47502</v>
      </c>
      <c r="H296" s="3">
        <v>141217</v>
      </c>
      <c r="I296" s="3">
        <v>0</v>
      </c>
      <c r="J296" s="3">
        <v>0</v>
      </c>
      <c r="K296" s="3">
        <v>0</v>
      </c>
      <c r="L296" s="3">
        <v>69</v>
      </c>
      <c r="M296" s="3">
        <v>14938</v>
      </c>
      <c r="N296" s="3">
        <v>44440</v>
      </c>
      <c r="O296" s="3">
        <v>56</v>
      </c>
      <c r="P296" s="3">
        <v>6032</v>
      </c>
      <c r="Q296" s="3">
        <v>10288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1</v>
      </c>
      <c r="Y296" s="3">
        <v>1882</v>
      </c>
      <c r="Z296" s="3">
        <v>3000</v>
      </c>
      <c r="AA296" s="3">
        <v>0</v>
      </c>
      <c r="AB296" s="3">
        <v>0</v>
      </c>
      <c r="AC296" s="3">
        <v>0</v>
      </c>
      <c r="AD296" s="3">
        <v>1</v>
      </c>
      <c r="AE296" s="3">
        <v>242</v>
      </c>
      <c r="AF296" s="3">
        <v>250</v>
      </c>
      <c r="AG296" s="3">
        <v>116</v>
      </c>
      <c r="AH296" s="3">
        <v>11989</v>
      </c>
      <c r="AI296" s="3">
        <v>32551</v>
      </c>
    </row>
    <row r="297" spans="1:35">
      <c r="A297" s="154"/>
      <c r="B297" s="1">
        <v>2005</v>
      </c>
      <c r="C297" s="3">
        <v>11</v>
      </c>
      <c r="D297" s="3">
        <v>687</v>
      </c>
      <c r="E297" s="3">
        <v>899</v>
      </c>
      <c r="F297" s="3">
        <v>421</v>
      </c>
      <c r="G297" s="3">
        <v>77532</v>
      </c>
      <c r="H297" s="3">
        <v>263791</v>
      </c>
      <c r="I297" s="3">
        <v>196</v>
      </c>
      <c r="J297" s="3">
        <v>50249</v>
      </c>
      <c r="K297" s="3">
        <v>232117</v>
      </c>
      <c r="L297" s="3">
        <v>53</v>
      </c>
      <c r="M297" s="3">
        <v>11760</v>
      </c>
      <c r="N297" s="3">
        <v>52099</v>
      </c>
      <c r="O297" s="3">
        <v>2</v>
      </c>
      <c r="P297" s="3">
        <v>9401</v>
      </c>
      <c r="Q297" s="3">
        <v>16500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2</v>
      </c>
      <c r="AB297" s="3">
        <v>8049</v>
      </c>
      <c r="AC297" s="3">
        <v>24989</v>
      </c>
      <c r="AD297" s="3">
        <v>0</v>
      </c>
      <c r="AE297" s="3">
        <v>0</v>
      </c>
      <c r="AF297" s="3">
        <v>0</v>
      </c>
      <c r="AG297" s="3">
        <v>116</v>
      </c>
      <c r="AH297" s="3">
        <v>11989</v>
      </c>
      <c r="AI297" s="3">
        <v>32551</v>
      </c>
    </row>
    <row r="298" spans="1:35">
      <c r="A298" s="154"/>
      <c r="B298" s="1">
        <v>2006</v>
      </c>
      <c r="C298" s="3">
        <v>19</v>
      </c>
      <c r="D298" s="3">
        <v>1244</v>
      </c>
      <c r="E298" s="3">
        <v>2168</v>
      </c>
      <c r="F298" s="3">
        <v>170</v>
      </c>
      <c r="G298" s="3">
        <v>41058</v>
      </c>
      <c r="H298" s="3">
        <v>162298</v>
      </c>
      <c r="I298" s="3">
        <v>306</v>
      </c>
      <c r="J298" s="3">
        <v>54935</v>
      </c>
      <c r="K298" s="3">
        <v>285572</v>
      </c>
      <c r="L298" s="3">
        <v>235</v>
      </c>
      <c r="M298" s="3">
        <v>59153</v>
      </c>
      <c r="N298" s="3">
        <v>231724</v>
      </c>
      <c r="O298" s="3">
        <v>5</v>
      </c>
      <c r="P298" s="3">
        <v>3041</v>
      </c>
      <c r="Q298" s="3">
        <v>10000</v>
      </c>
      <c r="R298" s="3">
        <v>0</v>
      </c>
      <c r="S298" s="3">
        <v>0</v>
      </c>
      <c r="T298" s="3">
        <v>0</v>
      </c>
      <c r="U298" s="3">
        <v>1</v>
      </c>
      <c r="V298" s="3">
        <v>255</v>
      </c>
      <c r="W298" s="3">
        <v>510</v>
      </c>
      <c r="X298" s="3">
        <v>1</v>
      </c>
      <c r="Y298" s="3">
        <v>262</v>
      </c>
      <c r="Z298" s="3">
        <v>1310</v>
      </c>
      <c r="AA298" s="3">
        <v>4</v>
      </c>
      <c r="AB298" s="3">
        <v>2425</v>
      </c>
      <c r="AC298" s="3">
        <v>9958</v>
      </c>
      <c r="AD298" s="3">
        <v>1</v>
      </c>
      <c r="AE298" s="3">
        <v>1464</v>
      </c>
      <c r="AF298" s="3">
        <v>5856</v>
      </c>
      <c r="AG298" s="3"/>
      <c r="AH298" s="3"/>
      <c r="AI298" s="3"/>
    </row>
    <row r="299" spans="1:35">
      <c r="A299" s="154"/>
      <c r="B299" s="1">
        <v>2007</v>
      </c>
      <c r="C299" s="3">
        <v>135</v>
      </c>
      <c r="D299" s="3">
        <v>4475</v>
      </c>
      <c r="E299" s="3">
        <v>9839</v>
      </c>
      <c r="F299" s="3">
        <v>163</v>
      </c>
      <c r="G299" s="3">
        <v>47779</v>
      </c>
      <c r="H299" s="3">
        <v>206232</v>
      </c>
      <c r="I299" s="3">
        <v>193</v>
      </c>
      <c r="J299" s="3">
        <v>30815</v>
      </c>
      <c r="K299" s="3">
        <v>123993</v>
      </c>
      <c r="L299" s="3">
        <v>91</v>
      </c>
      <c r="M299" s="3">
        <v>19625</v>
      </c>
      <c r="N299" s="3">
        <v>73197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3</v>
      </c>
      <c r="V299" s="3">
        <v>1503</v>
      </c>
      <c r="W299" s="3">
        <v>3839</v>
      </c>
      <c r="X299" s="3">
        <v>4</v>
      </c>
      <c r="Y299" s="3">
        <v>350</v>
      </c>
      <c r="Z299" s="3">
        <v>875</v>
      </c>
      <c r="AA299" s="3">
        <v>2</v>
      </c>
      <c r="AB299" s="3">
        <v>2813</v>
      </c>
      <c r="AC299" s="3">
        <v>11048</v>
      </c>
      <c r="AD299" s="3">
        <v>1</v>
      </c>
      <c r="AE299" s="3">
        <v>1044</v>
      </c>
      <c r="AF299" s="3">
        <v>3654</v>
      </c>
      <c r="AG299" s="3">
        <v>84</v>
      </c>
      <c r="AH299" s="3" t="s">
        <v>72</v>
      </c>
      <c r="AI299" s="3" t="s">
        <v>73</v>
      </c>
    </row>
    <row r="300" spans="1:35">
      <c r="A300" s="154"/>
      <c r="B300" s="1">
        <v>2008</v>
      </c>
      <c r="C300" s="3">
        <v>9</v>
      </c>
      <c r="D300" s="3">
        <v>587</v>
      </c>
      <c r="E300" s="3">
        <v>1572</v>
      </c>
      <c r="F300" s="3">
        <v>167</v>
      </c>
      <c r="G300" s="3">
        <v>58270</v>
      </c>
      <c r="H300" s="3">
        <v>276283</v>
      </c>
      <c r="I300" s="3">
        <v>368</v>
      </c>
      <c r="J300" s="3">
        <v>50707</v>
      </c>
      <c r="K300" s="3">
        <v>247679</v>
      </c>
      <c r="L300" s="3">
        <v>162</v>
      </c>
      <c r="M300" s="3">
        <v>38269</v>
      </c>
      <c r="N300" s="3">
        <v>164335</v>
      </c>
      <c r="O300" s="3">
        <v>2</v>
      </c>
      <c r="P300" s="3">
        <v>86</v>
      </c>
      <c r="Q300" s="3">
        <v>189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4</v>
      </c>
      <c r="Y300" s="3">
        <v>15083</v>
      </c>
      <c r="Z300" s="3">
        <v>60600</v>
      </c>
      <c r="AA300" s="3">
        <v>3</v>
      </c>
      <c r="AB300" s="3">
        <v>36796</v>
      </c>
      <c r="AC300" s="3">
        <v>115901</v>
      </c>
      <c r="AD300" s="3">
        <v>7</v>
      </c>
      <c r="AE300" s="3">
        <v>16686</v>
      </c>
      <c r="AF300" s="3">
        <v>64867</v>
      </c>
      <c r="AG300" s="3"/>
      <c r="AH300" s="3"/>
      <c r="AI300" s="3"/>
    </row>
    <row r="301" spans="1:35">
      <c r="A301" s="154"/>
      <c r="B301" s="1">
        <v>2009</v>
      </c>
      <c r="C301" s="3">
        <v>3</v>
      </c>
      <c r="D301" s="3">
        <v>178</v>
      </c>
      <c r="E301" s="3">
        <v>520</v>
      </c>
      <c r="F301" s="3">
        <v>157</v>
      </c>
      <c r="G301" s="3">
        <v>59307</v>
      </c>
      <c r="H301" s="3">
        <v>323371</v>
      </c>
      <c r="I301" s="3">
        <v>423</v>
      </c>
      <c r="J301" s="3">
        <v>73085</v>
      </c>
      <c r="K301" s="3">
        <v>457526</v>
      </c>
      <c r="L301" s="3">
        <v>121</v>
      </c>
      <c r="M301" s="3">
        <v>28160</v>
      </c>
      <c r="N301" s="3">
        <v>132569</v>
      </c>
      <c r="O301" s="3">
        <v>0</v>
      </c>
      <c r="P301" s="3">
        <v>0</v>
      </c>
      <c r="Q301" s="3">
        <v>0</v>
      </c>
      <c r="R301" s="3">
        <v>1</v>
      </c>
      <c r="S301" s="3">
        <v>10452</v>
      </c>
      <c r="T301" s="3">
        <v>31688</v>
      </c>
      <c r="U301" s="3">
        <v>2</v>
      </c>
      <c r="V301" s="3">
        <v>499</v>
      </c>
      <c r="W301" s="3">
        <v>3688</v>
      </c>
      <c r="X301" s="3">
        <v>3</v>
      </c>
      <c r="Y301" s="3">
        <v>6952</v>
      </c>
      <c r="Z301" s="3">
        <v>25198</v>
      </c>
      <c r="AA301" s="3">
        <v>6</v>
      </c>
      <c r="AB301" s="3">
        <v>22675</v>
      </c>
      <c r="AC301" s="3">
        <v>82653</v>
      </c>
      <c r="AD301" s="3">
        <v>5</v>
      </c>
      <c r="AE301" s="3">
        <v>30193</v>
      </c>
      <c r="AF301" s="3">
        <v>129761</v>
      </c>
      <c r="AG301" s="3"/>
      <c r="AH301" s="3"/>
      <c r="AI301" s="3"/>
    </row>
    <row r="302" spans="1:35">
      <c r="A302" s="154"/>
      <c r="B302" s="1">
        <v>2010</v>
      </c>
      <c r="C302" s="3">
        <v>9</v>
      </c>
      <c r="D302" s="3">
        <v>581</v>
      </c>
      <c r="E302" s="3">
        <v>1775</v>
      </c>
      <c r="F302" s="3">
        <v>132</v>
      </c>
      <c r="G302" s="3">
        <v>55082</v>
      </c>
      <c r="H302" s="3">
        <v>387387</v>
      </c>
      <c r="I302" s="3">
        <v>158</v>
      </c>
      <c r="J302" s="3">
        <v>26867</v>
      </c>
      <c r="K302" s="3">
        <v>206423</v>
      </c>
      <c r="L302" s="3">
        <v>72</v>
      </c>
      <c r="M302" s="3">
        <v>13267</v>
      </c>
      <c r="N302" s="3">
        <v>84225</v>
      </c>
      <c r="O302" s="3">
        <v>1</v>
      </c>
      <c r="P302" s="3">
        <v>5511</v>
      </c>
      <c r="Q302" s="3">
        <v>49398</v>
      </c>
      <c r="R302" s="3">
        <v>0</v>
      </c>
      <c r="S302" s="3">
        <v>0</v>
      </c>
      <c r="T302" s="3">
        <v>0</v>
      </c>
      <c r="U302" s="3">
        <v>2</v>
      </c>
      <c r="V302" s="3">
        <v>1475</v>
      </c>
      <c r="W302" s="3">
        <v>8036</v>
      </c>
      <c r="X302" s="3">
        <v>4</v>
      </c>
      <c r="Y302" s="3">
        <v>10954</v>
      </c>
      <c r="Z302" s="3">
        <v>37809</v>
      </c>
      <c r="AA302" s="3">
        <v>2</v>
      </c>
      <c r="AB302" s="3">
        <v>1478</v>
      </c>
      <c r="AC302" s="3">
        <v>4813</v>
      </c>
      <c r="AD302" s="3">
        <v>37</v>
      </c>
      <c r="AE302" s="3">
        <v>26256</v>
      </c>
      <c r="AF302" s="3">
        <v>104817</v>
      </c>
      <c r="AG302" s="3"/>
      <c r="AH302" s="3"/>
      <c r="AI302" s="3"/>
    </row>
    <row r="303" spans="1:35">
      <c r="A303" s="154"/>
      <c r="B303" s="1">
        <v>2011</v>
      </c>
      <c r="C303" s="3">
        <v>2</v>
      </c>
      <c r="D303" s="3">
        <v>113</v>
      </c>
      <c r="E303" s="3">
        <v>507</v>
      </c>
      <c r="F303" s="3">
        <v>152</v>
      </c>
      <c r="G303" s="3">
        <v>62037</v>
      </c>
      <c r="H303" s="3">
        <v>460842</v>
      </c>
      <c r="I303" s="3">
        <v>233</v>
      </c>
      <c r="J303" s="3">
        <v>26663</v>
      </c>
      <c r="K303" s="3">
        <v>179341</v>
      </c>
      <c r="L303" s="3">
        <v>93</v>
      </c>
      <c r="M303" s="3">
        <v>16965</v>
      </c>
      <c r="N303" s="3">
        <v>105729</v>
      </c>
      <c r="O303" s="3">
        <v>2</v>
      </c>
      <c r="P303" s="3">
        <v>3114</v>
      </c>
      <c r="Q303" s="3">
        <v>16373</v>
      </c>
      <c r="R303" s="3">
        <v>1</v>
      </c>
      <c r="S303" s="3">
        <v>649</v>
      </c>
      <c r="T303" s="3">
        <v>4543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6</v>
      </c>
      <c r="AB303" s="3">
        <v>41695</v>
      </c>
      <c r="AC303" s="3">
        <v>278693</v>
      </c>
      <c r="AD303" s="3">
        <v>2</v>
      </c>
      <c r="AE303" s="3">
        <v>1271</v>
      </c>
      <c r="AF303" s="3">
        <v>6894</v>
      </c>
      <c r="AG303" s="3"/>
      <c r="AH303" s="3"/>
      <c r="AI303" s="3"/>
    </row>
    <row r="304" spans="1:35" ht="13.5" thickBot="1">
      <c r="A304" s="155"/>
      <c r="B304" s="1">
        <v>2012</v>
      </c>
      <c r="C304" s="3">
        <v>1</v>
      </c>
      <c r="D304" s="3">
        <v>78</v>
      </c>
      <c r="E304" s="3">
        <v>210</v>
      </c>
      <c r="F304" s="3">
        <v>147</v>
      </c>
      <c r="G304" s="3">
        <v>55229</v>
      </c>
      <c r="H304" s="3">
        <v>448891</v>
      </c>
      <c r="I304" s="3">
        <v>263</v>
      </c>
      <c r="J304" s="3">
        <v>34338</v>
      </c>
      <c r="K304" s="3">
        <v>235229</v>
      </c>
      <c r="L304" s="3">
        <v>46</v>
      </c>
      <c r="M304" s="3">
        <v>10172</v>
      </c>
      <c r="N304" s="3">
        <v>73374</v>
      </c>
      <c r="O304" s="3">
        <v>2</v>
      </c>
      <c r="P304" s="3">
        <v>25912</v>
      </c>
      <c r="Q304" s="3">
        <v>209224</v>
      </c>
      <c r="R304" s="3">
        <v>0</v>
      </c>
      <c r="S304" s="3">
        <v>0</v>
      </c>
      <c r="T304" s="3">
        <v>0</v>
      </c>
      <c r="U304" s="3">
        <v>4</v>
      </c>
      <c r="V304" s="3">
        <v>4266</v>
      </c>
      <c r="W304" s="3">
        <v>33953</v>
      </c>
      <c r="X304" s="3">
        <v>0</v>
      </c>
      <c r="Y304" s="3">
        <v>0</v>
      </c>
      <c r="Z304" s="3">
        <v>0</v>
      </c>
      <c r="AA304" s="3">
        <v>2</v>
      </c>
      <c r="AB304" s="3">
        <v>3113</v>
      </c>
      <c r="AC304" s="3">
        <v>19824</v>
      </c>
      <c r="AD304" s="3">
        <v>4</v>
      </c>
      <c r="AE304" s="3">
        <v>8829</v>
      </c>
      <c r="AF304" s="3">
        <v>52580</v>
      </c>
      <c r="AG304" s="3">
        <v>84</v>
      </c>
      <c r="AH304" s="3" t="s">
        <v>72</v>
      </c>
      <c r="AI304" s="3" t="s">
        <v>73</v>
      </c>
    </row>
    <row r="305" spans="1:35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</row>
    <row r="306" spans="1:35">
      <c r="B306" s="1" t="s">
        <v>16</v>
      </c>
      <c r="C306" s="3">
        <f>AVERAGE(C293:C304)</f>
        <v>65.583333333333329</v>
      </c>
      <c r="D306" s="3">
        <f t="shared" ref="D306:AF306" si="36">AVERAGE(D293:D304)</f>
        <v>2012.1666666666667</v>
      </c>
      <c r="E306" s="3">
        <f t="shared" si="36"/>
        <v>3666.6666666666665</v>
      </c>
      <c r="F306" s="3">
        <f t="shared" si="36"/>
        <v>162.58333333333334</v>
      </c>
      <c r="G306" s="3">
        <f t="shared" si="36"/>
        <v>48072</v>
      </c>
      <c r="H306" s="3">
        <f t="shared" si="36"/>
        <v>234906.66666666666</v>
      </c>
      <c r="I306" s="3">
        <f t="shared" si="36"/>
        <v>183.33333333333334</v>
      </c>
      <c r="J306" s="3">
        <f t="shared" si="36"/>
        <v>29375.916666666668</v>
      </c>
      <c r="K306" s="3">
        <f t="shared" si="36"/>
        <v>164459.16666666666</v>
      </c>
      <c r="L306" s="3">
        <f t="shared" si="36"/>
        <v>98.416666666666671</v>
      </c>
      <c r="M306" s="3">
        <f t="shared" si="36"/>
        <v>21927.416666666668</v>
      </c>
      <c r="N306" s="3">
        <f t="shared" si="36"/>
        <v>88744.833333333328</v>
      </c>
      <c r="O306" s="3">
        <f t="shared" si="36"/>
        <v>6</v>
      </c>
      <c r="P306" s="3">
        <f t="shared" si="36"/>
        <v>4631</v>
      </c>
      <c r="Q306" s="3">
        <f t="shared" si="36"/>
        <v>26160.166666666668</v>
      </c>
      <c r="R306" s="3">
        <f t="shared" si="36"/>
        <v>0.25</v>
      </c>
      <c r="S306" s="3">
        <f t="shared" si="36"/>
        <v>976.41666666666663</v>
      </c>
      <c r="T306" s="3">
        <f t="shared" si="36"/>
        <v>3127.75</v>
      </c>
      <c r="U306" s="3">
        <f t="shared" si="36"/>
        <v>1.25</v>
      </c>
      <c r="V306" s="3">
        <f t="shared" si="36"/>
        <v>721.33333333333337</v>
      </c>
      <c r="W306" s="3">
        <f t="shared" si="36"/>
        <v>4255.833333333333</v>
      </c>
      <c r="X306" s="3">
        <f t="shared" si="36"/>
        <v>1.6666666666666667</v>
      </c>
      <c r="Y306" s="3">
        <f t="shared" si="36"/>
        <v>3144.75</v>
      </c>
      <c r="Z306" s="3">
        <f t="shared" si="36"/>
        <v>11140.416666666666</v>
      </c>
      <c r="AA306" s="3">
        <f t="shared" si="36"/>
        <v>2.5833333333333335</v>
      </c>
      <c r="AB306" s="3">
        <f t="shared" si="36"/>
        <v>10087.583333333334</v>
      </c>
      <c r="AC306" s="3">
        <f t="shared" si="36"/>
        <v>46019.083333333336</v>
      </c>
      <c r="AD306" s="3">
        <f t="shared" si="36"/>
        <v>5.083333333333333</v>
      </c>
      <c r="AE306" s="3">
        <f t="shared" si="36"/>
        <v>7211.75</v>
      </c>
      <c r="AF306" s="3">
        <f t="shared" si="36"/>
        <v>30756.583333333332</v>
      </c>
      <c r="AG306" s="3">
        <f>AVERAGE(AG293:AG304)</f>
        <v>1356.8571428571429</v>
      </c>
      <c r="AH306" s="3">
        <f>AVERAGE(AH293:AH304)</f>
        <v>8234.7999999999993</v>
      </c>
      <c r="AI306" s="3">
        <f>AVERAGE(AI293:AI304)</f>
        <v>24658.799999999999</v>
      </c>
    </row>
    <row r="307" spans="1:35">
      <c r="B307" s="1" t="s">
        <v>17</v>
      </c>
      <c r="C307" s="3">
        <f>SUM(C293:C304)</f>
        <v>787</v>
      </c>
      <c r="D307" s="3">
        <f t="shared" ref="D307:AF307" si="37">SUM(D293:D304)</f>
        <v>24146</v>
      </c>
      <c r="E307" s="3">
        <f t="shared" si="37"/>
        <v>44000</v>
      </c>
      <c r="F307" s="3">
        <f t="shared" si="37"/>
        <v>1951</v>
      </c>
      <c r="G307" s="3">
        <f t="shared" si="37"/>
        <v>576864</v>
      </c>
      <c r="H307" s="3">
        <f t="shared" si="37"/>
        <v>2818880</v>
      </c>
      <c r="I307" s="3">
        <f t="shared" si="37"/>
        <v>2200</v>
      </c>
      <c r="J307" s="3">
        <f t="shared" si="37"/>
        <v>352511</v>
      </c>
      <c r="K307" s="3">
        <f t="shared" si="37"/>
        <v>1973510</v>
      </c>
      <c r="L307" s="3">
        <f t="shared" si="37"/>
        <v>1181</v>
      </c>
      <c r="M307" s="3">
        <f t="shared" si="37"/>
        <v>263129</v>
      </c>
      <c r="N307" s="3">
        <f t="shared" si="37"/>
        <v>1064938</v>
      </c>
      <c r="O307" s="3">
        <f t="shared" si="37"/>
        <v>72</v>
      </c>
      <c r="P307" s="3">
        <f t="shared" si="37"/>
        <v>55572</v>
      </c>
      <c r="Q307" s="3">
        <f t="shared" si="37"/>
        <v>313922</v>
      </c>
      <c r="R307" s="3">
        <f t="shared" si="37"/>
        <v>3</v>
      </c>
      <c r="S307" s="3">
        <f t="shared" si="37"/>
        <v>11717</v>
      </c>
      <c r="T307" s="3">
        <f t="shared" si="37"/>
        <v>37533</v>
      </c>
      <c r="U307" s="3">
        <f t="shared" si="37"/>
        <v>15</v>
      </c>
      <c r="V307" s="3">
        <f t="shared" si="37"/>
        <v>8656</v>
      </c>
      <c r="W307" s="3">
        <f t="shared" si="37"/>
        <v>51070</v>
      </c>
      <c r="X307" s="3">
        <f t="shared" si="37"/>
        <v>20</v>
      </c>
      <c r="Y307" s="3">
        <f t="shared" si="37"/>
        <v>37737</v>
      </c>
      <c r="Z307" s="3">
        <f t="shared" si="37"/>
        <v>133685</v>
      </c>
      <c r="AA307" s="3">
        <f t="shared" si="37"/>
        <v>31</v>
      </c>
      <c r="AB307" s="3">
        <f t="shared" si="37"/>
        <v>121051</v>
      </c>
      <c r="AC307" s="3">
        <f t="shared" si="37"/>
        <v>552229</v>
      </c>
      <c r="AD307" s="3">
        <f t="shared" si="37"/>
        <v>61</v>
      </c>
      <c r="AE307" s="3">
        <f t="shared" si="37"/>
        <v>86541</v>
      </c>
      <c r="AF307" s="3">
        <f t="shared" si="37"/>
        <v>369079</v>
      </c>
      <c r="AG307" s="3">
        <f>SUM(AG293:AG304)</f>
        <v>9498</v>
      </c>
      <c r="AH307" s="3">
        <f>SUM(AH293:AH304)</f>
        <v>41174</v>
      </c>
      <c r="AI307" s="3">
        <f>SUM(AI293:AI304)</f>
        <v>123294</v>
      </c>
    </row>
    <row r="308" spans="1:35" ht="13.5" thickBot="1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</row>
    <row r="309" spans="1:35">
      <c r="A309" s="153" t="s">
        <v>39</v>
      </c>
      <c r="B309" s="1">
        <v>2001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/>
      <c r="AH309" s="3"/>
      <c r="AI309" s="3"/>
    </row>
    <row r="310" spans="1:35">
      <c r="A310" s="154"/>
      <c r="B310" s="1">
        <v>2002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</row>
    <row r="311" spans="1:35">
      <c r="A311" s="154"/>
      <c r="B311" s="1">
        <v>2003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</row>
    <row r="312" spans="1:35">
      <c r="A312" s="154"/>
      <c r="B312" s="1">
        <v>2004</v>
      </c>
      <c r="C312" s="3">
        <v>17</v>
      </c>
      <c r="D312" s="3">
        <v>1128</v>
      </c>
      <c r="E312" s="3">
        <v>2632</v>
      </c>
      <c r="F312" s="3">
        <v>47</v>
      </c>
      <c r="G312" s="3">
        <v>13160</v>
      </c>
      <c r="H312" s="3">
        <v>36848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6</v>
      </c>
      <c r="AH312" s="3">
        <v>495</v>
      </c>
      <c r="AI312" s="3">
        <v>929</v>
      </c>
    </row>
    <row r="313" spans="1:35">
      <c r="A313" s="154"/>
      <c r="B313" s="1">
        <v>2005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25</v>
      </c>
      <c r="AH313" s="3" t="s">
        <v>83</v>
      </c>
      <c r="AI313" s="3" t="s">
        <v>84</v>
      </c>
    </row>
    <row r="314" spans="1:35">
      <c r="A314" s="154"/>
      <c r="B314" s="1">
        <v>2006</v>
      </c>
      <c r="C314" s="3">
        <v>4</v>
      </c>
      <c r="D314" s="3">
        <v>257</v>
      </c>
      <c r="E314" s="3">
        <v>559</v>
      </c>
      <c r="F314" s="3">
        <v>7</v>
      </c>
      <c r="G314" s="3">
        <v>1156</v>
      </c>
      <c r="H314" s="3">
        <v>2514</v>
      </c>
      <c r="I314" s="3">
        <v>106</v>
      </c>
      <c r="J314" s="3">
        <v>8720</v>
      </c>
      <c r="K314" s="3">
        <v>12028</v>
      </c>
      <c r="L314" s="3">
        <v>114</v>
      </c>
      <c r="M314" s="3">
        <v>12600</v>
      </c>
      <c r="N314" s="3">
        <v>36126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/>
      <c r="AH314" s="3"/>
      <c r="AI314" s="3"/>
    </row>
    <row r="315" spans="1:35">
      <c r="A315" s="154"/>
      <c r="B315" s="1">
        <v>2007</v>
      </c>
      <c r="C315" s="3">
        <v>563</v>
      </c>
      <c r="D315" s="3">
        <v>15818</v>
      </c>
      <c r="E315" s="3">
        <v>14289</v>
      </c>
      <c r="F315" s="3">
        <v>13</v>
      </c>
      <c r="G315" s="3">
        <v>1577</v>
      </c>
      <c r="H315" s="3">
        <v>3785</v>
      </c>
      <c r="I315" s="3">
        <v>0</v>
      </c>
      <c r="J315" s="3">
        <v>0</v>
      </c>
      <c r="K315" s="3">
        <v>0</v>
      </c>
      <c r="L315" s="3"/>
      <c r="M315" s="3">
        <v>0</v>
      </c>
      <c r="N315" s="3">
        <v>0</v>
      </c>
      <c r="O315" s="3">
        <v>3</v>
      </c>
      <c r="P315" s="3">
        <v>2014</v>
      </c>
      <c r="Q315" s="3">
        <v>4833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21</v>
      </c>
      <c r="AH315" s="3" t="s">
        <v>74</v>
      </c>
      <c r="AI315" s="3" t="s">
        <v>75</v>
      </c>
    </row>
    <row r="316" spans="1:35">
      <c r="A316" s="154"/>
      <c r="B316" s="1">
        <v>2008</v>
      </c>
      <c r="C316" s="3">
        <v>3</v>
      </c>
      <c r="D316" s="3">
        <v>164</v>
      </c>
      <c r="E316" s="3">
        <v>451</v>
      </c>
      <c r="F316" s="3">
        <v>4</v>
      </c>
      <c r="G316" s="3">
        <v>431</v>
      </c>
      <c r="H316" s="3">
        <v>1208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2</v>
      </c>
      <c r="AE316" s="3">
        <v>1611</v>
      </c>
      <c r="AF316" s="3">
        <v>4501</v>
      </c>
      <c r="AG316" s="3"/>
      <c r="AH316" s="3"/>
      <c r="AI316" s="3"/>
    </row>
    <row r="317" spans="1:35">
      <c r="A317" s="154"/>
      <c r="B317" s="1">
        <v>2009</v>
      </c>
      <c r="C317" s="3">
        <v>1370</v>
      </c>
      <c r="D317" s="3">
        <v>64390</v>
      </c>
      <c r="E317" s="3">
        <v>61650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1</v>
      </c>
      <c r="AB317" s="3">
        <v>600</v>
      </c>
      <c r="AC317" s="3">
        <v>1680</v>
      </c>
      <c r="AD317" s="3">
        <v>0</v>
      </c>
      <c r="AE317" s="3">
        <v>0</v>
      </c>
      <c r="AF317" s="3">
        <v>0</v>
      </c>
      <c r="AG317" s="3"/>
      <c r="AH317" s="3"/>
      <c r="AI317" s="3"/>
    </row>
    <row r="318" spans="1:35">
      <c r="A318" s="154"/>
      <c r="B318" s="1">
        <v>2010</v>
      </c>
      <c r="C318" s="3">
        <v>1311</v>
      </c>
      <c r="D318" s="3">
        <v>45885</v>
      </c>
      <c r="E318" s="3">
        <v>85215</v>
      </c>
      <c r="F318" s="3">
        <v>5</v>
      </c>
      <c r="G318" s="3">
        <v>786</v>
      </c>
      <c r="H318" s="3">
        <v>2468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1</v>
      </c>
      <c r="V318" s="3">
        <v>140</v>
      </c>
      <c r="W318" s="3">
        <v>392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1</v>
      </c>
      <c r="AE318" s="3">
        <v>522</v>
      </c>
      <c r="AF318" s="3">
        <v>1462</v>
      </c>
      <c r="AG318" s="3"/>
      <c r="AH318" s="3"/>
      <c r="AI318" s="3"/>
    </row>
    <row r="319" spans="1:35">
      <c r="A319" s="154"/>
      <c r="B319" s="1">
        <v>2011</v>
      </c>
      <c r="C319" s="3">
        <v>1250</v>
      </c>
      <c r="D319" s="3">
        <v>43750</v>
      </c>
      <c r="E319" s="3">
        <v>81250</v>
      </c>
      <c r="F319" s="3">
        <v>4</v>
      </c>
      <c r="G319" s="3">
        <v>873</v>
      </c>
      <c r="H319" s="3">
        <v>2736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2</v>
      </c>
      <c r="AB319" s="3">
        <v>4394</v>
      </c>
      <c r="AC319" s="3">
        <v>13741</v>
      </c>
      <c r="AD319" s="3">
        <v>0</v>
      </c>
      <c r="AE319" s="3">
        <v>0</v>
      </c>
      <c r="AF319" s="3">
        <v>0</v>
      </c>
      <c r="AG319" s="3"/>
      <c r="AH319" s="3"/>
      <c r="AI319" s="3"/>
    </row>
    <row r="320" spans="1:35" ht="13.5" thickBot="1">
      <c r="A320" s="155"/>
      <c r="B320" s="1">
        <v>2012</v>
      </c>
      <c r="C320" s="3">
        <v>390</v>
      </c>
      <c r="D320" s="3">
        <v>15600</v>
      </c>
      <c r="E320" s="3">
        <v>28971</v>
      </c>
      <c r="F320" s="3">
        <v>6</v>
      </c>
      <c r="G320" s="3">
        <v>958</v>
      </c>
      <c r="H320" s="3">
        <v>3066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21</v>
      </c>
      <c r="AH320" s="3" t="s">
        <v>74</v>
      </c>
      <c r="AI320" s="3" t="s">
        <v>75</v>
      </c>
    </row>
    <row r="321" spans="1:35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</row>
    <row r="322" spans="1:35">
      <c r="B322" s="1" t="s">
        <v>16</v>
      </c>
      <c r="C322" s="3">
        <f>AVERAGE(C309:C320)</f>
        <v>409</v>
      </c>
      <c r="D322" s="3">
        <f t="shared" ref="D322:AF322" si="38">AVERAGE(D309:D320)</f>
        <v>15582.666666666666</v>
      </c>
      <c r="E322" s="3">
        <f t="shared" si="38"/>
        <v>22918.083333333332</v>
      </c>
      <c r="F322" s="3">
        <f t="shared" si="38"/>
        <v>7.166666666666667</v>
      </c>
      <c r="G322" s="3">
        <f t="shared" si="38"/>
        <v>1578.4166666666667</v>
      </c>
      <c r="H322" s="3">
        <f t="shared" si="38"/>
        <v>4385.416666666667</v>
      </c>
      <c r="I322" s="3">
        <f t="shared" si="38"/>
        <v>8.8333333333333339</v>
      </c>
      <c r="J322" s="3">
        <f t="shared" si="38"/>
        <v>726.66666666666663</v>
      </c>
      <c r="K322" s="3">
        <f t="shared" si="38"/>
        <v>1002.3333333333334</v>
      </c>
      <c r="L322" s="3">
        <f t="shared" si="38"/>
        <v>10.363636363636363</v>
      </c>
      <c r="M322" s="3">
        <f t="shared" si="38"/>
        <v>1050</v>
      </c>
      <c r="N322" s="3">
        <f t="shared" si="38"/>
        <v>3010.5</v>
      </c>
      <c r="O322" s="3">
        <f t="shared" si="38"/>
        <v>0.25</v>
      </c>
      <c r="P322" s="3">
        <f t="shared" si="38"/>
        <v>167.83333333333334</v>
      </c>
      <c r="Q322" s="3">
        <f t="shared" si="38"/>
        <v>402.75</v>
      </c>
      <c r="R322" s="3">
        <f t="shared" si="38"/>
        <v>0</v>
      </c>
      <c r="S322" s="3">
        <f t="shared" si="38"/>
        <v>0</v>
      </c>
      <c r="T322" s="3">
        <f t="shared" si="38"/>
        <v>0</v>
      </c>
      <c r="U322" s="3">
        <f t="shared" si="38"/>
        <v>8.3333333333333329E-2</v>
      </c>
      <c r="V322" s="3">
        <f t="shared" si="38"/>
        <v>11.666666666666666</v>
      </c>
      <c r="W322" s="3">
        <f t="shared" si="38"/>
        <v>32.666666666666664</v>
      </c>
      <c r="X322" s="3">
        <f t="shared" si="38"/>
        <v>0</v>
      </c>
      <c r="Y322" s="3">
        <f t="shared" si="38"/>
        <v>0</v>
      </c>
      <c r="Z322" s="3">
        <f t="shared" si="38"/>
        <v>0</v>
      </c>
      <c r="AA322" s="3">
        <f t="shared" si="38"/>
        <v>0.25</v>
      </c>
      <c r="AB322" s="3">
        <f t="shared" si="38"/>
        <v>416.16666666666669</v>
      </c>
      <c r="AC322" s="3">
        <f t="shared" si="38"/>
        <v>1285.0833333333333</v>
      </c>
      <c r="AD322" s="3">
        <f t="shared" si="38"/>
        <v>0.25</v>
      </c>
      <c r="AE322" s="3">
        <f t="shared" si="38"/>
        <v>177.75</v>
      </c>
      <c r="AF322" s="3">
        <f t="shared" si="38"/>
        <v>496.91666666666669</v>
      </c>
      <c r="AG322" s="3">
        <f>AVERAGE(AG309:AG320)</f>
        <v>12.166666666666666</v>
      </c>
      <c r="AH322" s="3">
        <f>AVERAGE(AH309:AH320)</f>
        <v>165</v>
      </c>
      <c r="AI322" s="3">
        <f>AVERAGE(AI309:AI320)</f>
        <v>309.66666666666669</v>
      </c>
    </row>
    <row r="323" spans="1:35">
      <c r="B323" s="1" t="s">
        <v>17</v>
      </c>
      <c r="C323" s="3">
        <f>SUM(C309:C320)</f>
        <v>4908</v>
      </c>
      <c r="D323" s="3">
        <f t="shared" ref="D323:AF323" si="39">SUM(D309:D320)</f>
        <v>186992</v>
      </c>
      <c r="E323" s="3">
        <f t="shared" si="39"/>
        <v>275017</v>
      </c>
      <c r="F323" s="3">
        <f t="shared" si="39"/>
        <v>86</v>
      </c>
      <c r="G323" s="3">
        <f t="shared" si="39"/>
        <v>18941</v>
      </c>
      <c r="H323" s="3">
        <f t="shared" si="39"/>
        <v>52625</v>
      </c>
      <c r="I323" s="3">
        <f t="shared" si="39"/>
        <v>106</v>
      </c>
      <c r="J323" s="3">
        <f t="shared" si="39"/>
        <v>8720</v>
      </c>
      <c r="K323" s="3">
        <f t="shared" si="39"/>
        <v>12028</v>
      </c>
      <c r="L323" s="3">
        <f t="shared" si="39"/>
        <v>114</v>
      </c>
      <c r="M323" s="3">
        <f t="shared" si="39"/>
        <v>12600</v>
      </c>
      <c r="N323" s="3">
        <f t="shared" si="39"/>
        <v>36126</v>
      </c>
      <c r="O323" s="3">
        <f t="shared" si="39"/>
        <v>3</v>
      </c>
      <c r="P323" s="3">
        <f t="shared" si="39"/>
        <v>2014</v>
      </c>
      <c r="Q323" s="3">
        <f t="shared" si="39"/>
        <v>4833</v>
      </c>
      <c r="R323" s="3">
        <f t="shared" si="39"/>
        <v>0</v>
      </c>
      <c r="S323" s="3">
        <f t="shared" si="39"/>
        <v>0</v>
      </c>
      <c r="T323" s="3">
        <f t="shared" si="39"/>
        <v>0</v>
      </c>
      <c r="U323" s="3">
        <f t="shared" si="39"/>
        <v>1</v>
      </c>
      <c r="V323" s="3">
        <f t="shared" si="39"/>
        <v>140</v>
      </c>
      <c r="W323" s="3">
        <f t="shared" si="39"/>
        <v>392</v>
      </c>
      <c r="X323" s="3">
        <f t="shared" si="39"/>
        <v>0</v>
      </c>
      <c r="Y323" s="3">
        <f t="shared" si="39"/>
        <v>0</v>
      </c>
      <c r="Z323" s="3">
        <f t="shared" si="39"/>
        <v>0</v>
      </c>
      <c r="AA323" s="3">
        <f t="shared" si="39"/>
        <v>3</v>
      </c>
      <c r="AB323" s="3">
        <f t="shared" si="39"/>
        <v>4994</v>
      </c>
      <c r="AC323" s="3">
        <f t="shared" si="39"/>
        <v>15421</v>
      </c>
      <c r="AD323" s="3">
        <f t="shared" si="39"/>
        <v>3</v>
      </c>
      <c r="AE323" s="3">
        <f t="shared" si="39"/>
        <v>2133</v>
      </c>
      <c r="AF323" s="3">
        <f t="shared" si="39"/>
        <v>5963</v>
      </c>
      <c r="AG323" s="3">
        <f>SUM(AG309:AG320)</f>
        <v>73</v>
      </c>
      <c r="AH323" s="3">
        <f>SUM(AH309:AH320)</f>
        <v>495</v>
      </c>
      <c r="AI323" s="3">
        <f>SUM(AI309:AI320)</f>
        <v>929</v>
      </c>
    </row>
    <row r="324" spans="1:35" ht="13.5" thickBot="1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</row>
    <row r="325" spans="1:35">
      <c r="A325" s="153" t="s">
        <v>40</v>
      </c>
      <c r="B325" s="1">
        <v>2001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</row>
    <row r="326" spans="1:35">
      <c r="A326" s="154"/>
      <c r="B326" s="1">
        <v>2002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</row>
    <row r="327" spans="1:35">
      <c r="A327" s="154"/>
      <c r="B327" s="1">
        <v>2003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</row>
    <row r="328" spans="1:35">
      <c r="A328" s="154"/>
      <c r="B328" s="1">
        <v>2004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</row>
    <row r="329" spans="1:35">
      <c r="A329" s="154"/>
      <c r="B329" s="1">
        <v>2005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</row>
    <row r="330" spans="1:35">
      <c r="A330" s="154"/>
      <c r="B330" s="1">
        <v>2006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/>
      <c r="AH330" s="3"/>
      <c r="AI330" s="3"/>
    </row>
    <row r="331" spans="1:35">
      <c r="A331" s="154"/>
      <c r="B331" s="1">
        <v>2010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/>
      <c r="AH331" s="3"/>
      <c r="AI331" s="3"/>
    </row>
    <row r="332" spans="1:35">
      <c r="A332" s="154"/>
      <c r="B332" s="1">
        <v>2011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/>
      <c r="AH332" s="3"/>
      <c r="AI332" s="3"/>
    </row>
    <row r="333" spans="1:35" ht="13.5" thickBot="1">
      <c r="A333" s="155"/>
      <c r="B333" s="1">
        <v>2012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</row>
    <row r="334" spans="1:35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</row>
    <row r="335" spans="1:35">
      <c r="B335" s="1" t="s">
        <v>16</v>
      </c>
      <c r="C335" s="3">
        <f>AVERAGE(C325:C333)</f>
        <v>0</v>
      </c>
      <c r="D335" s="3">
        <f t="shared" ref="D335:AI335" si="40">AVERAGE(D325:D333)</f>
        <v>0</v>
      </c>
      <c r="E335" s="3">
        <f t="shared" si="40"/>
        <v>0</v>
      </c>
      <c r="F335" s="3">
        <f t="shared" si="40"/>
        <v>0</v>
      </c>
      <c r="G335" s="3">
        <f t="shared" si="40"/>
        <v>0</v>
      </c>
      <c r="H335" s="3">
        <f t="shared" si="40"/>
        <v>0</v>
      </c>
      <c r="I335" s="3">
        <f t="shared" si="40"/>
        <v>0</v>
      </c>
      <c r="J335" s="3">
        <f t="shared" si="40"/>
        <v>0</v>
      </c>
      <c r="K335" s="3">
        <f t="shared" si="40"/>
        <v>0</v>
      </c>
      <c r="L335" s="3">
        <f t="shared" si="40"/>
        <v>0</v>
      </c>
      <c r="M335" s="3">
        <f t="shared" si="40"/>
        <v>0</v>
      </c>
      <c r="N335" s="3">
        <f t="shared" si="40"/>
        <v>0</v>
      </c>
      <c r="O335" s="3">
        <f t="shared" si="40"/>
        <v>0</v>
      </c>
      <c r="P335" s="3">
        <f t="shared" si="40"/>
        <v>0</v>
      </c>
      <c r="Q335" s="3">
        <f t="shared" si="40"/>
        <v>0</v>
      </c>
      <c r="R335" s="3">
        <f t="shared" si="40"/>
        <v>0</v>
      </c>
      <c r="S335" s="3">
        <f t="shared" si="40"/>
        <v>0</v>
      </c>
      <c r="T335" s="3">
        <f t="shared" si="40"/>
        <v>0</v>
      </c>
      <c r="U335" s="3">
        <f t="shared" si="40"/>
        <v>0</v>
      </c>
      <c r="V335" s="3">
        <f t="shared" si="40"/>
        <v>0</v>
      </c>
      <c r="W335" s="3">
        <f t="shared" si="40"/>
        <v>0</v>
      </c>
      <c r="X335" s="3">
        <f t="shared" si="40"/>
        <v>0</v>
      </c>
      <c r="Y335" s="3">
        <f t="shared" si="40"/>
        <v>0</v>
      </c>
      <c r="Z335" s="3">
        <f t="shared" si="40"/>
        <v>0</v>
      </c>
      <c r="AA335" s="3">
        <f t="shared" si="40"/>
        <v>0</v>
      </c>
      <c r="AB335" s="3">
        <f t="shared" si="40"/>
        <v>0</v>
      </c>
      <c r="AC335" s="3">
        <f t="shared" si="40"/>
        <v>0</v>
      </c>
      <c r="AD335" s="3">
        <f t="shared" si="40"/>
        <v>0</v>
      </c>
      <c r="AE335" s="3">
        <f t="shared" si="40"/>
        <v>0</v>
      </c>
      <c r="AF335" s="3">
        <f t="shared" si="40"/>
        <v>0</v>
      </c>
      <c r="AG335" s="3">
        <f t="shared" si="40"/>
        <v>0</v>
      </c>
      <c r="AH335" s="3">
        <f t="shared" si="40"/>
        <v>0</v>
      </c>
      <c r="AI335" s="3">
        <f t="shared" si="40"/>
        <v>0</v>
      </c>
    </row>
    <row r="336" spans="1:35">
      <c r="B336" s="1" t="s">
        <v>17</v>
      </c>
      <c r="C336" s="3">
        <f>SUM(C325:C333)</f>
        <v>0</v>
      </c>
      <c r="D336" s="3">
        <f t="shared" ref="D336:AI336" si="41">SUM(D325:D333)</f>
        <v>0</v>
      </c>
      <c r="E336" s="3">
        <f t="shared" si="41"/>
        <v>0</v>
      </c>
      <c r="F336" s="3">
        <f t="shared" si="41"/>
        <v>0</v>
      </c>
      <c r="G336" s="3">
        <f t="shared" si="41"/>
        <v>0</v>
      </c>
      <c r="H336" s="3">
        <f t="shared" si="41"/>
        <v>0</v>
      </c>
      <c r="I336" s="3">
        <f t="shared" si="41"/>
        <v>0</v>
      </c>
      <c r="J336" s="3">
        <f t="shared" si="41"/>
        <v>0</v>
      </c>
      <c r="K336" s="3">
        <f t="shared" si="41"/>
        <v>0</v>
      </c>
      <c r="L336" s="3">
        <f t="shared" si="41"/>
        <v>0</v>
      </c>
      <c r="M336" s="3">
        <f t="shared" si="41"/>
        <v>0</v>
      </c>
      <c r="N336" s="3">
        <f t="shared" si="41"/>
        <v>0</v>
      </c>
      <c r="O336" s="3">
        <f t="shared" si="41"/>
        <v>0</v>
      </c>
      <c r="P336" s="3">
        <f t="shared" si="41"/>
        <v>0</v>
      </c>
      <c r="Q336" s="3">
        <f t="shared" si="41"/>
        <v>0</v>
      </c>
      <c r="R336" s="3">
        <f t="shared" si="41"/>
        <v>0</v>
      </c>
      <c r="S336" s="3">
        <f t="shared" si="41"/>
        <v>0</v>
      </c>
      <c r="T336" s="3">
        <f t="shared" si="41"/>
        <v>0</v>
      </c>
      <c r="U336" s="3">
        <f t="shared" si="41"/>
        <v>0</v>
      </c>
      <c r="V336" s="3">
        <f t="shared" si="41"/>
        <v>0</v>
      </c>
      <c r="W336" s="3">
        <f t="shared" si="41"/>
        <v>0</v>
      </c>
      <c r="X336" s="3">
        <f t="shared" si="41"/>
        <v>0</v>
      </c>
      <c r="Y336" s="3">
        <f t="shared" si="41"/>
        <v>0</v>
      </c>
      <c r="Z336" s="3">
        <f t="shared" si="41"/>
        <v>0</v>
      </c>
      <c r="AA336" s="3">
        <f t="shared" si="41"/>
        <v>0</v>
      </c>
      <c r="AB336" s="3">
        <f t="shared" si="41"/>
        <v>0</v>
      </c>
      <c r="AC336" s="3">
        <f t="shared" si="41"/>
        <v>0</v>
      </c>
      <c r="AD336" s="3">
        <f t="shared" si="41"/>
        <v>0</v>
      </c>
      <c r="AE336" s="3">
        <f t="shared" si="41"/>
        <v>0</v>
      </c>
      <c r="AF336" s="3">
        <f t="shared" si="41"/>
        <v>0</v>
      </c>
      <c r="AG336" s="3">
        <f t="shared" si="41"/>
        <v>0</v>
      </c>
      <c r="AH336" s="3">
        <f t="shared" si="41"/>
        <v>0</v>
      </c>
      <c r="AI336" s="3">
        <f t="shared" si="41"/>
        <v>0</v>
      </c>
    </row>
    <row r="337" spans="1:35" ht="13.5" thickBot="1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</row>
    <row r="338" spans="1:35">
      <c r="A338" s="153" t="s">
        <v>41</v>
      </c>
      <c r="B338" s="1">
        <v>2001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</row>
    <row r="339" spans="1:35">
      <c r="A339" s="154"/>
      <c r="B339" s="1">
        <v>2002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</row>
    <row r="340" spans="1:35">
      <c r="A340" s="154"/>
      <c r="B340" s="1">
        <v>2003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</row>
    <row r="341" spans="1:35">
      <c r="A341" s="154"/>
      <c r="B341" s="1">
        <v>2004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</row>
    <row r="342" spans="1:35">
      <c r="A342" s="154"/>
      <c r="B342" s="1">
        <v>2005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</row>
    <row r="343" spans="1:35">
      <c r="A343" s="154"/>
      <c r="B343" s="1">
        <v>2006</v>
      </c>
      <c r="C343" s="3">
        <v>0</v>
      </c>
      <c r="D343" s="3">
        <v>0</v>
      </c>
      <c r="E343" s="3">
        <v>0</v>
      </c>
      <c r="F343" s="3">
        <v>4</v>
      </c>
      <c r="G343" s="3">
        <v>1119</v>
      </c>
      <c r="H343" s="3">
        <v>2300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/>
      <c r="AH343" s="3"/>
      <c r="AI343" s="3"/>
    </row>
    <row r="344" spans="1:35">
      <c r="A344" s="154"/>
      <c r="B344" s="1">
        <v>2007</v>
      </c>
      <c r="C344" s="3">
        <v>238</v>
      </c>
      <c r="D344" s="3">
        <v>7616</v>
      </c>
      <c r="E344" s="3">
        <v>11424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1</v>
      </c>
      <c r="AE344" s="3">
        <v>380</v>
      </c>
      <c r="AF344" s="3">
        <v>420</v>
      </c>
      <c r="AG344" s="3">
        <v>3</v>
      </c>
      <c r="AH344" s="3">
        <v>127</v>
      </c>
      <c r="AI344" s="3">
        <v>250</v>
      </c>
    </row>
    <row r="345" spans="1:35">
      <c r="A345" s="154"/>
      <c r="B345" s="1">
        <v>2008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1</v>
      </c>
      <c r="AB345" s="3">
        <v>382</v>
      </c>
      <c r="AC345" s="3">
        <v>953</v>
      </c>
      <c r="AD345" s="3">
        <v>0</v>
      </c>
      <c r="AE345" s="3">
        <v>0</v>
      </c>
      <c r="AF345" s="3">
        <v>0</v>
      </c>
      <c r="AG345" s="3"/>
      <c r="AH345" s="3"/>
      <c r="AI345" s="3"/>
    </row>
    <row r="346" spans="1:35">
      <c r="A346" s="154"/>
      <c r="B346" s="1">
        <v>2009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1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/>
      <c r="AH346" s="3"/>
      <c r="AI346" s="3"/>
    </row>
    <row r="347" spans="1:35">
      <c r="A347" s="154"/>
      <c r="B347" s="1">
        <v>2010</v>
      </c>
      <c r="C347" s="3">
        <v>231</v>
      </c>
      <c r="D347" s="3">
        <v>7392</v>
      </c>
      <c r="E347" s="3">
        <v>10626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/>
      <c r="AH347" s="3"/>
      <c r="AI347" s="3"/>
    </row>
    <row r="348" spans="1:35">
      <c r="A348" s="154"/>
      <c r="B348" s="1">
        <v>2011</v>
      </c>
      <c r="C348" s="3">
        <v>0</v>
      </c>
      <c r="D348" s="3">
        <v>0</v>
      </c>
      <c r="E348" s="3">
        <v>0</v>
      </c>
      <c r="F348" s="3">
        <v>1</v>
      </c>
      <c r="G348" s="3">
        <v>524</v>
      </c>
      <c r="H348" s="3">
        <v>1965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/>
      <c r="AH348" s="3"/>
      <c r="AI348" s="3"/>
    </row>
    <row r="349" spans="1:35" ht="13.5" thickBot="1">
      <c r="A349" s="155"/>
      <c r="B349" s="1">
        <v>2012</v>
      </c>
      <c r="C349" s="3">
        <v>275</v>
      </c>
      <c r="D349" s="3">
        <v>12375</v>
      </c>
      <c r="E349" s="3">
        <v>19800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3</v>
      </c>
      <c r="AH349" s="3">
        <v>127</v>
      </c>
      <c r="AI349" s="3">
        <v>250</v>
      </c>
    </row>
    <row r="350" spans="1:35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</row>
    <row r="351" spans="1:35">
      <c r="B351" s="1" t="s">
        <v>16</v>
      </c>
      <c r="C351" s="3">
        <f t="shared" ref="C351:AI351" si="42">AVERAGE(C338:C349)</f>
        <v>62</v>
      </c>
      <c r="D351" s="3">
        <f t="shared" si="42"/>
        <v>2281.9166666666665</v>
      </c>
      <c r="E351" s="3">
        <f t="shared" si="42"/>
        <v>3487.5</v>
      </c>
      <c r="F351" s="3">
        <f t="shared" si="42"/>
        <v>0.41666666666666669</v>
      </c>
      <c r="G351" s="3">
        <f t="shared" si="42"/>
        <v>136.91666666666666</v>
      </c>
      <c r="H351" s="3">
        <f t="shared" si="42"/>
        <v>355.41666666666669</v>
      </c>
      <c r="I351" s="3">
        <f t="shared" si="42"/>
        <v>0</v>
      </c>
      <c r="J351" s="3">
        <f t="shared" si="42"/>
        <v>0</v>
      </c>
      <c r="K351" s="3">
        <f t="shared" si="42"/>
        <v>0</v>
      </c>
      <c r="L351" s="3">
        <f t="shared" si="42"/>
        <v>0</v>
      </c>
      <c r="M351" s="3">
        <f t="shared" si="42"/>
        <v>0</v>
      </c>
      <c r="N351" s="3">
        <f t="shared" si="42"/>
        <v>0</v>
      </c>
      <c r="O351" s="3">
        <f t="shared" si="42"/>
        <v>0</v>
      </c>
      <c r="P351" s="3">
        <f t="shared" si="42"/>
        <v>0</v>
      </c>
      <c r="Q351" s="3">
        <f t="shared" si="42"/>
        <v>0</v>
      </c>
      <c r="R351" s="3">
        <f t="shared" si="42"/>
        <v>0</v>
      </c>
      <c r="S351" s="3">
        <f t="shared" si="42"/>
        <v>0</v>
      </c>
      <c r="T351" s="3">
        <f t="shared" si="42"/>
        <v>0</v>
      </c>
      <c r="U351" s="3">
        <f t="shared" si="42"/>
        <v>0</v>
      </c>
      <c r="V351" s="3">
        <f t="shared" si="42"/>
        <v>0</v>
      </c>
      <c r="W351" s="3">
        <f t="shared" si="42"/>
        <v>0</v>
      </c>
      <c r="X351" s="3">
        <f t="shared" si="42"/>
        <v>0</v>
      </c>
      <c r="Y351" s="3">
        <f t="shared" si="42"/>
        <v>0</v>
      </c>
      <c r="Z351" s="3">
        <f t="shared" si="42"/>
        <v>0</v>
      </c>
      <c r="AA351" s="3">
        <f t="shared" si="42"/>
        <v>0.16666666666666666</v>
      </c>
      <c r="AB351" s="3">
        <f t="shared" si="42"/>
        <v>31.833333333333332</v>
      </c>
      <c r="AC351" s="3">
        <f t="shared" si="42"/>
        <v>79.416666666666671</v>
      </c>
      <c r="AD351" s="3">
        <f t="shared" si="42"/>
        <v>8.3333333333333329E-2</v>
      </c>
      <c r="AE351" s="3">
        <f t="shared" si="42"/>
        <v>31.666666666666668</v>
      </c>
      <c r="AF351" s="3">
        <f t="shared" si="42"/>
        <v>35</v>
      </c>
      <c r="AG351" s="3">
        <f t="shared" si="42"/>
        <v>0.8571428571428571</v>
      </c>
      <c r="AH351" s="3">
        <f t="shared" si="42"/>
        <v>36.285714285714285</v>
      </c>
      <c r="AI351" s="3">
        <f t="shared" si="42"/>
        <v>71.428571428571431</v>
      </c>
    </row>
    <row r="352" spans="1:35">
      <c r="B352" s="1" t="s">
        <v>17</v>
      </c>
      <c r="C352" s="3">
        <f t="shared" ref="C352:AI352" si="43">SUM(C338:C349)</f>
        <v>744</v>
      </c>
      <c r="D352" s="3">
        <f t="shared" si="43"/>
        <v>27383</v>
      </c>
      <c r="E352" s="3">
        <f t="shared" si="43"/>
        <v>41850</v>
      </c>
      <c r="F352" s="3">
        <f t="shared" si="43"/>
        <v>5</v>
      </c>
      <c r="G352" s="3">
        <f t="shared" si="43"/>
        <v>1643</v>
      </c>
      <c r="H352" s="3">
        <f t="shared" si="43"/>
        <v>4265</v>
      </c>
      <c r="I352" s="3">
        <f t="shared" si="43"/>
        <v>0</v>
      </c>
      <c r="J352" s="3">
        <f t="shared" si="43"/>
        <v>0</v>
      </c>
      <c r="K352" s="3">
        <f t="shared" si="43"/>
        <v>0</v>
      </c>
      <c r="L352" s="3">
        <f t="shared" si="43"/>
        <v>0</v>
      </c>
      <c r="M352" s="3">
        <f t="shared" si="43"/>
        <v>0</v>
      </c>
      <c r="N352" s="3">
        <f t="shared" si="43"/>
        <v>0</v>
      </c>
      <c r="O352" s="3">
        <f t="shared" si="43"/>
        <v>0</v>
      </c>
      <c r="P352" s="3">
        <f t="shared" si="43"/>
        <v>0</v>
      </c>
      <c r="Q352" s="3">
        <f t="shared" si="43"/>
        <v>0</v>
      </c>
      <c r="R352" s="3">
        <f t="shared" si="43"/>
        <v>0</v>
      </c>
      <c r="S352" s="3">
        <f t="shared" si="43"/>
        <v>0</v>
      </c>
      <c r="T352" s="3">
        <f t="shared" si="43"/>
        <v>0</v>
      </c>
      <c r="U352" s="3">
        <f t="shared" si="43"/>
        <v>0</v>
      </c>
      <c r="V352" s="3">
        <f t="shared" si="43"/>
        <v>0</v>
      </c>
      <c r="W352" s="3">
        <f t="shared" si="43"/>
        <v>0</v>
      </c>
      <c r="X352" s="3">
        <f t="shared" si="43"/>
        <v>0</v>
      </c>
      <c r="Y352" s="3">
        <f t="shared" si="43"/>
        <v>0</v>
      </c>
      <c r="Z352" s="3">
        <f t="shared" si="43"/>
        <v>0</v>
      </c>
      <c r="AA352" s="3">
        <f t="shared" si="43"/>
        <v>2</v>
      </c>
      <c r="AB352" s="3">
        <f t="shared" si="43"/>
        <v>382</v>
      </c>
      <c r="AC352" s="3">
        <f t="shared" si="43"/>
        <v>953</v>
      </c>
      <c r="AD352" s="3">
        <f t="shared" si="43"/>
        <v>1</v>
      </c>
      <c r="AE352" s="3">
        <f t="shared" si="43"/>
        <v>380</v>
      </c>
      <c r="AF352" s="3">
        <f t="shared" si="43"/>
        <v>420</v>
      </c>
      <c r="AG352" s="3">
        <f t="shared" si="43"/>
        <v>6</v>
      </c>
      <c r="AH352" s="3">
        <f t="shared" si="43"/>
        <v>254</v>
      </c>
      <c r="AI352" s="3">
        <f t="shared" si="43"/>
        <v>500</v>
      </c>
    </row>
    <row r="353" spans="1:35" ht="13.5" thickBot="1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</row>
    <row r="354" spans="1:35">
      <c r="A354" s="153" t="s">
        <v>42</v>
      </c>
      <c r="B354" s="1">
        <v>2001</v>
      </c>
      <c r="C354" s="3">
        <v>0</v>
      </c>
      <c r="D354" s="3">
        <v>0</v>
      </c>
      <c r="E354" s="3">
        <v>0</v>
      </c>
      <c r="F354" s="3">
        <v>2</v>
      </c>
      <c r="G354" s="3">
        <v>194</v>
      </c>
      <c r="H354" s="3">
        <v>388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</row>
    <row r="355" spans="1:35">
      <c r="A355" s="154"/>
      <c r="B355" s="1">
        <v>2002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</row>
    <row r="356" spans="1:35">
      <c r="A356" s="154"/>
      <c r="B356" s="1">
        <v>2003</v>
      </c>
      <c r="C356" s="3">
        <v>0</v>
      </c>
      <c r="D356" s="3">
        <v>0</v>
      </c>
      <c r="E356" s="3">
        <v>0</v>
      </c>
      <c r="F356" s="3">
        <v>4</v>
      </c>
      <c r="G356" s="3">
        <v>620</v>
      </c>
      <c r="H356" s="3">
        <v>1549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</row>
    <row r="357" spans="1:35">
      <c r="A357" s="154"/>
      <c r="B357" s="1">
        <v>2004</v>
      </c>
      <c r="C357" s="3">
        <v>0</v>
      </c>
      <c r="D357" s="3">
        <v>0</v>
      </c>
      <c r="E357" s="3">
        <v>0</v>
      </c>
      <c r="F357" s="3">
        <v>1</v>
      </c>
      <c r="G357" s="3">
        <v>179</v>
      </c>
      <c r="H357" s="3">
        <v>275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3</v>
      </c>
      <c r="AH357" s="3">
        <v>117</v>
      </c>
      <c r="AI357" s="3">
        <v>176</v>
      </c>
    </row>
    <row r="358" spans="1:35">
      <c r="A358" s="154"/>
      <c r="B358" s="1">
        <v>2005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</row>
    <row r="359" spans="1:35">
      <c r="A359" s="154"/>
      <c r="B359" s="1">
        <v>2006</v>
      </c>
      <c r="C359" s="3">
        <v>0</v>
      </c>
      <c r="D359" s="3">
        <v>0</v>
      </c>
      <c r="E359" s="3">
        <v>0</v>
      </c>
      <c r="F359" s="3">
        <v>1</v>
      </c>
      <c r="G359" s="3">
        <v>344</v>
      </c>
      <c r="H359" s="3">
        <v>1204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/>
      <c r="AH359" s="3"/>
      <c r="AI359" s="3"/>
    </row>
    <row r="360" spans="1:35">
      <c r="A360" s="154"/>
      <c r="B360" s="1">
        <v>2007</v>
      </c>
      <c r="C360" s="3">
        <v>0</v>
      </c>
      <c r="D360" s="3">
        <v>0</v>
      </c>
      <c r="E360" s="3">
        <v>0</v>
      </c>
      <c r="F360" s="3">
        <v>7</v>
      </c>
      <c r="G360" s="3">
        <v>1524</v>
      </c>
      <c r="H360" s="3">
        <v>4097</v>
      </c>
      <c r="I360" s="3">
        <v>0</v>
      </c>
      <c r="J360" s="3">
        <v>0</v>
      </c>
      <c r="K360" s="3">
        <v>0</v>
      </c>
      <c r="L360" s="3">
        <v>14</v>
      </c>
      <c r="M360" s="3">
        <v>2264</v>
      </c>
      <c r="N360" s="3">
        <v>6792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8</v>
      </c>
      <c r="AH360" s="3">
        <v>596</v>
      </c>
      <c r="AI360" s="3" t="s">
        <v>76</v>
      </c>
    </row>
    <row r="361" spans="1:35">
      <c r="A361" s="154"/>
      <c r="B361" s="1">
        <v>2008</v>
      </c>
      <c r="C361" s="3">
        <v>22</v>
      </c>
      <c r="D361" s="3">
        <v>3395</v>
      </c>
      <c r="E361" s="3">
        <v>1247</v>
      </c>
      <c r="F361" s="3">
        <v>17</v>
      </c>
      <c r="G361" s="3">
        <v>2998</v>
      </c>
      <c r="H361" s="3">
        <v>1105</v>
      </c>
      <c r="I361" s="3">
        <v>0</v>
      </c>
      <c r="J361" s="3">
        <v>0</v>
      </c>
      <c r="K361" s="3">
        <v>0</v>
      </c>
      <c r="L361" s="3">
        <v>17</v>
      </c>
      <c r="M361" s="3">
        <v>2998</v>
      </c>
      <c r="N361" s="3">
        <v>11054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/>
      <c r="AH361" s="3"/>
      <c r="AI361" s="3"/>
    </row>
    <row r="362" spans="1:35">
      <c r="A362" s="154"/>
      <c r="B362" s="1">
        <v>2009</v>
      </c>
      <c r="C362" s="3">
        <v>2</v>
      </c>
      <c r="D362" s="3">
        <v>104</v>
      </c>
      <c r="E362" s="3">
        <v>430</v>
      </c>
      <c r="F362" s="3">
        <v>4</v>
      </c>
      <c r="G362" s="3">
        <v>546</v>
      </c>
      <c r="H362" s="3">
        <v>2291</v>
      </c>
      <c r="I362" s="3">
        <v>0</v>
      </c>
      <c r="J362" s="3">
        <v>0</v>
      </c>
      <c r="K362" s="3">
        <v>0</v>
      </c>
      <c r="L362" s="3">
        <v>5</v>
      </c>
      <c r="M362" s="3">
        <v>1267</v>
      </c>
      <c r="N362" s="3">
        <v>5395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1810</v>
      </c>
      <c r="AF362" s="3">
        <v>0</v>
      </c>
      <c r="AG362" s="3"/>
      <c r="AH362" s="3"/>
      <c r="AI362" s="3"/>
    </row>
    <row r="363" spans="1:35">
      <c r="A363" s="154"/>
      <c r="B363" s="1">
        <v>2010</v>
      </c>
      <c r="C363" s="3">
        <v>0</v>
      </c>
      <c r="D363" s="3">
        <v>0</v>
      </c>
      <c r="E363" s="3">
        <v>0</v>
      </c>
      <c r="F363" s="3">
        <v>2</v>
      </c>
      <c r="G363" s="3">
        <v>331</v>
      </c>
      <c r="H363" s="3">
        <v>1492</v>
      </c>
      <c r="I363" s="3">
        <v>0</v>
      </c>
      <c r="J363" s="3">
        <v>0</v>
      </c>
      <c r="K363" s="3">
        <v>0</v>
      </c>
      <c r="L363" s="3">
        <v>5</v>
      </c>
      <c r="M363" s="3">
        <v>1298</v>
      </c>
      <c r="N363" s="3">
        <v>5839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/>
      <c r="AH363" s="3"/>
      <c r="AI363" s="3"/>
    </row>
    <row r="364" spans="1:35">
      <c r="A364" s="154"/>
      <c r="B364" s="1">
        <v>2011</v>
      </c>
      <c r="C364" s="3">
        <v>0</v>
      </c>
      <c r="D364" s="3">
        <v>0</v>
      </c>
      <c r="E364" s="3">
        <v>0</v>
      </c>
      <c r="F364" s="3">
        <v>1</v>
      </c>
      <c r="G364" s="3">
        <v>501</v>
      </c>
      <c r="H364" s="3">
        <v>2250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1</v>
      </c>
      <c r="AB364" s="3">
        <v>392</v>
      </c>
      <c r="AC364" s="3">
        <v>1500</v>
      </c>
      <c r="AD364" s="3">
        <v>3</v>
      </c>
      <c r="AE364" s="3">
        <v>5556</v>
      </c>
      <c r="AF364" s="3">
        <v>17374</v>
      </c>
      <c r="AG364" s="3"/>
      <c r="AH364" s="3"/>
      <c r="AI364" s="3"/>
    </row>
    <row r="365" spans="1:35" ht="13.5" thickBot="1">
      <c r="A365" s="155"/>
      <c r="B365" s="1">
        <v>2012</v>
      </c>
      <c r="C365" s="3">
        <v>368</v>
      </c>
      <c r="D365" s="3">
        <v>15088</v>
      </c>
      <c r="E365" s="3">
        <v>31648</v>
      </c>
      <c r="F365" s="3">
        <v>9</v>
      </c>
      <c r="G365" s="3">
        <v>2359</v>
      </c>
      <c r="H365" s="3">
        <v>9266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3</v>
      </c>
      <c r="Y365" s="3">
        <v>270</v>
      </c>
      <c r="Z365" s="3">
        <v>1030</v>
      </c>
      <c r="AA365" s="3">
        <v>4</v>
      </c>
      <c r="AB365" s="3">
        <v>2981</v>
      </c>
      <c r="AC365" s="3">
        <v>13773</v>
      </c>
      <c r="AD365" s="3">
        <v>1</v>
      </c>
      <c r="AE365" s="3">
        <v>956</v>
      </c>
      <c r="AF365" s="3">
        <v>3059</v>
      </c>
      <c r="AG365" s="3">
        <v>8</v>
      </c>
      <c r="AH365" s="3">
        <v>596</v>
      </c>
      <c r="AI365" s="3" t="s">
        <v>76</v>
      </c>
    </row>
    <row r="366" spans="1:35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</row>
    <row r="367" spans="1:35">
      <c r="B367" s="1" t="s">
        <v>16</v>
      </c>
      <c r="C367" s="3">
        <f>AVERAGE(C354:C365)</f>
        <v>32.666666666666664</v>
      </c>
      <c r="D367" s="3">
        <f t="shared" ref="D367:AF367" si="44">AVERAGE(D354:D365)</f>
        <v>1548.9166666666667</v>
      </c>
      <c r="E367" s="3">
        <f t="shared" si="44"/>
        <v>2777.0833333333335</v>
      </c>
      <c r="F367" s="3">
        <f t="shared" si="44"/>
        <v>4</v>
      </c>
      <c r="G367" s="3">
        <f t="shared" si="44"/>
        <v>799.66666666666663</v>
      </c>
      <c r="H367" s="3">
        <f t="shared" si="44"/>
        <v>1993.0833333333333</v>
      </c>
      <c r="I367" s="3">
        <f t="shared" si="44"/>
        <v>0</v>
      </c>
      <c r="J367" s="3">
        <f t="shared" si="44"/>
        <v>0</v>
      </c>
      <c r="K367" s="3">
        <f t="shared" si="44"/>
        <v>0</v>
      </c>
      <c r="L367" s="3">
        <f t="shared" si="44"/>
        <v>3.4166666666666665</v>
      </c>
      <c r="M367" s="3">
        <f t="shared" si="44"/>
        <v>652.25</v>
      </c>
      <c r="N367" s="3">
        <f t="shared" si="44"/>
        <v>2423.3333333333335</v>
      </c>
      <c r="O367" s="3">
        <f t="shared" si="44"/>
        <v>0</v>
      </c>
      <c r="P367" s="3">
        <f t="shared" si="44"/>
        <v>0</v>
      </c>
      <c r="Q367" s="3">
        <f t="shared" si="44"/>
        <v>0</v>
      </c>
      <c r="R367" s="3">
        <f t="shared" si="44"/>
        <v>0</v>
      </c>
      <c r="S367" s="3">
        <f t="shared" si="44"/>
        <v>0</v>
      </c>
      <c r="T367" s="3">
        <f t="shared" si="44"/>
        <v>0</v>
      </c>
      <c r="U367" s="3">
        <f t="shared" si="44"/>
        <v>0</v>
      </c>
      <c r="V367" s="3">
        <f t="shared" si="44"/>
        <v>0</v>
      </c>
      <c r="W367" s="3">
        <f t="shared" si="44"/>
        <v>0</v>
      </c>
      <c r="X367" s="3">
        <f t="shared" si="44"/>
        <v>0.25</v>
      </c>
      <c r="Y367" s="3">
        <f t="shared" si="44"/>
        <v>22.5</v>
      </c>
      <c r="Z367" s="3">
        <f t="shared" si="44"/>
        <v>85.833333333333329</v>
      </c>
      <c r="AA367" s="3">
        <f t="shared" si="44"/>
        <v>0.41666666666666669</v>
      </c>
      <c r="AB367" s="3">
        <f t="shared" si="44"/>
        <v>281.08333333333331</v>
      </c>
      <c r="AC367" s="3">
        <f t="shared" si="44"/>
        <v>1272.75</v>
      </c>
      <c r="AD367" s="3">
        <f t="shared" si="44"/>
        <v>0.33333333333333331</v>
      </c>
      <c r="AE367" s="3">
        <f t="shared" si="44"/>
        <v>693.5</v>
      </c>
      <c r="AF367" s="3">
        <f t="shared" si="44"/>
        <v>1702.75</v>
      </c>
      <c r="AG367" s="3">
        <f>AVERAGE(AG354:AG365)</f>
        <v>2.7142857142857144</v>
      </c>
      <c r="AH367" s="3">
        <f>AVERAGE(AH354:AH365)</f>
        <v>187</v>
      </c>
      <c r="AI367" s="3">
        <f>AVERAGE(AI354:AI365)</f>
        <v>35.200000000000003</v>
      </c>
    </row>
    <row r="368" spans="1:35">
      <c r="B368" s="1" t="s">
        <v>17</v>
      </c>
      <c r="C368" s="3">
        <f>SUM(C354:C365)</f>
        <v>392</v>
      </c>
      <c r="D368" s="3">
        <f t="shared" ref="D368:AF368" si="45">SUM(D354:D365)</f>
        <v>18587</v>
      </c>
      <c r="E368" s="3">
        <f t="shared" si="45"/>
        <v>33325</v>
      </c>
      <c r="F368" s="3">
        <f t="shared" si="45"/>
        <v>48</v>
      </c>
      <c r="G368" s="3">
        <f t="shared" si="45"/>
        <v>9596</v>
      </c>
      <c r="H368" s="3">
        <f t="shared" si="45"/>
        <v>23917</v>
      </c>
      <c r="I368" s="3">
        <f t="shared" si="45"/>
        <v>0</v>
      </c>
      <c r="J368" s="3">
        <f t="shared" si="45"/>
        <v>0</v>
      </c>
      <c r="K368" s="3">
        <f t="shared" si="45"/>
        <v>0</v>
      </c>
      <c r="L368" s="3">
        <f t="shared" si="45"/>
        <v>41</v>
      </c>
      <c r="M368" s="3">
        <f t="shared" si="45"/>
        <v>7827</v>
      </c>
      <c r="N368" s="3">
        <f t="shared" si="45"/>
        <v>29080</v>
      </c>
      <c r="O368" s="3">
        <f t="shared" si="45"/>
        <v>0</v>
      </c>
      <c r="P368" s="3">
        <f t="shared" si="45"/>
        <v>0</v>
      </c>
      <c r="Q368" s="3">
        <f t="shared" si="45"/>
        <v>0</v>
      </c>
      <c r="R368" s="3">
        <f t="shared" si="45"/>
        <v>0</v>
      </c>
      <c r="S368" s="3">
        <f t="shared" si="45"/>
        <v>0</v>
      </c>
      <c r="T368" s="3">
        <f t="shared" si="45"/>
        <v>0</v>
      </c>
      <c r="U368" s="3">
        <f t="shared" si="45"/>
        <v>0</v>
      </c>
      <c r="V368" s="3">
        <f t="shared" si="45"/>
        <v>0</v>
      </c>
      <c r="W368" s="3">
        <f t="shared" si="45"/>
        <v>0</v>
      </c>
      <c r="X368" s="3">
        <f t="shared" si="45"/>
        <v>3</v>
      </c>
      <c r="Y368" s="3">
        <f t="shared" si="45"/>
        <v>270</v>
      </c>
      <c r="Z368" s="3">
        <f t="shared" si="45"/>
        <v>1030</v>
      </c>
      <c r="AA368" s="3">
        <f t="shared" si="45"/>
        <v>5</v>
      </c>
      <c r="AB368" s="3">
        <f t="shared" si="45"/>
        <v>3373</v>
      </c>
      <c r="AC368" s="3">
        <f t="shared" si="45"/>
        <v>15273</v>
      </c>
      <c r="AD368" s="3">
        <f t="shared" si="45"/>
        <v>4</v>
      </c>
      <c r="AE368" s="3">
        <f t="shared" si="45"/>
        <v>8322</v>
      </c>
      <c r="AF368" s="3">
        <f t="shared" si="45"/>
        <v>20433</v>
      </c>
      <c r="AG368" s="3">
        <f>SUM(AG354:AG365)</f>
        <v>19</v>
      </c>
      <c r="AH368" s="3">
        <f>SUM(AH354:AH365)</f>
        <v>1309</v>
      </c>
      <c r="AI368" s="3">
        <f>SUM(AI354:AI365)</f>
        <v>176</v>
      </c>
    </row>
    <row r="369" spans="1:35" ht="13.5" thickBot="1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</row>
    <row r="370" spans="1:35">
      <c r="A370" s="153" t="s">
        <v>43</v>
      </c>
      <c r="B370" s="1">
        <v>2001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3</v>
      </c>
      <c r="AB370" s="3">
        <v>427</v>
      </c>
      <c r="AC370" s="3">
        <v>511</v>
      </c>
      <c r="AD370" s="3">
        <v>1</v>
      </c>
      <c r="AE370" s="3">
        <v>1223</v>
      </c>
      <c r="AF370" s="3">
        <v>800</v>
      </c>
      <c r="AG370" s="3">
        <v>0</v>
      </c>
      <c r="AH370" s="3">
        <v>0</v>
      </c>
      <c r="AI370" s="3">
        <v>0</v>
      </c>
    </row>
    <row r="371" spans="1:35">
      <c r="A371" s="154"/>
      <c r="B371" s="1">
        <v>2002</v>
      </c>
      <c r="C371" s="3">
        <v>1</v>
      </c>
      <c r="D371" s="3">
        <v>62</v>
      </c>
      <c r="E371" s="3">
        <v>75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1</v>
      </c>
      <c r="V371" s="3">
        <v>1336</v>
      </c>
      <c r="W371" s="3">
        <v>5170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</row>
    <row r="372" spans="1:35">
      <c r="A372" s="154"/>
      <c r="B372" s="1">
        <v>2003</v>
      </c>
      <c r="C372" s="3">
        <v>2</v>
      </c>
      <c r="D372" s="3">
        <v>104</v>
      </c>
      <c r="E372" s="3">
        <v>180</v>
      </c>
      <c r="F372" s="3">
        <v>3</v>
      </c>
      <c r="G372" s="3">
        <v>395</v>
      </c>
      <c r="H372" s="3">
        <v>480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2</v>
      </c>
      <c r="S372" s="3">
        <v>225</v>
      </c>
      <c r="T372" s="3">
        <v>300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1</v>
      </c>
      <c r="AB372" s="3">
        <v>575</v>
      </c>
      <c r="AC372" s="3">
        <v>400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</row>
    <row r="373" spans="1:35">
      <c r="A373" s="154"/>
      <c r="B373" s="1">
        <v>2004</v>
      </c>
      <c r="C373" s="3">
        <v>16</v>
      </c>
      <c r="D373" s="3">
        <v>788</v>
      </c>
      <c r="E373" s="3">
        <v>999</v>
      </c>
      <c r="F373" s="3">
        <v>18</v>
      </c>
      <c r="G373" s="3">
        <v>6473</v>
      </c>
      <c r="H373" s="3">
        <v>12389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</row>
    <row r="374" spans="1:35">
      <c r="A374" s="154"/>
      <c r="B374" s="1">
        <v>2005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1</v>
      </c>
      <c r="AB374" s="3">
        <v>121</v>
      </c>
      <c r="AC374" s="3">
        <v>140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</row>
    <row r="375" spans="1:35">
      <c r="A375" s="154"/>
      <c r="B375" s="1">
        <v>2006</v>
      </c>
      <c r="C375" s="3">
        <v>12</v>
      </c>
      <c r="D375" s="3">
        <v>731</v>
      </c>
      <c r="E375" s="3">
        <v>1347</v>
      </c>
      <c r="F375" s="3">
        <v>32</v>
      </c>
      <c r="G375" s="3">
        <v>8609</v>
      </c>
      <c r="H375" s="3">
        <v>25999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/>
      <c r="AH375" s="3"/>
      <c r="AI375" s="3"/>
    </row>
    <row r="376" spans="1:35">
      <c r="A376" s="154"/>
      <c r="B376" s="1">
        <v>2007</v>
      </c>
      <c r="C376" s="3">
        <v>10</v>
      </c>
      <c r="D376" s="3">
        <v>574</v>
      </c>
      <c r="E376" s="3">
        <v>1138</v>
      </c>
      <c r="F376" s="3">
        <v>24</v>
      </c>
      <c r="G376" s="3">
        <v>6375</v>
      </c>
      <c r="H376" s="3">
        <v>20717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1</v>
      </c>
      <c r="AE376" s="3">
        <v>79</v>
      </c>
      <c r="AF376" s="3">
        <v>109</v>
      </c>
      <c r="AG376" s="3">
        <v>5</v>
      </c>
      <c r="AH376" s="3">
        <v>70</v>
      </c>
      <c r="AI376" s="3">
        <v>103</v>
      </c>
    </row>
    <row r="377" spans="1:35">
      <c r="A377" s="154"/>
      <c r="B377" s="1">
        <v>2008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/>
      <c r="AH377" s="3"/>
      <c r="AI377" s="3"/>
    </row>
    <row r="378" spans="1:35">
      <c r="A378" s="154"/>
      <c r="B378" s="1">
        <v>2009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/>
      <c r="AH378" s="3"/>
      <c r="AI378" s="3"/>
    </row>
    <row r="379" spans="1:35">
      <c r="A379" s="154"/>
      <c r="B379" s="1">
        <v>2010</v>
      </c>
      <c r="C379" s="3">
        <v>100</v>
      </c>
      <c r="D379" s="3">
        <v>4100</v>
      </c>
      <c r="E379" s="3">
        <v>6551</v>
      </c>
      <c r="F379" s="3">
        <v>19</v>
      </c>
      <c r="G379" s="3">
        <v>4000</v>
      </c>
      <c r="H379" s="3">
        <v>18000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3</v>
      </c>
      <c r="V379" s="3">
        <v>1260</v>
      </c>
      <c r="W379" s="3">
        <v>4410</v>
      </c>
      <c r="X379" s="3">
        <v>0</v>
      </c>
      <c r="Y379" s="3">
        <v>0</v>
      </c>
      <c r="Z379" s="3">
        <v>0</v>
      </c>
      <c r="AA379" s="3">
        <v>2</v>
      </c>
      <c r="AB379" s="3">
        <v>2550</v>
      </c>
      <c r="AC379" s="3">
        <v>7717</v>
      </c>
      <c r="AD379" s="3">
        <v>1</v>
      </c>
      <c r="AE379" s="3">
        <v>800</v>
      </c>
      <c r="AF379" s="3">
        <v>2800</v>
      </c>
      <c r="AG379" s="3"/>
      <c r="AH379" s="3"/>
      <c r="AI379" s="3"/>
    </row>
    <row r="380" spans="1:35">
      <c r="A380" s="154"/>
      <c r="B380" s="1">
        <v>2011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3</v>
      </c>
      <c r="V380" s="3">
        <v>239</v>
      </c>
      <c r="W380" s="3">
        <v>723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1</v>
      </c>
      <c r="AE380" s="3">
        <v>1356</v>
      </c>
      <c r="AF380" s="3">
        <v>4104</v>
      </c>
      <c r="AG380" s="3"/>
      <c r="AH380" s="3"/>
      <c r="AI380" s="3"/>
    </row>
    <row r="381" spans="1:35" ht="13.5" thickBot="1">
      <c r="A381" s="155"/>
      <c r="B381" s="1">
        <v>2012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5</v>
      </c>
      <c r="AH381" s="3">
        <v>70</v>
      </c>
      <c r="AI381" s="3">
        <v>103</v>
      </c>
    </row>
    <row r="382" spans="1:35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</row>
    <row r="383" spans="1:35">
      <c r="B383" s="1" t="s">
        <v>16</v>
      </c>
      <c r="C383" s="3">
        <f>AVERAGE(C370:C381)</f>
        <v>11.75</v>
      </c>
      <c r="D383" s="3">
        <f t="shared" ref="D383:AF383" si="46">AVERAGE(D370:D381)</f>
        <v>529.91666666666663</v>
      </c>
      <c r="E383" s="3">
        <f t="shared" si="46"/>
        <v>857.5</v>
      </c>
      <c r="F383" s="3">
        <f t="shared" si="46"/>
        <v>8</v>
      </c>
      <c r="G383" s="3">
        <f t="shared" si="46"/>
        <v>2154.3333333333335</v>
      </c>
      <c r="H383" s="3">
        <f t="shared" si="46"/>
        <v>6465.416666666667</v>
      </c>
      <c r="I383" s="3">
        <f t="shared" si="46"/>
        <v>0</v>
      </c>
      <c r="J383" s="3">
        <f t="shared" si="46"/>
        <v>0</v>
      </c>
      <c r="K383" s="3">
        <f t="shared" si="46"/>
        <v>0</v>
      </c>
      <c r="L383" s="3">
        <f t="shared" si="46"/>
        <v>0</v>
      </c>
      <c r="M383" s="3">
        <f t="shared" si="46"/>
        <v>0</v>
      </c>
      <c r="N383" s="3">
        <f t="shared" si="46"/>
        <v>0</v>
      </c>
      <c r="O383" s="3">
        <f t="shared" si="46"/>
        <v>0</v>
      </c>
      <c r="P383" s="3">
        <f t="shared" si="46"/>
        <v>0</v>
      </c>
      <c r="Q383" s="3">
        <f t="shared" si="46"/>
        <v>0</v>
      </c>
      <c r="R383" s="3">
        <f t="shared" si="46"/>
        <v>0.16666666666666666</v>
      </c>
      <c r="S383" s="3">
        <f t="shared" si="46"/>
        <v>18.75</v>
      </c>
      <c r="T383" s="3">
        <f t="shared" si="46"/>
        <v>25</v>
      </c>
      <c r="U383" s="3">
        <f t="shared" si="46"/>
        <v>0.58333333333333337</v>
      </c>
      <c r="V383" s="3">
        <f t="shared" si="46"/>
        <v>236.25</v>
      </c>
      <c r="W383" s="3">
        <f t="shared" si="46"/>
        <v>858.58333333333337</v>
      </c>
      <c r="X383" s="3">
        <f t="shared" si="46"/>
        <v>0</v>
      </c>
      <c r="Y383" s="3">
        <f t="shared" si="46"/>
        <v>0</v>
      </c>
      <c r="Z383" s="3">
        <f t="shared" si="46"/>
        <v>0</v>
      </c>
      <c r="AA383" s="3">
        <f t="shared" si="46"/>
        <v>0.58333333333333337</v>
      </c>
      <c r="AB383" s="3">
        <f t="shared" si="46"/>
        <v>306.08333333333331</v>
      </c>
      <c r="AC383" s="3">
        <f t="shared" si="46"/>
        <v>730.66666666666663</v>
      </c>
      <c r="AD383" s="3">
        <f t="shared" si="46"/>
        <v>0.33333333333333331</v>
      </c>
      <c r="AE383" s="3">
        <f t="shared" si="46"/>
        <v>288.16666666666669</v>
      </c>
      <c r="AF383" s="3">
        <f t="shared" si="46"/>
        <v>651.08333333333337</v>
      </c>
      <c r="AG383" s="3">
        <f>AVERAGE(AG370:AG381)</f>
        <v>1.4285714285714286</v>
      </c>
      <c r="AH383" s="3">
        <f>AVERAGE(AH370:AH381)</f>
        <v>20</v>
      </c>
      <c r="AI383" s="3">
        <f>AVERAGE(AI370:AI381)</f>
        <v>29.428571428571427</v>
      </c>
    </row>
    <row r="384" spans="1:35">
      <c r="B384" s="1" t="s">
        <v>17</v>
      </c>
      <c r="C384" s="3">
        <f>SUM(C370:C381)</f>
        <v>141</v>
      </c>
      <c r="D384" s="3">
        <f t="shared" ref="D384:AF384" si="47">SUM(D370:D381)</f>
        <v>6359</v>
      </c>
      <c r="E384" s="3">
        <f t="shared" si="47"/>
        <v>10290</v>
      </c>
      <c r="F384" s="3">
        <f t="shared" si="47"/>
        <v>96</v>
      </c>
      <c r="G384" s="3">
        <f t="shared" si="47"/>
        <v>25852</v>
      </c>
      <c r="H384" s="3">
        <f t="shared" si="47"/>
        <v>77585</v>
      </c>
      <c r="I384" s="3">
        <f t="shared" si="47"/>
        <v>0</v>
      </c>
      <c r="J384" s="3">
        <f t="shared" si="47"/>
        <v>0</v>
      </c>
      <c r="K384" s="3">
        <f t="shared" si="47"/>
        <v>0</v>
      </c>
      <c r="L384" s="3">
        <f t="shared" si="47"/>
        <v>0</v>
      </c>
      <c r="M384" s="3">
        <f t="shared" si="47"/>
        <v>0</v>
      </c>
      <c r="N384" s="3">
        <f t="shared" si="47"/>
        <v>0</v>
      </c>
      <c r="O384" s="3">
        <f t="shared" si="47"/>
        <v>0</v>
      </c>
      <c r="P384" s="3">
        <f t="shared" si="47"/>
        <v>0</v>
      </c>
      <c r="Q384" s="3">
        <f t="shared" si="47"/>
        <v>0</v>
      </c>
      <c r="R384" s="3">
        <f t="shared" si="47"/>
        <v>2</v>
      </c>
      <c r="S384" s="3">
        <f t="shared" si="47"/>
        <v>225</v>
      </c>
      <c r="T384" s="3">
        <f t="shared" si="47"/>
        <v>300</v>
      </c>
      <c r="U384" s="3">
        <f t="shared" si="47"/>
        <v>7</v>
      </c>
      <c r="V384" s="3">
        <f t="shared" si="47"/>
        <v>2835</v>
      </c>
      <c r="W384" s="3">
        <f t="shared" si="47"/>
        <v>10303</v>
      </c>
      <c r="X384" s="3">
        <f t="shared" si="47"/>
        <v>0</v>
      </c>
      <c r="Y384" s="3">
        <f t="shared" si="47"/>
        <v>0</v>
      </c>
      <c r="Z384" s="3">
        <f t="shared" si="47"/>
        <v>0</v>
      </c>
      <c r="AA384" s="3">
        <f t="shared" si="47"/>
        <v>7</v>
      </c>
      <c r="AB384" s="3">
        <f t="shared" si="47"/>
        <v>3673</v>
      </c>
      <c r="AC384" s="3">
        <f t="shared" si="47"/>
        <v>8768</v>
      </c>
      <c r="AD384" s="3">
        <f t="shared" si="47"/>
        <v>4</v>
      </c>
      <c r="AE384" s="3">
        <f t="shared" si="47"/>
        <v>3458</v>
      </c>
      <c r="AF384" s="3">
        <f t="shared" si="47"/>
        <v>7813</v>
      </c>
      <c r="AG384" s="3">
        <f>SUM(AG370:AG381)</f>
        <v>10</v>
      </c>
      <c r="AH384" s="3">
        <f>SUM(AH370:AH381)</f>
        <v>140</v>
      </c>
      <c r="AI384" s="3">
        <f>SUM(AI370:AI381)</f>
        <v>206</v>
      </c>
    </row>
    <row r="385" spans="1:35" ht="13.5" thickBot="1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</row>
    <row r="386" spans="1:35">
      <c r="A386" s="153" t="s">
        <v>44</v>
      </c>
      <c r="B386" s="1">
        <v>2001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</row>
    <row r="387" spans="1:35">
      <c r="A387" s="154"/>
      <c r="B387" s="1">
        <v>2002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1</v>
      </c>
      <c r="Y387" s="3">
        <v>2051</v>
      </c>
      <c r="Z387" s="3">
        <v>3500</v>
      </c>
      <c r="AA387" s="3">
        <v>0</v>
      </c>
      <c r="AB387" s="3">
        <v>0</v>
      </c>
      <c r="AC387" s="3">
        <v>0</v>
      </c>
      <c r="AD387" s="3">
        <v>5</v>
      </c>
      <c r="AE387" s="3">
        <v>3503</v>
      </c>
      <c r="AF387" s="3">
        <v>3627</v>
      </c>
      <c r="AG387" s="3">
        <v>0</v>
      </c>
      <c r="AH387" s="3">
        <v>0</v>
      </c>
      <c r="AI387" s="3">
        <v>0</v>
      </c>
    </row>
    <row r="388" spans="1:35">
      <c r="A388" s="154"/>
      <c r="B388" s="1">
        <v>2003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5</v>
      </c>
      <c r="AH388" s="3">
        <v>266</v>
      </c>
      <c r="AI388" s="3">
        <v>178</v>
      </c>
    </row>
    <row r="389" spans="1:35">
      <c r="A389" s="154"/>
      <c r="B389" s="1">
        <v>2004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</row>
    <row r="390" spans="1:35">
      <c r="A390" s="154"/>
      <c r="B390" s="1">
        <v>2005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</row>
    <row r="391" spans="1:35">
      <c r="A391" s="154"/>
      <c r="B391" s="1">
        <v>2006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1</v>
      </c>
      <c r="AE391" s="3">
        <v>94</v>
      </c>
      <c r="AF391" s="3">
        <v>120</v>
      </c>
      <c r="AG391" s="3"/>
      <c r="AH391" s="3"/>
      <c r="AI391" s="3"/>
    </row>
    <row r="392" spans="1:35">
      <c r="A392" s="154"/>
      <c r="B392" s="1">
        <v>2007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</row>
    <row r="393" spans="1:35">
      <c r="A393" s="154"/>
      <c r="B393" s="1">
        <v>2008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/>
      <c r="AH393" s="3"/>
      <c r="AI393" s="3"/>
    </row>
    <row r="394" spans="1:35">
      <c r="A394" s="154"/>
      <c r="B394" s="1">
        <v>2009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/>
      <c r="AH394" s="3"/>
      <c r="AI394" s="3"/>
    </row>
    <row r="395" spans="1:35">
      <c r="A395" s="154"/>
      <c r="B395" s="1">
        <v>2010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/>
      <c r="AH395" s="3"/>
      <c r="AI395" s="3"/>
    </row>
    <row r="396" spans="1:35">
      <c r="A396" s="154"/>
      <c r="B396" s="1">
        <v>2011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/>
      <c r="AH396" s="3"/>
      <c r="AI396" s="3"/>
    </row>
    <row r="397" spans="1:35" ht="13.5" thickBot="1">
      <c r="A397" s="155"/>
      <c r="B397" s="1">
        <v>2012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/>
      <c r="AH397" s="3"/>
      <c r="AI397" s="3"/>
    </row>
    <row r="398" spans="1:35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</row>
    <row r="399" spans="1:35">
      <c r="B399" s="1" t="s">
        <v>16</v>
      </c>
      <c r="C399" s="3">
        <f>AVERAGE(C386:C397)</f>
        <v>0</v>
      </c>
      <c r="D399" s="3">
        <f t="shared" ref="D399:AF399" si="48">AVERAGE(D386:D397)</f>
        <v>0</v>
      </c>
      <c r="E399" s="3">
        <f t="shared" si="48"/>
        <v>0</v>
      </c>
      <c r="F399" s="3">
        <f t="shared" si="48"/>
        <v>0</v>
      </c>
      <c r="G399" s="3">
        <f t="shared" si="48"/>
        <v>0</v>
      </c>
      <c r="H399" s="3">
        <f t="shared" si="48"/>
        <v>0</v>
      </c>
      <c r="I399" s="3">
        <f t="shared" si="48"/>
        <v>0</v>
      </c>
      <c r="J399" s="3">
        <f t="shared" si="48"/>
        <v>0</v>
      </c>
      <c r="K399" s="3">
        <f t="shared" si="48"/>
        <v>0</v>
      </c>
      <c r="L399" s="3">
        <f t="shared" si="48"/>
        <v>0</v>
      </c>
      <c r="M399" s="3">
        <f t="shared" si="48"/>
        <v>0</v>
      </c>
      <c r="N399" s="3">
        <f t="shared" si="48"/>
        <v>0</v>
      </c>
      <c r="O399" s="3">
        <f t="shared" si="48"/>
        <v>0</v>
      </c>
      <c r="P399" s="3">
        <f t="shared" si="48"/>
        <v>0</v>
      </c>
      <c r="Q399" s="3">
        <f t="shared" si="48"/>
        <v>0</v>
      </c>
      <c r="R399" s="3">
        <f t="shared" si="48"/>
        <v>0</v>
      </c>
      <c r="S399" s="3">
        <f t="shared" si="48"/>
        <v>0</v>
      </c>
      <c r="T399" s="3">
        <f t="shared" si="48"/>
        <v>0</v>
      </c>
      <c r="U399" s="3">
        <f t="shared" si="48"/>
        <v>0</v>
      </c>
      <c r="V399" s="3">
        <f t="shared" si="48"/>
        <v>0</v>
      </c>
      <c r="W399" s="3">
        <f t="shared" si="48"/>
        <v>0</v>
      </c>
      <c r="X399" s="3">
        <f t="shared" si="48"/>
        <v>8.3333333333333329E-2</v>
      </c>
      <c r="Y399" s="3">
        <f t="shared" si="48"/>
        <v>170.91666666666666</v>
      </c>
      <c r="Z399" s="3">
        <f t="shared" si="48"/>
        <v>291.66666666666669</v>
      </c>
      <c r="AA399" s="3">
        <f t="shared" si="48"/>
        <v>0</v>
      </c>
      <c r="AB399" s="3">
        <f t="shared" si="48"/>
        <v>0</v>
      </c>
      <c r="AC399" s="3">
        <f t="shared" si="48"/>
        <v>0</v>
      </c>
      <c r="AD399" s="3">
        <f t="shared" si="48"/>
        <v>0.5</v>
      </c>
      <c r="AE399" s="3">
        <f t="shared" si="48"/>
        <v>299.75</v>
      </c>
      <c r="AF399" s="3">
        <f t="shared" si="48"/>
        <v>312.25</v>
      </c>
      <c r="AG399" s="3">
        <f>AVERAGE(AG386:AG397)</f>
        <v>0.83333333333333337</v>
      </c>
      <c r="AH399" s="3">
        <f>AVERAGE(AH386:AH397)</f>
        <v>44.333333333333336</v>
      </c>
      <c r="AI399" s="3">
        <f>AVERAGE(AI386:AI397)</f>
        <v>29.666666666666668</v>
      </c>
    </row>
    <row r="400" spans="1:35">
      <c r="B400" s="1" t="s">
        <v>17</v>
      </c>
      <c r="C400" s="3">
        <f>SUM(C386:C397)</f>
        <v>0</v>
      </c>
      <c r="D400" s="3">
        <f t="shared" ref="D400:AF400" si="49">SUM(D386:D397)</f>
        <v>0</v>
      </c>
      <c r="E400" s="3">
        <f t="shared" si="49"/>
        <v>0</v>
      </c>
      <c r="F400" s="3">
        <f t="shared" si="49"/>
        <v>0</v>
      </c>
      <c r="G400" s="3">
        <f t="shared" si="49"/>
        <v>0</v>
      </c>
      <c r="H400" s="3">
        <f t="shared" si="49"/>
        <v>0</v>
      </c>
      <c r="I400" s="3">
        <f t="shared" si="49"/>
        <v>0</v>
      </c>
      <c r="J400" s="3">
        <f t="shared" si="49"/>
        <v>0</v>
      </c>
      <c r="K400" s="3">
        <f t="shared" si="49"/>
        <v>0</v>
      </c>
      <c r="L400" s="3">
        <f t="shared" si="49"/>
        <v>0</v>
      </c>
      <c r="M400" s="3">
        <f t="shared" si="49"/>
        <v>0</v>
      </c>
      <c r="N400" s="3">
        <f t="shared" si="49"/>
        <v>0</v>
      </c>
      <c r="O400" s="3">
        <f t="shared" si="49"/>
        <v>0</v>
      </c>
      <c r="P400" s="3">
        <f t="shared" si="49"/>
        <v>0</v>
      </c>
      <c r="Q400" s="3">
        <f t="shared" si="49"/>
        <v>0</v>
      </c>
      <c r="R400" s="3">
        <f t="shared" si="49"/>
        <v>0</v>
      </c>
      <c r="S400" s="3">
        <f t="shared" si="49"/>
        <v>0</v>
      </c>
      <c r="T400" s="3">
        <f t="shared" si="49"/>
        <v>0</v>
      </c>
      <c r="U400" s="3">
        <f t="shared" si="49"/>
        <v>0</v>
      </c>
      <c r="V400" s="3">
        <f t="shared" si="49"/>
        <v>0</v>
      </c>
      <c r="W400" s="3">
        <f t="shared" si="49"/>
        <v>0</v>
      </c>
      <c r="X400" s="3">
        <f t="shared" si="49"/>
        <v>1</v>
      </c>
      <c r="Y400" s="3">
        <f t="shared" si="49"/>
        <v>2051</v>
      </c>
      <c r="Z400" s="3">
        <f t="shared" si="49"/>
        <v>3500</v>
      </c>
      <c r="AA400" s="3">
        <f t="shared" si="49"/>
        <v>0</v>
      </c>
      <c r="AB400" s="3">
        <f t="shared" si="49"/>
        <v>0</v>
      </c>
      <c r="AC400" s="3">
        <f t="shared" si="49"/>
        <v>0</v>
      </c>
      <c r="AD400" s="3">
        <f t="shared" si="49"/>
        <v>6</v>
      </c>
      <c r="AE400" s="3">
        <f t="shared" si="49"/>
        <v>3597</v>
      </c>
      <c r="AF400" s="3">
        <f t="shared" si="49"/>
        <v>3747</v>
      </c>
      <c r="AG400" s="3">
        <f>SUM(AG386:AG397)</f>
        <v>5</v>
      </c>
      <c r="AH400" s="3">
        <f>SUM(AH386:AH397)</f>
        <v>266</v>
      </c>
      <c r="AI400" s="3">
        <f>SUM(AI386:AI397)</f>
        <v>178</v>
      </c>
    </row>
    <row r="401" spans="1:35" ht="13.5" thickBot="1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</row>
    <row r="402" spans="1:35">
      <c r="A402" s="153" t="s">
        <v>23</v>
      </c>
      <c r="B402" s="1">
        <v>2001</v>
      </c>
      <c r="C402" s="3">
        <v>435</v>
      </c>
      <c r="D402" s="3">
        <v>25304</v>
      </c>
      <c r="E402" s="3">
        <v>1908</v>
      </c>
      <c r="F402" s="3">
        <v>72</v>
      </c>
      <c r="G402" s="3">
        <v>9431</v>
      </c>
      <c r="H402" s="3">
        <v>11360</v>
      </c>
      <c r="I402" s="3">
        <v>0</v>
      </c>
      <c r="J402" s="3">
        <v>0</v>
      </c>
      <c r="K402" s="3">
        <v>0</v>
      </c>
      <c r="L402" s="3">
        <v>2</v>
      </c>
      <c r="M402" s="3">
        <v>361</v>
      </c>
      <c r="N402" s="3">
        <v>725</v>
      </c>
      <c r="O402" s="3">
        <v>0</v>
      </c>
      <c r="P402" s="3">
        <v>0</v>
      </c>
      <c r="Q402" s="3">
        <v>0</v>
      </c>
      <c r="R402" s="3">
        <v>1</v>
      </c>
      <c r="S402" s="3">
        <v>1589</v>
      </c>
      <c r="T402" s="3">
        <v>900</v>
      </c>
      <c r="U402" s="3">
        <v>1</v>
      </c>
      <c r="V402" s="3">
        <v>222</v>
      </c>
      <c r="W402" s="3">
        <v>266</v>
      </c>
      <c r="X402" s="3">
        <v>0</v>
      </c>
      <c r="Y402" s="3">
        <v>0</v>
      </c>
      <c r="Z402" s="3">
        <v>0</v>
      </c>
      <c r="AA402" s="3">
        <v>3</v>
      </c>
      <c r="AB402" s="3">
        <v>427</v>
      </c>
      <c r="AC402" s="3">
        <v>511</v>
      </c>
      <c r="AD402" s="3">
        <v>1</v>
      </c>
      <c r="AE402" s="3">
        <v>1223</v>
      </c>
      <c r="AF402" s="3">
        <v>800</v>
      </c>
      <c r="AG402" s="3">
        <v>0</v>
      </c>
      <c r="AH402" s="3">
        <v>0</v>
      </c>
      <c r="AI402" s="3">
        <v>0</v>
      </c>
    </row>
    <row r="403" spans="1:35">
      <c r="A403" s="154"/>
      <c r="B403" s="1">
        <v>2002</v>
      </c>
      <c r="C403" s="3">
        <v>1133</v>
      </c>
      <c r="D403" s="3">
        <v>35699</v>
      </c>
      <c r="E403" s="3">
        <v>24613</v>
      </c>
      <c r="F403" s="3">
        <v>96</v>
      </c>
      <c r="G403" s="3">
        <v>13195</v>
      </c>
      <c r="H403" s="3">
        <v>15747</v>
      </c>
      <c r="I403" s="3">
        <v>0</v>
      </c>
      <c r="J403" s="3">
        <v>0</v>
      </c>
      <c r="K403" s="3">
        <v>0</v>
      </c>
      <c r="L403" s="3">
        <v>1</v>
      </c>
      <c r="M403" s="3">
        <v>94</v>
      </c>
      <c r="N403" s="3">
        <v>140</v>
      </c>
      <c r="O403" s="3">
        <v>1</v>
      </c>
      <c r="P403" s="3">
        <v>17825</v>
      </c>
      <c r="Q403" s="3">
        <v>80000</v>
      </c>
      <c r="R403" s="3">
        <v>1</v>
      </c>
      <c r="S403" s="3">
        <v>99</v>
      </c>
      <c r="T403" s="3">
        <v>118</v>
      </c>
      <c r="U403" s="3">
        <v>1</v>
      </c>
      <c r="V403" s="3">
        <v>322</v>
      </c>
      <c r="W403" s="3">
        <v>386</v>
      </c>
      <c r="X403" s="3">
        <v>1</v>
      </c>
      <c r="Y403" s="3">
        <v>2051</v>
      </c>
      <c r="Z403" s="3">
        <v>3500</v>
      </c>
      <c r="AA403" s="3">
        <v>3</v>
      </c>
      <c r="AB403" s="3">
        <v>660</v>
      </c>
      <c r="AC403" s="3">
        <v>790</v>
      </c>
      <c r="AD403" s="3">
        <v>5</v>
      </c>
      <c r="AE403" s="3">
        <v>3503</v>
      </c>
      <c r="AF403" s="3">
        <v>3627</v>
      </c>
      <c r="AG403" s="3">
        <v>0</v>
      </c>
      <c r="AH403" s="3">
        <v>0</v>
      </c>
      <c r="AI403" s="3">
        <v>0</v>
      </c>
    </row>
    <row r="404" spans="1:35">
      <c r="A404" s="154"/>
      <c r="B404" s="1">
        <v>2003</v>
      </c>
      <c r="C404" s="3">
        <v>1223</v>
      </c>
      <c r="D404" s="3">
        <v>36989</v>
      </c>
      <c r="E404" s="3">
        <v>22566</v>
      </c>
      <c r="F404" s="3">
        <v>20</v>
      </c>
      <c r="G404" s="3">
        <v>3071</v>
      </c>
      <c r="H404" s="3">
        <v>3719</v>
      </c>
      <c r="I404" s="3">
        <v>0</v>
      </c>
      <c r="J404" s="3">
        <v>0</v>
      </c>
      <c r="K404" s="3">
        <v>0</v>
      </c>
      <c r="L404" s="3">
        <v>6</v>
      </c>
      <c r="M404" s="3">
        <v>920</v>
      </c>
      <c r="N404" s="3" t="s">
        <v>87</v>
      </c>
      <c r="O404" s="3">
        <v>1</v>
      </c>
      <c r="P404" s="3">
        <v>83</v>
      </c>
      <c r="Q404" s="3">
        <v>100</v>
      </c>
      <c r="R404" s="3">
        <v>0</v>
      </c>
      <c r="S404" s="3">
        <v>0</v>
      </c>
      <c r="T404" s="3">
        <v>0</v>
      </c>
      <c r="U404" s="3">
        <v>2</v>
      </c>
      <c r="V404" s="3">
        <v>644</v>
      </c>
      <c r="W404" s="3">
        <v>772</v>
      </c>
      <c r="X404" s="3">
        <v>1</v>
      </c>
      <c r="Y404" s="3">
        <v>177</v>
      </c>
      <c r="Z404" s="3">
        <v>400</v>
      </c>
      <c r="AA404" s="3">
        <v>3</v>
      </c>
      <c r="AB404" s="3">
        <v>1441</v>
      </c>
      <c r="AC404" s="3">
        <v>3852</v>
      </c>
      <c r="AD404" s="3">
        <v>6</v>
      </c>
      <c r="AE404" s="3">
        <v>11634</v>
      </c>
      <c r="AF404" s="3">
        <v>8862</v>
      </c>
      <c r="AG404" s="3">
        <v>201</v>
      </c>
      <c r="AH404" s="3">
        <v>5191</v>
      </c>
      <c r="AI404" s="3">
        <v>9601</v>
      </c>
    </row>
    <row r="405" spans="1:35">
      <c r="A405" s="154"/>
      <c r="B405" s="1">
        <v>2004</v>
      </c>
      <c r="C405" s="3">
        <v>2834</v>
      </c>
      <c r="D405" s="3">
        <v>90540</v>
      </c>
      <c r="E405" s="3">
        <v>55936</v>
      </c>
      <c r="F405" s="3">
        <v>56</v>
      </c>
      <c r="G405" s="3">
        <v>9000</v>
      </c>
      <c r="H405" s="3">
        <v>12598</v>
      </c>
      <c r="I405" s="3">
        <v>0</v>
      </c>
      <c r="J405" s="3">
        <v>0</v>
      </c>
      <c r="K405" s="3">
        <v>0</v>
      </c>
      <c r="L405" s="3">
        <v>28</v>
      </c>
      <c r="M405" s="3">
        <v>3016</v>
      </c>
      <c r="N405" s="3">
        <v>5144</v>
      </c>
      <c r="O405" s="3">
        <v>0</v>
      </c>
      <c r="P405" s="3">
        <v>0</v>
      </c>
      <c r="Q405" s="3">
        <v>0</v>
      </c>
      <c r="R405" s="3">
        <v>2</v>
      </c>
      <c r="S405" s="3">
        <v>2748</v>
      </c>
      <c r="T405" s="3">
        <v>4122</v>
      </c>
      <c r="U405" s="3">
        <v>8</v>
      </c>
      <c r="V405" s="3">
        <v>1130</v>
      </c>
      <c r="W405" s="3">
        <v>1510</v>
      </c>
      <c r="X405" s="3">
        <v>1</v>
      </c>
      <c r="Y405" s="3">
        <v>1740</v>
      </c>
      <c r="Z405" s="3">
        <v>3500</v>
      </c>
      <c r="AA405" s="3">
        <v>1</v>
      </c>
      <c r="AB405" s="3">
        <v>275</v>
      </c>
      <c r="AC405" s="3">
        <v>1306</v>
      </c>
      <c r="AD405" s="3">
        <v>1</v>
      </c>
      <c r="AE405" s="3">
        <v>144</v>
      </c>
      <c r="AF405" s="3">
        <v>216</v>
      </c>
      <c r="AG405" s="3">
        <v>188</v>
      </c>
      <c r="AH405" s="3">
        <v>9060</v>
      </c>
      <c r="AI405" s="3">
        <v>12836</v>
      </c>
    </row>
    <row r="406" spans="1:35">
      <c r="A406" s="154"/>
      <c r="B406" s="1">
        <v>2005</v>
      </c>
      <c r="C406" s="3">
        <v>1895</v>
      </c>
      <c r="D406" s="3">
        <v>59080</v>
      </c>
      <c r="E406" s="3">
        <v>37936</v>
      </c>
      <c r="F406" s="3">
        <v>30</v>
      </c>
      <c r="G406" s="3">
        <v>4679</v>
      </c>
      <c r="H406" s="3">
        <v>8490</v>
      </c>
      <c r="I406" s="3">
        <v>396</v>
      </c>
      <c r="J406" s="3">
        <v>17674</v>
      </c>
      <c r="K406" s="3">
        <v>48500</v>
      </c>
      <c r="L406" s="3">
        <v>96</v>
      </c>
      <c r="M406" s="3">
        <v>11612</v>
      </c>
      <c r="N406" s="3">
        <v>23805</v>
      </c>
      <c r="O406" s="3">
        <v>0</v>
      </c>
      <c r="P406" s="3">
        <v>0</v>
      </c>
      <c r="Q406" s="3">
        <v>0</v>
      </c>
      <c r="R406" s="3">
        <v>4</v>
      </c>
      <c r="S406" s="3">
        <v>1216</v>
      </c>
      <c r="T406" s="3">
        <v>1824</v>
      </c>
      <c r="U406" s="3">
        <v>2</v>
      </c>
      <c r="V406" s="3">
        <v>196</v>
      </c>
      <c r="W406" s="3">
        <v>400</v>
      </c>
      <c r="X406" s="3">
        <v>2</v>
      </c>
      <c r="Y406" s="3">
        <v>6122</v>
      </c>
      <c r="Z406" s="3">
        <v>2</v>
      </c>
      <c r="AA406" s="3">
        <v>342</v>
      </c>
      <c r="AB406" s="3">
        <v>664</v>
      </c>
      <c r="AC406" s="3">
        <v>332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</row>
    <row r="407" spans="1:35">
      <c r="A407" s="154"/>
      <c r="B407" s="1">
        <v>2006</v>
      </c>
      <c r="C407" s="3">
        <v>890</v>
      </c>
      <c r="D407" s="3">
        <v>29118</v>
      </c>
      <c r="E407" s="3">
        <v>14244</v>
      </c>
      <c r="F407" s="3">
        <v>86</v>
      </c>
      <c r="G407" s="3">
        <v>12682</v>
      </c>
      <c r="H407" s="3">
        <v>12682</v>
      </c>
      <c r="I407" s="3">
        <v>53</v>
      </c>
      <c r="J407" s="3">
        <v>4360</v>
      </c>
      <c r="K407" s="3">
        <v>6014</v>
      </c>
      <c r="L407" s="3">
        <v>57</v>
      </c>
      <c r="M407" s="3">
        <v>6300</v>
      </c>
      <c r="N407" s="3">
        <v>18063</v>
      </c>
      <c r="O407" s="3">
        <v>2</v>
      </c>
      <c r="P407" s="3">
        <v>78</v>
      </c>
      <c r="Q407" s="3">
        <v>120</v>
      </c>
      <c r="R407" s="3">
        <v>0</v>
      </c>
      <c r="S407" s="3">
        <v>0</v>
      </c>
      <c r="T407" s="3">
        <v>0</v>
      </c>
      <c r="U407" s="3">
        <v>2</v>
      </c>
      <c r="V407" s="3">
        <v>556</v>
      </c>
      <c r="W407" s="3">
        <v>7000</v>
      </c>
      <c r="X407" s="3">
        <v>2</v>
      </c>
      <c r="Y407" s="3">
        <v>922</v>
      </c>
      <c r="Z407" s="3">
        <v>930</v>
      </c>
      <c r="AA407" s="3">
        <v>6</v>
      </c>
      <c r="AB407" s="3">
        <v>88200</v>
      </c>
      <c r="AC407" s="3">
        <v>476500</v>
      </c>
      <c r="AD407" s="3">
        <v>2</v>
      </c>
      <c r="AE407" s="3">
        <v>1940</v>
      </c>
      <c r="AF407" s="3">
        <v>1870</v>
      </c>
      <c r="AG407" s="3"/>
      <c r="AH407" s="3"/>
      <c r="AI407" s="3"/>
    </row>
    <row r="408" spans="1:35">
      <c r="A408" s="154"/>
      <c r="B408" s="1">
        <v>2007</v>
      </c>
      <c r="C408" s="3">
        <v>553</v>
      </c>
      <c r="D408" s="3">
        <v>20053</v>
      </c>
      <c r="E408" s="3">
        <v>33030</v>
      </c>
      <c r="F408" s="3">
        <v>82</v>
      </c>
      <c r="G408" s="3">
        <v>13819</v>
      </c>
      <c r="H408" s="3">
        <v>34778</v>
      </c>
      <c r="I408" s="3">
        <v>19</v>
      </c>
      <c r="J408" s="3">
        <v>2641</v>
      </c>
      <c r="K408" s="3">
        <v>8420</v>
      </c>
      <c r="L408" s="3">
        <v>72</v>
      </c>
      <c r="M408" s="3">
        <v>17625</v>
      </c>
      <c r="N408" s="3">
        <v>44510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9</v>
      </c>
      <c r="Y408" s="3">
        <v>8508</v>
      </c>
      <c r="Z408" s="3">
        <v>2230</v>
      </c>
      <c r="AA408" s="3">
        <v>5</v>
      </c>
      <c r="AB408" s="3">
        <v>7121</v>
      </c>
      <c r="AC408" s="3">
        <v>16297</v>
      </c>
      <c r="AD408" s="3">
        <v>8</v>
      </c>
      <c r="AE408" s="3">
        <v>16239</v>
      </c>
      <c r="AF408" s="3">
        <v>39538</v>
      </c>
      <c r="AG408" s="3">
        <v>293</v>
      </c>
      <c r="AH408" s="3">
        <v>51211</v>
      </c>
      <c r="AI408" s="3">
        <v>116958</v>
      </c>
    </row>
    <row r="409" spans="1:35">
      <c r="A409" s="154"/>
      <c r="B409" s="1">
        <v>2008</v>
      </c>
      <c r="C409" s="3">
        <v>2501</v>
      </c>
      <c r="D409" s="3">
        <v>81873</v>
      </c>
      <c r="E409" s="3">
        <v>138593</v>
      </c>
      <c r="F409" s="3">
        <v>71</v>
      </c>
      <c r="G409" s="3">
        <v>8689</v>
      </c>
      <c r="H409" s="3">
        <v>24183</v>
      </c>
      <c r="I409" s="3">
        <v>48</v>
      </c>
      <c r="J409" s="3">
        <v>4830</v>
      </c>
      <c r="K409" s="3">
        <v>13100</v>
      </c>
      <c r="L409" s="3">
        <v>23</v>
      </c>
      <c r="M409" s="3">
        <v>3859</v>
      </c>
      <c r="N409" s="3">
        <v>11083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4</v>
      </c>
      <c r="Y409" s="3">
        <v>1798</v>
      </c>
      <c r="Z409" s="3">
        <v>5364</v>
      </c>
      <c r="AA409" s="3">
        <v>0</v>
      </c>
      <c r="AB409" s="3">
        <v>0</v>
      </c>
      <c r="AC409" s="3">
        <v>0</v>
      </c>
      <c r="AD409" s="3">
        <v>8</v>
      </c>
      <c r="AE409" s="3">
        <v>14566</v>
      </c>
      <c r="AF409" s="3">
        <v>46875</v>
      </c>
      <c r="AG409" s="3"/>
      <c r="AH409" s="3"/>
      <c r="AI409" s="3"/>
    </row>
    <row r="410" spans="1:35">
      <c r="A410" s="154"/>
      <c r="B410" s="1">
        <v>2009</v>
      </c>
      <c r="C410" s="3">
        <v>1799</v>
      </c>
      <c r="D410" s="3">
        <v>54112</v>
      </c>
      <c r="E410" s="3">
        <v>108803</v>
      </c>
      <c r="F410" s="3">
        <v>24</v>
      </c>
      <c r="G410" s="3">
        <v>4009</v>
      </c>
      <c r="H410" s="3">
        <v>13654</v>
      </c>
      <c r="I410" s="3">
        <v>11</v>
      </c>
      <c r="J410" s="3">
        <v>895</v>
      </c>
      <c r="K410" s="3">
        <v>2600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2</v>
      </c>
      <c r="Y410" s="3">
        <v>11518</v>
      </c>
      <c r="Z410" s="3">
        <v>30000</v>
      </c>
      <c r="AA410" s="3">
        <v>1</v>
      </c>
      <c r="AB410" s="3">
        <v>153</v>
      </c>
      <c r="AC410" s="3">
        <v>459</v>
      </c>
      <c r="AD410" s="3">
        <v>13</v>
      </c>
      <c r="AE410" s="3">
        <v>78151</v>
      </c>
      <c r="AF410" s="3">
        <v>249664</v>
      </c>
      <c r="AG410" s="3"/>
      <c r="AH410" s="3"/>
      <c r="AI410" s="3"/>
    </row>
    <row r="411" spans="1:35">
      <c r="A411" s="154"/>
      <c r="B411" s="1">
        <v>2010</v>
      </c>
      <c r="C411" s="3">
        <v>392</v>
      </c>
      <c r="D411" s="3">
        <v>12263</v>
      </c>
      <c r="E411" s="3">
        <v>25097</v>
      </c>
      <c r="F411" s="3">
        <v>5</v>
      </c>
      <c r="G411" s="3">
        <v>1170</v>
      </c>
      <c r="H411" s="3">
        <v>4975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</v>
      </c>
      <c r="AE411" s="3">
        <v>313</v>
      </c>
      <c r="AF411" s="3">
        <v>1500</v>
      </c>
      <c r="AG411" s="3"/>
      <c r="AH411" s="3"/>
      <c r="AI411" s="3"/>
    </row>
    <row r="412" spans="1:35">
      <c r="A412" s="154"/>
      <c r="B412" s="1">
        <v>2011</v>
      </c>
      <c r="C412" s="3">
        <v>1</v>
      </c>
      <c r="D412" s="3">
        <v>51</v>
      </c>
      <c r="E412" s="3">
        <v>257</v>
      </c>
      <c r="F412" s="3">
        <v>17</v>
      </c>
      <c r="G412" s="3">
        <v>2886</v>
      </c>
      <c r="H412" s="3">
        <v>14131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/>
      <c r="AH412" s="3"/>
      <c r="AI412" s="3"/>
    </row>
    <row r="413" spans="1:35" ht="13.5" thickBot="1">
      <c r="A413" s="155"/>
      <c r="B413" s="1">
        <v>2012</v>
      </c>
      <c r="C413" s="3">
        <v>56</v>
      </c>
      <c r="D413" s="3">
        <v>3017</v>
      </c>
      <c r="E413" s="3">
        <v>14838</v>
      </c>
      <c r="F413" s="3">
        <v>34</v>
      </c>
      <c r="G413" s="3">
        <v>5532</v>
      </c>
      <c r="H413" s="3">
        <v>32758</v>
      </c>
      <c r="I413" s="3">
        <v>30</v>
      </c>
      <c r="J413" s="3">
        <v>2177</v>
      </c>
      <c r="K413" s="3">
        <v>8276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1</v>
      </c>
      <c r="V413" s="3">
        <v>575</v>
      </c>
      <c r="W413" s="3">
        <v>2875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1</v>
      </c>
      <c r="AE413" s="3">
        <v>5395</v>
      </c>
      <c r="AF413" s="3">
        <v>18883</v>
      </c>
      <c r="AG413" s="3"/>
      <c r="AH413" s="3"/>
      <c r="AI413" s="3"/>
    </row>
    <row r="414" spans="1:35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</row>
    <row r="415" spans="1:35">
      <c r="B415" s="1" t="s">
        <v>16</v>
      </c>
      <c r="C415" s="3">
        <f>AVERAGE(C402:C413)</f>
        <v>1142.6666666666667</v>
      </c>
      <c r="D415" s="3">
        <f t="shared" ref="D415:AF415" si="50">AVERAGE(D402:D413)</f>
        <v>37341.583333333336</v>
      </c>
      <c r="E415" s="3">
        <f t="shared" si="50"/>
        <v>39818.416666666664</v>
      </c>
      <c r="F415" s="3">
        <f t="shared" si="50"/>
        <v>49.416666666666664</v>
      </c>
      <c r="G415" s="3">
        <f t="shared" si="50"/>
        <v>7346.916666666667</v>
      </c>
      <c r="H415" s="3">
        <f t="shared" si="50"/>
        <v>15756.25</v>
      </c>
      <c r="I415" s="3">
        <f t="shared" si="50"/>
        <v>46.416666666666664</v>
      </c>
      <c r="J415" s="3">
        <f t="shared" si="50"/>
        <v>2714.75</v>
      </c>
      <c r="K415" s="3">
        <f t="shared" si="50"/>
        <v>7242.5</v>
      </c>
      <c r="L415" s="3">
        <f t="shared" si="50"/>
        <v>23.75</v>
      </c>
      <c r="M415" s="3">
        <f t="shared" si="50"/>
        <v>3648.9166666666665</v>
      </c>
      <c r="N415" s="3">
        <f t="shared" si="50"/>
        <v>9406.363636363636</v>
      </c>
      <c r="O415" s="3">
        <f t="shared" si="50"/>
        <v>0.33333333333333331</v>
      </c>
      <c r="P415" s="3">
        <f t="shared" si="50"/>
        <v>1498.8333333333333</v>
      </c>
      <c r="Q415" s="3">
        <f t="shared" si="50"/>
        <v>6685</v>
      </c>
      <c r="R415" s="3">
        <f t="shared" si="50"/>
        <v>0.66666666666666663</v>
      </c>
      <c r="S415" s="3">
        <f t="shared" si="50"/>
        <v>471</v>
      </c>
      <c r="T415" s="3">
        <f t="shared" si="50"/>
        <v>580.33333333333337</v>
      </c>
      <c r="U415" s="3">
        <f t="shared" si="50"/>
        <v>1.4166666666666667</v>
      </c>
      <c r="V415" s="3">
        <f t="shared" si="50"/>
        <v>303.75</v>
      </c>
      <c r="W415" s="3">
        <f t="shared" si="50"/>
        <v>1100.75</v>
      </c>
      <c r="X415" s="3">
        <f t="shared" si="50"/>
        <v>1.8333333333333333</v>
      </c>
      <c r="Y415" s="3">
        <f t="shared" si="50"/>
        <v>2736.3333333333335</v>
      </c>
      <c r="Z415" s="3">
        <f t="shared" si="50"/>
        <v>3827.1666666666665</v>
      </c>
      <c r="AA415" s="3">
        <f t="shared" si="50"/>
        <v>30.333333333333332</v>
      </c>
      <c r="AB415" s="3">
        <f t="shared" si="50"/>
        <v>8245.0833333333339</v>
      </c>
      <c r="AC415" s="3">
        <f t="shared" si="50"/>
        <v>41670.583333333336</v>
      </c>
      <c r="AD415" s="3">
        <f t="shared" si="50"/>
        <v>3.8333333333333335</v>
      </c>
      <c r="AE415" s="3">
        <f t="shared" si="50"/>
        <v>11092.333333333334</v>
      </c>
      <c r="AF415" s="3">
        <f t="shared" si="50"/>
        <v>30986.25</v>
      </c>
      <c r="AG415" s="3">
        <f>AVERAGE(AG402:AG413)</f>
        <v>113.66666666666667</v>
      </c>
      <c r="AH415" s="3">
        <f>AVERAGE(AH402:AH413)</f>
        <v>10910.333333333334</v>
      </c>
      <c r="AI415" s="3">
        <f>AVERAGE(AI402:AI413)</f>
        <v>23232.5</v>
      </c>
    </row>
    <row r="416" spans="1:35">
      <c r="B416" s="1" t="s">
        <v>17</v>
      </c>
      <c r="C416" s="3">
        <f>SUM(C402:C413)</f>
        <v>13712</v>
      </c>
      <c r="D416" s="3">
        <f t="shared" ref="D416:AF416" si="51">SUM(D402:D413)</f>
        <v>448099</v>
      </c>
      <c r="E416" s="3">
        <f t="shared" si="51"/>
        <v>477821</v>
      </c>
      <c r="F416" s="3">
        <f t="shared" si="51"/>
        <v>593</v>
      </c>
      <c r="G416" s="3">
        <f t="shared" si="51"/>
        <v>88163</v>
      </c>
      <c r="H416" s="3">
        <f t="shared" si="51"/>
        <v>189075</v>
      </c>
      <c r="I416" s="3">
        <f t="shared" si="51"/>
        <v>557</v>
      </c>
      <c r="J416" s="3">
        <f t="shared" si="51"/>
        <v>32577</v>
      </c>
      <c r="K416" s="3">
        <f t="shared" si="51"/>
        <v>86910</v>
      </c>
      <c r="L416" s="3">
        <f t="shared" si="51"/>
        <v>285</v>
      </c>
      <c r="M416" s="3">
        <f t="shared" si="51"/>
        <v>43787</v>
      </c>
      <c r="N416" s="3">
        <f t="shared" si="51"/>
        <v>103470</v>
      </c>
      <c r="O416" s="3">
        <f t="shared" si="51"/>
        <v>4</v>
      </c>
      <c r="P416" s="3">
        <f t="shared" si="51"/>
        <v>17986</v>
      </c>
      <c r="Q416" s="3">
        <f t="shared" si="51"/>
        <v>80220</v>
      </c>
      <c r="R416" s="3">
        <f t="shared" si="51"/>
        <v>8</v>
      </c>
      <c r="S416" s="3">
        <f t="shared" si="51"/>
        <v>5652</v>
      </c>
      <c r="T416" s="3">
        <f t="shared" si="51"/>
        <v>6964</v>
      </c>
      <c r="U416" s="3">
        <f t="shared" si="51"/>
        <v>17</v>
      </c>
      <c r="V416" s="3">
        <f t="shared" si="51"/>
        <v>3645</v>
      </c>
      <c r="W416" s="3">
        <f t="shared" si="51"/>
        <v>13209</v>
      </c>
      <c r="X416" s="3">
        <f t="shared" si="51"/>
        <v>22</v>
      </c>
      <c r="Y416" s="3">
        <f t="shared" si="51"/>
        <v>32836</v>
      </c>
      <c r="Z416" s="3">
        <f t="shared" si="51"/>
        <v>45926</v>
      </c>
      <c r="AA416" s="3">
        <f t="shared" si="51"/>
        <v>364</v>
      </c>
      <c r="AB416" s="3">
        <f t="shared" si="51"/>
        <v>98941</v>
      </c>
      <c r="AC416" s="3">
        <f t="shared" si="51"/>
        <v>500047</v>
      </c>
      <c r="AD416" s="3">
        <f t="shared" si="51"/>
        <v>46</v>
      </c>
      <c r="AE416" s="3">
        <f t="shared" si="51"/>
        <v>133108</v>
      </c>
      <c r="AF416" s="3">
        <f t="shared" si="51"/>
        <v>371835</v>
      </c>
      <c r="AG416" s="3">
        <f>SUM(AG402:AG413)</f>
        <v>682</v>
      </c>
      <c r="AH416" s="3">
        <f>SUM(AH402:AH413)</f>
        <v>65462</v>
      </c>
      <c r="AI416" s="3">
        <f>SUM(AI402:AI413)</f>
        <v>139395</v>
      </c>
    </row>
    <row r="417" spans="1:35" ht="13.5" thickBot="1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</row>
    <row r="418" spans="1:35">
      <c r="A418" s="153" t="s">
        <v>45</v>
      </c>
      <c r="B418" s="1">
        <v>2001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3</v>
      </c>
      <c r="P418" s="3">
        <v>191</v>
      </c>
      <c r="Q418" s="3">
        <v>287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2</v>
      </c>
      <c r="AB418" s="3">
        <v>1149</v>
      </c>
      <c r="AC418" s="3">
        <v>1724</v>
      </c>
      <c r="AD418" s="3">
        <v>1</v>
      </c>
      <c r="AE418" s="3">
        <v>984</v>
      </c>
      <c r="AF418" s="3">
        <v>1476</v>
      </c>
      <c r="AG418" s="3">
        <v>0</v>
      </c>
      <c r="AH418" s="3">
        <v>0</v>
      </c>
      <c r="AI418" s="3">
        <v>0</v>
      </c>
    </row>
    <row r="419" spans="1:35">
      <c r="A419" s="154"/>
      <c r="B419" s="1">
        <v>2002</v>
      </c>
      <c r="C419" s="3">
        <v>4</v>
      </c>
      <c r="D419" s="3">
        <v>246</v>
      </c>
      <c r="E419" s="3">
        <v>246</v>
      </c>
      <c r="F419" s="3">
        <v>7</v>
      </c>
      <c r="G419" s="3">
        <v>1460</v>
      </c>
      <c r="H419" s="3">
        <v>1460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</row>
    <row r="420" spans="1:35">
      <c r="A420" s="154"/>
      <c r="B420" s="1">
        <v>2003</v>
      </c>
      <c r="C420" s="3">
        <v>4</v>
      </c>
      <c r="D420" s="3">
        <v>246</v>
      </c>
      <c r="E420" s="3">
        <v>369</v>
      </c>
      <c r="F420" s="3">
        <v>4</v>
      </c>
      <c r="G420" s="3">
        <v>403</v>
      </c>
      <c r="H420" s="3">
        <v>820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8</v>
      </c>
      <c r="AH420" s="3">
        <v>264</v>
      </c>
      <c r="AI420" s="3">
        <v>662</v>
      </c>
    </row>
    <row r="421" spans="1:35">
      <c r="A421" s="154"/>
      <c r="B421" s="1">
        <v>2004</v>
      </c>
      <c r="C421" s="3">
        <v>5</v>
      </c>
      <c r="D421" s="3">
        <v>310</v>
      </c>
      <c r="E421" s="3">
        <v>774</v>
      </c>
      <c r="F421" s="3">
        <v>1</v>
      </c>
      <c r="G421" s="3">
        <v>82</v>
      </c>
      <c r="H421" s="3">
        <v>205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2</v>
      </c>
      <c r="AH421" s="3">
        <v>45</v>
      </c>
      <c r="AI421" s="3">
        <v>135</v>
      </c>
    </row>
    <row r="422" spans="1:35">
      <c r="A422" s="154"/>
      <c r="B422" s="1">
        <v>2005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1</v>
      </c>
      <c r="AB422" s="3">
        <v>60</v>
      </c>
      <c r="AC422" s="3">
        <v>0</v>
      </c>
      <c r="AD422" s="3">
        <v>0</v>
      </c>
      <c r="AE422" s="3">
        <v>0</v>
      </c>
      <c r="AF422" s="3">
        <v>0</v>
      </c>
      <c r="AG422" s="3">
        <v>4</v>
      </c>
      <c r="AH422" s="3">
        <v>163</v>
      </c>
      <c r="AI422" s="3">
        <v>230</v>
      </c>
    </row>
    <row r="423" spans="1:35">
      <c r="A423" s="154"/>
      <c r="B423" s="1">
        <v>2006</v>
      </c>
      <c r="C423" s="3">
        <v>1</v>
      </c>
      <c r="D423" s="3">
        <v>52</v>
      </c>
      <c r="E423" s="3">
        <v>130</v>
      </c>
      <c r="F423" s="3">
        <v>10</v>
      </c>
      <c r="G423" s="3">
        <v>1823</v>
      </c>
      <c r="H423" s="3">
        <v>4558</v>
      </c>
      <c r="I423" s="3">
        <v>0</v>
      </c>
      <c r="J423" s="3">
        <v>0</v>
      </c>
      <c r="K423" s="3">
        <v>0</v>
      </c>
      <c r="L423" s="3">
        <v>57</v>
      </c>
      <c r="M423" s="3">
        <v>6300</v>
      </c>
      <c r="N423" s="3">
        <v>18063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1</v>
      </c>
      <c r="AB423" s="3">
        <v>2621</v>
      </c>
      <c r="AC423" s="3">
        <v>6000</v>
      </c>
      <c r="AD423" s="3">
        <v>0</v>
      </c>
      <c r="AE423" s="3">
        <v>0</v>
      </c>
      <c r="AF423" s="3">
        <v>0</v>
      </c>
      <c r="AG423" s="3"/>
      <c r="AH423" s="3"/>
      <c r="AI423" s="3"/>
    </row>
    <row r="424" spans="1:35">
      <c r="A424" s="154"/>
      <c r="B424" s="1">
        <v>2007</v>
      </c>
      <c r="C424" s="3">
        <v>3</v>
      </c>
      <c r="D424" s="3">
        <v>191</v>
      </c>
      <c r="E424" s="3">
        <v>478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7</v>
      </c>
      <c r="AH424" s="3">
        <v>415</v>
      </c>
      <c r="AI424" s="3">
        <v>830</v>
      </c>
    </row>
    <row r="425" spans="1:35">
      <c r="A425" s="154"/>
      <c r="B425" s="1">
        <v>2008</v>
      </c>
      <c r="C425" s="1">
        <v>0</v>
      </c>
      <c r="D425" s="1">
        <v>0</v>
      </c>
      <c r="E425" s="1">
        <v>0</v>
      </c>
      <c r="F425" s="3">
        <v>3</v>
      </c>
      <c r="G425" s="3">
        <v>364</v>
      </c>
      <c r="H425" s="3">
        <v>730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1</v>
      </c>
      <c r="AE425" s="3">
        <v>70</v>
      </c>
      <c r="AF425" s="3">
        <v>240</v>
      </c>
      <c r="AG425" s="3"/>
      <c r="AH425" s="3"/>
      <c r="AI425" s="3"/>
    </row>
    <row r="426" spans="1:35">
      <c r="A426" s="154"/>
      <c r="B426" s="1">
        <v>2009</v>
      </c>
      <c r="C426" s="3">
        <v>0</v>
      </c>
      <c r="D426" s="3">
        <v>0</v>
      </c>
      <c r="E426" s="3">
        <v>0</v>
      </c>
      <c r="F426" s="3">
        <v>3</v>
      </c>
      <c r="G426" s="3">
        <v>540</v>
      </c>
      <c r="H426" s="3">
        <v>1890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1</v>
      </c>
      <c r="AB426" s="3">
        <v>80</v>
      </c>
      <c r="AC426" s="3">
        <v>245</v>
      </c>
      <c r="AD426" s="3">
        <v>0</v>
      </c>
      <c r="AE426" s="3">
        <v>0</v>
      </c>
      <c r="AF426" s="3">
        <v>0</v>
      </c>
      <c r="AG426" s="3"/>
      <c r="AH426" s="3"/>
      <c r="AI426" s="3"/>
    </row>
    <row r="427" spans="1:35">
      <c r="A427" s="154"/>
      <c r="B427" s="1">
        <v>2010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/>
      <c r="AH427" s="3"/>
      <c r="AI427" s="3"/>
    </row>
    <row r="428" spans="1:35">
      <c r="A428" s="154"/>
      <c r="B428" s="1">
        <v>2011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/>
      <c r="AH428" s="3"/>
      <c r="AI428" s="3"/>
    </row>
    <row r="429" spans="1:35" ht="13.5" thickBot="1">
      <c r="A429" s="155"/>
      <c r="B429" s="1">
        <v>2012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/>
      <c r="AH429" s="3"/>
      <c r="AI429" s="3"/>
    </row>
    <row r="430" spans="1:35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</row>
    <row r="431" spans="1:35">
      <c r="B431" s="1" t="s">
        <v>16</v>
      </c>
      <c r="C431" s="3">
        <f>AVERAGE(C418:C429)</f>
        <v>1.4166666666666667</v>
      </c>
      <c r="D431" s="3">
        <f t="shared" ref="D431:AF431" si="52">AVERAGE(D418:D429)</f>
        <v>87.083333333333329</v>
      </c>
      <c r="E431" s="3">
        <f t="shared" si="52"/>
        <v>166.41666666666666</v>
      </c>
      <c r="F431" s="3">
        <f t="shared" si="52"/>
        <v>2.3333333333333335</v>
      </c>
      <c r="G431" s="3">
        <f t="shared" si="52"/>
        <v>389.33333333333331</v>
      </c>
      <c r="H431" s="3">
        <f t="shared" si="52"/>
        <v>805.25</v>
      </c>
      <c r="I431" s="3">
        <f t="shared" si="52"/>
        <v>0</v>
      </c>
      <c r="J431" s="3">
        <f t="shared" si="52"/>
        <v>0</v>
      </c>
      <c r="K431" s="3">
        <f t="shared" si="52"/>
        <v>0</v>
      </c>
      <c r="L431" s="3">
        <f t="shared" si="52"/>
        <v>4.75</v>
      </c>
      <c r="M431" s="3">
        <f t="shared" si="52"/>
        <v>525</v>
      </c>
      <c r="N431" s="3">
        <f t="shared" si="52"/>
        <v>1505.25</v>
      </c>
      <c r="O431" s="3">
        <f t="shared" si="52"/>
        <v>0.25</v>
      </c>
      <c r="P431" s="3">
        <f t="shared" si="52"/>
        <v>15.916666666666666</v>
      </c>
      <c r="Q431" s="3">
        <f t="shared" si="52"/>
        <v>23.916666666666668</v>
      </c>
      <c r="R431" s="3">
        <f t="shared" si="52"/>
        <v>0</v>
      </c>
      <c r="S431" s="3">
        <f t="shared" si="52"/>
        <v>0</v>
      </c>
      <c r="T431" s="3">
        <f t="shared" si="52"/>
        <v>0</v>
      </c>
      <c r="U431" s="3">
        <f t="shared" si="52"/>
        <v>0</v>
      </c>
      <c r="V431" s="3">
        <f t="shared" si="52"/>
        <v>0</v>
      </c>
      <c r="W431" s="3">
        <f t="shared" si="52"/>
        <v>0</v>
      </c>
      <c r="X431" s="3">
        <f t="shared" si="52"/>
        <v>0</v>
      </c>
      <c r="Y431" s="3">
        <f t="shared" si="52"/>
        <v>0</v>
      </c>
      <c r="Z431" s="3">
        <f t="shared" si="52"/>
        <v>0</v>
      </c>
      <c r="AA431" s="3">
        <f t="shared" si="52"/>
        <v>0.41666666666666669</v>
      </c>
      <c r="AB431" s="3">
        <f t="shared" si="52"/>
        <v>325.83333333333331</v>
      </c>
      <c r="AC431" s="3">
        <f t="shared" si="52"/>
        <v>664.08333333333337</v>
      </c>
      <c r="AD431" s="3">
        <f t="shared" si="52"/>
        <v>0.16666666666666666</v>
      </c>
      <c r="AE431" s="3">
        <f t="shared" si="52"/>
        <v>87.833333333333329</v>
      </c>
      <c r="AF431" s="3">
        <f t="shared" si="52"/>
        <v>143</v>
      </c>
      <c r="AG431" s="3">
        <f>AVERAGE(AG418:AG429)</f>
        <v>3.5</v>
      </c>
      <c r="AH431" s="3">
        <f>AVERAGE(AH418:AH429)</f>
        <v>147.83333333333334</v>
      </c>
      <c r="AI431" s="3">
        <f>AVERAGE(AI418:AI429)</f>
        <v>309.5</v>
      </c>
    </row>
    <row r="432" spans="1:35">
      <c r="B432" s="1" t="s">
        <v>17</v>
      </c>
      <c r="C432" s="3">
        <f>SUM(C418:C429)</f>
        <v>17</v>
      </c>
      <c r="D432" s="3">
        <f t="shared" ref="D432:AF432" si="53">SUM(D418:D429)</f>
        <v>1045</v>
      </c>
      <c r="E432" s="3">
        <f t="shared" si="53"/>
        <v>1997</v>
      </c>
      <c r="F432" s="3">
        <f t="shared" si="53"/>
        <v>28</v>
      </c>
      <c r="G432" s="3">
        <f t="shared" si="53"/>
        <v>4672</v>
      </c>
      <c r="H432" s="3">
        <f t="shared" si="53"/>
        <v>9663</v>
      </c>
      <c r="I432" s="3">
        <f t="shared" si="53"/>
        <v>0</v>
      </c>
      <c r="J432" s="3">
        <f t="shared" si="53"/>
        <v>0</v>
      </c>
      <c r="K432" s="3">
        <f t="shared" si="53"/>
        <v>0</v>
      </c>
      <c r="L432" s="3">
        <f t="shared" si="53"/>
        <v>57</v>
      </c>
      <c r="M432" s="3">
        <f t="shared" si="53"/>
        <v>6300</v>
      </c>
      <c r="N432" s="3">
        <f t="shared" si="53"/>
        <v>18063</v>
      </c>
      <c r="O432" s="3">
        <f t="shared" si="53"/>
        <v>3</v>
      </c>
      <c r="P432" s="3">
        <f t="shared" si="53"/>
        <v>191</v>
      </c>
      <c r="Q432" s="3">
        <f t="shared" si="53"/>
        <v>287</v>
      </c>
      <c r="R432" s="3">
        <f t="shared" si="53"/>
        <v>0</v>
      </c>
      <c r="S432" s="3">
        <f t="shared" si="53"/>
        <v>0</v>
      </c>
      <c r="T432" s="3">
        <f t="shared" si="53"/>
        <v>0</v>
      </c>
      <c r="U432" s="3">
        <f t="shared" si="53"/>
        <v>0</v>
      </c>
      <c r="V432" s="3">
        <f t="shared" si="53"/>
        <v>0</v>
      </c>
      <c r="W432" s="3">
        <f t="shared" si="53"/>
        <v>0</v>
      </c>
      <c r="X432" s="3">
        <f t="shared" si="53"/>
        <v>0</v>
      </c>
      <c r="Y432" s="3">
        <f t="shared" si="53"/>
        <v>0</v>
      </c>
      <c r="Z432" s="3">
        <f t="shared" si="53"/>
        <v>0</v>
      </c>
      <c r="AA432" s="3">
        <f t="shared" si="53"/>
        <v>5</v>
      </c>
      <c r="AB432" s="3">
        <f t="shared" si="53"/>
        <v>3910</v>
      </c>
      <c r="AC432" s="3">
        <f t="shared" si="53"/>
        <v>7969</v>
      </c>
      <c r="AD432" s="3">
        <f t="shared" si="53"/>
        <v>2</v>
      </c>
      <c r="AE432" s="3">
        <f t="shared" si="53"/>
        <v>1054</v>
      </c>
      <c r="AF432" s="3">
        <f t="shared" si="53"/>
        <v>1716</v>
      </c>
      <c r="AG432" s="3">
        <f>SUM(AG418:AG429)</f>
        <v>21</v>
      </c>
      <c r="AH432" s="3">
        <f>SUM(AH418:AH429)</f>
        <v>887</v>
      </c>
      <c r="AI432" s="3">
        <f>SUM(AI418:AI429)</f>
        <v>1857</v>
      </c>
    </row>
    <row r="433" spans="1:35" ht="13.5" thickBot="1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</row>
    <row r="434" spans="1:35">
      <c r="A434" s="153" t="s">
        <v>46</v>
      </c>
      <c r="B434" s="1">
        <v>2001</v>
      </c>
      <c r="C434" s="3">
        <v>12</v>
      </c>
      <c r="D434" s="3">
        <v>745</v>
      </c>
      <c r="E434" s="3">
        <v>800</v>
      </c>
      <c r="F434" s="3">
        <v>24</v>
      </c>
      <c r="G434" s="3">
        <v>3810</v>
      </c>
      <c r="H434" s="3">
        <v>4572</v>
      </c>
      <c r="I434" s="3">
        <v>0</v>
      </c>
      <c r="J434" s="3">
        <v>0</v>
      </c>
      <c r="K434" s="3">
        <v>0</v>
      </c>
      <c r="L434" s="3">
        <v>1</v>
      </c>
      <c r="M434" s="3">
        <v>262</v>
      </c>
      <c r="N434" s="3">
        <v>524</v>
      </c>
      <c r="O434" s="3">
        <v>1</v>
      </c>
      <c r="P434" s="3">
        <v>2890</v>
      </c>
      <c r="Q434" s="3">
        <v>3468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2</v>
      </c>
      <c r="AB434" s="3">
        <v>700</v>
      </c>
      <c r="AC434" s="3">
        <v>1600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</row>
    <row r="435" spans="1:35">
      <c r="A435" s="154"/>
      <c r="B435" s="1">
        <v>2002</v>
      </c>
      <c r="C435" s="3">
        <v>15</v>
      </c>
      <c r="D435" s="3">
        <v>930</v>
      </c>
      <c r="E435" s="3">
        <v>1289</v>
      </c>
      <c r="F435" s="3">
        <v>29</v>
      </c>
      <c r="G435" s="3">
        <v>4580</v>
      </c>
      <c r="H435" s="3">
        <v>5487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</row>
    <row r="436" spans="1:35">
      <c r="A436" s="154"/>
      <c r="B436" s="1">
        <v>2003</v>
      </c>
      <c r="C436" s="3">
        <v>5</v>
      </c>
      <c r="D436" s="3">
        <v>320</v>
      </c>
      <c r="E436" s="3">
        <v>480</v>
      </c>
      <c r="F436" s="3">
        <v>33</v>
      </c>
      <c r="G436" s="3">
        <v>6572</v>
      </c>
      <c r="H436" s="3">
        <v>9858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2100</v>
      </c>
      <c r="AH436" s="3">
        <v>2702</v>
      </c>
      <c r="AI436" s="3">
        <v>8992</v>
      </c>
    </row>
    <row r="437" spans="1:35">
      <c r="A437" s="154"/>
      <c r="B437" s="1">
        <v>2004</v>
      </c>
      <c r="C437" s="3">
        <v>1001</v>
      </c>
      <c r="D437" s="3">
        <v>30360</v>
      </c>
      <c r="E437" s="3">
        <v>7260</v>
      </c>
      <c r="F437" s="3">
        <v>18</v>
      </c>
      <c r="G437" s="3">
        <v>2788</v>
      </c>
      <c r="H437" s="3">
        <v>6970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1</v>
      </c>
      <c r="S437" s="3">
        <v>420</v>
      </c>
      <c r="T437" s="3">
        <v>800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13</v>
      </c>
      <c r="AH437" s="3">
        <v>920</v>
      </c>
      <c r="AI437" s="3">
        <v>1840</v>
      </c>
    </row>
    <row r="438" spans="1:35">
      <c r="A438" s="154"/>
      <c r="B438" s="1">
        <v>2005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</row>
    <row r="439" spans="1:35">
      <c r="A439" s="154"/>
      <c r="B439" s="1">
        <v>2006</v>
      </c>
      <c r="C439" s="3">
        <v>28</v>
      </c>
      <c r="D439" s="3">
        <v>2134</v>
      </c>
      <c r="E439" s="3">
        <v>5335</v>
      </c>
      <c r="F439" s="3">
        <v>35</v>
      </c>
      <c r="G439" s="3">
        <v>3448</v>
      </c>
      <c r="H439" s="3">
        <v>8620</v>
      </c>
      <c r="I439" s="3">
        <v>110</v>
      </c>
      <c r="J439" s="3">
        <v>10660</v>
      </c>
      <c r="K439" s="3">
        <v>24077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1</v>
      </c>
      <c r="AB439" s="3">
        <v>2621</v>
      </c>
      <c r="AC439" s="3">
        <v>6000</v>
      </c>
      <c r="AD439" s="3">
        <v>0</v>
      </c>
      <c r="AE439" s="3">
        <v>0</v>
      </c>
      <c r="AF439" s="3">
        <v>0</v>
      </c>
      <c r="AG439" s="3"/>
      <c r="AH439" s="3"/>
      <c r="AI439" s="3"/>
    </row>
    <row r="440" spans="1:35">
      <c r="A440" s="154"/>
      <c r="B440" s="1">
        <v>2007</v>
      </c>
      <c r="C440" s="3">
        <v>173</v>
      </c>
      <c r="D440" s="3">
        <v>5762</v>
      </c>
      <c r="E440" s="3">
        <v>8486</v>
      </c>
      <c r="F440" s="3">
        <v>22</v>
      </c>
      <c r="G440" s="3">
        <v>3458</v>
      </c>
      <c r="H440" s="3">
        <v>8870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1</v>
      </c>
      <c r="AB440" s="3">
        <v>5956</v>
      </c>
      <c r="AC440" s="3">
        <v>17000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</row>
    <row r="441" spans="1:35">
      <c r="A441" s="154"/>
      <c r="B441" s="1">
        <v>2008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/>
      <c r="AH441" s="3"/>
      <c r="AI441" s="3"/>
    </row>
    <row r="442" spans="1:35">
      <c r="A442" s="154"/>
      <c r="B442" s="1">
        <v>2009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6</v>
      </c>
      <c r="M442" s="3">
        <v>941</v>
      </c>
      <c r="N442" s="3">
        <v>3294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2</v>
      </c>
      <c r="V442" s="3">
        <v>264</v>
      </c>
      <c r="W442" s="3">
        <v>924</v>
      </c>
      <c r="X442" s="3">
        <v>0</v>
      </c>
      <c r="Y442" s="3">
        <v>0</v>
      </c>
      <c r="Z442" s="3">
        <v>0</v>
      </c>
      <c r="AA442" s="3">
        <v>1</v>
      </c>
      <c r="AB442" s="3">
        <v>3583</v>
      </c>
      <c r="AC442" s="3">
        <v>12540</v>
      </c>
      <c r="AD442" s="3">
        <v>0</v>
      </c>
      <c r="AE442" s="3">
        <v>0</v>
      </c>
      <c r="AF442" s="3">
        <v>0</v>
      </c>
      <c r="AG442" s="3"/>
      <c r="AH442" s="3"/>
      <c r="AI442" s="3"/>
    </row>
    <row r="443" spans="1:35">
      <c r="A443" s="154"/>
      <c r="B443" s="1">
        <v>2010</v>
      </c>
      <c r="C443" s="3">
        <v>0</v>
      </c>
      <c r="D443" s="3">
        <v>0</v>
      </c>
      <c r="E443" s="3">
        <v>0</v>
      </c>
      <c r="F443" s="3">
        <v>18</v>
      </c>
      <c r="G443" s="3">
        <v>3936</v>
      </c>
      <c r="H443" s="3">
        <v>13776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1</v>
      </c>
      <c r="V443" s="3">
        <v>504</v>
      </c>
      <c r="W443" s="3">
        <v>1764</v>
      </c>
      <c r="X443" s="3">
        <v>1</v>
      </c>
      <c r="Y443" s="3">
        <v>1139</v>
      </c>
      <c r="Z443" s="3">
        <v>3987</v>
      </c>
      <c r="AA443" s="3">
        <v>1</v>
      </c>
      <c r="AB443" s="3">
        <v>1190</v>
      </c>
      <c r="AC443" s="3">
        <v>4165</v>
      </c>
      <c r="AD443" s="3">
        <v>0</v>
      </c>
      <c r="AE443" s="3">
        <v>0</v>
      </c>
      <c r="AF443" s="3">
        <v>0</v>
      </c>
      <c r="AG443" s="3"/>
      <c r="AH443" s="3"/>
      <c r="AI443" s="3"/>
    </row>
    <row r="444" spans="1:35">
      <c r="A444" s="154"/>
      <c r="B444" s="1">
        <v>2011</v>
      </c>
      <c r="C444" s="3">
        <v>450</v>
      </c>
      <c r="D444" s="3">
        <v>2250</v>
      </c>
      <c r="E444" s="3">
        <v>23895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1</v>
      </c>
      <c r="Y444" s="3">
        <v>704</v>
      </c>
      <c r="Z444" s="3">
        <v>2464</v>
      </c>
      <c r="AA444" s="3">
        <v>0</v>
      </c>
      <c r="AB444" s="3">
        <v>0</v>
      </c>
      <c r="AC444" s="3">
        <v>0</v>
      </c>
      <c r="AD444" s="3">
        <v>1</v>
      </c>
      <c r="AE444" s="3">
        <v>409</v>
      </c>
      <c r="AF444" s="3">
        <v>1432</v>
      </c>
      <c r="AG444" s="3"/>
      <c r="AH444" s="3"/>
      <c r="AI444" s="3"/>
    </row>
    <row r="445" spans="1:35" ht="13.5" thickBot="1">
      <c r="A445" s="155"/>
      <c r="B445" s="1">
        <v>2012</v>
      </c>
      <c r="C445" s="3">
        <v>0</v>
      </c>
      <c r="D445" s="3">
        <v>0</v>
      </c>
      <c r="E445" s="3">
        <v>0</v>
      </c>
      <c r="F445" s="3">
        <v>14</v>
      </c>
      <c r="G445" s="3">
        <v>1568</v>
      </c>
      <c r="H445" s="3">
        <v>6272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1</v>
      </c>
      <c r="V445" s="3">
        <v>380</v>
      </c>
      <c r="W445" s="3">
        <v>1520</v>
      </c>
      <c r="X445" s="3">
        <v>2</v>
      </c>
      <c r="Y445" s="3">
        <v>3452</v>
      </c>
      <c r="Z445" s="3">
        <v>13808</v>
      </c>
      <c r="AA445" s="3">
        <v>2</v>
      </c>
      <c r="AB445" s="3">
        <v>1863</v>
      </c>
      <c r="AC445" s="3">
        <v>7452</v>
      </c>
      <c r="AD445" s="3">
        <v>1</v>
      </c>
      <c r="AE445" s="3">
        <v>2530</v>
      </c>
      <c r="AF445" s="3">
        <v>10120</v>
      </c>
      <c r="AG445" s="3"/>
      <c r="AH445" s="3"/>
      <c r="AI445" s="3"/>
    </row>
    <row r="446" spans="1:35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</row>
    <row r="447" spans="1:35">
      <c r="B447" s="1" t="s">
        <v>16</v>
      </c>
      <c r="C447" s="3">
        <f t="shared" ref="C447:AI447" si="54">AVERAGE(C434:C445)</f>
        <v>140.33333333333334</v>
      </c>
      <c r="D447" s="3">
        <f t="shared" si="54"/>
        <v>3541.75</v>
      </c>
      <c r="E447" s="3">
        <f t="shared" si="54"/>
        <v>3962.0833333333335</v>
      </c>
      <c r="F447" s="3">
        <f t="shared" si="54"/>
        <v>16.083333333333332</v>
      </c>
      <c r="G447" s="3">
        <f t="shared" si="54"/>
        <v>2513.3333333333335</v>
      </c>
      <c r="H447" s="3">
        <f t="shared" si="54"/>
        <v>5368.75</v>
      </c>
      <c r="I447" s="3">
        <f t="shared" si="54"/>
        <v>9.1666666666666661</v>
      </c>
      <c r="J447" s="3">
        <f t="shared" si="54"/>
        <v>888.33333333333337</v>
      </c>
      <c r="K447" s="3">
        <f t="shared" si="54"/>
        <v>2006.4166666666667</v>
      </c>
      <c r="L447" s="3">
        <f t="shared" si="54"/>
        <v>0.58333333333333337</v>
      </c>
      <c r="M447" s="3">
        <f t="shared" si="54"/>
        <v>100.25</v>
      </c>
      <c r="N447" s="3">
        <f t="shared" si="54"/>
        <v>318.16666666666669</v>
      </c>
      <c r="O447" s="3">
        <f t="shared" si="54"/>
        <v>8.3333333333333329E-2</v>
      </c>
      <c r="P447" s="3">
        <f t="shared" si="54"/>
        <v>240.83333333333334</v>
      </c>
      <c r="Q447" s="3">
        <f t="shared" si="54"/>
        <v>289</v>
      </c>
      <c r="R447" s="3">
        <f t="shared" si="54"/>
        <v>8.3333333333333329E-2</v>
      </c>
      <c r="S447" s="3">
        <f t="shared" si="54"/>
        <v>35</v>
      </c>
      <c r="T447" s="3">
        <f t="shared" si="54"/>
        <v>66.666666666666671</v>
      </c>
      <c r="U447" s="3">
        <f t="shared" si="54"/>
        <v>0.33333333333333331</v>
      </c>
      <c r="V447" s="3">
        <f t="shared" si="54"/>
        <v>95.666666666666671</v>
      </c>
      <c r="W447" s="3">
        <f t="shared" si="54"/>
        <v>350.66666666666669</v>
      </c>
      <c r="X447" s="3">
        <f t="shared" si="54"/>
        <v>0.33333333333333331</v>
      </c>
      <c r="Y447" s="3">
        <f t="shared" si="54"/>
        <v>441.25</v>
      </c>
      <c r="Z447" s="3">
        <f t="shared" si="54"/>
        <v>1688.25</v>
      </c>
      <c r="AA447" s="3">
        <f t="shared" si="54"/>
        <v>0.66666666666666663</v>
      </c>
      <c r="AB447" s="3">
        <f t="shared" si="54"/>
        <v>1326.0833333333333</v>
      </c>
      <c r="AC447" s="3">
        <f t="shared" si="54"/>
        <v>4063.0833333333335</v>
      </c>
      <c r="AD447" s="3">
        <f t="shared" si="54"/>
        <v>0.16666666666666666</v>
      </c>
      <c r="AE447" s="3">
        <f t="shared" si="54"/>
        <v>244.91666666666666</v>
      </c>
      <c r="AF447" s="3">
        <f t="shared" si="54"/>
        <v>962.66666666666663</v>
      </c>
      <c r="AG447" s="3">
        <f t="shared" si="54"/>
        <v>352.16666666666669</v>
      </c>
      <c r="AH447" s="3">
        <f t="shared" si="54"/>
        <v>603.66666666666663</v>
      </c>
      <c r="AI447" s="3">
        <f t="shared" si="54"/>
        <v>1805.3333333333333</v>
      </c>
    </row>
    <row r="448" spans="1:35">
      <c r="B448" s="1" t="s">
        <v>17</v>
      </c>
      <c r="C448" s="3">
        <f t="shared" ref="C448:AI448" si="55">SUM(C434:C445)</f>
        <v>1684</v>
      </c>
      <c r="D448" s="3">
        <f t="shared" si="55"/>
        <v>42501</v>
      </c>
      <c r="E448" s="3">
        <f t="shared" si="55"/>
        <v>47545</v>
      </c>
      <c r="F448" s="3">
        <f t="shared" si="55"/>
        <v>193</v>
      </c>
      <c r="G448" s="3">
        <f t="shared" si="55"/>
        <v>30160</v>
      </c>
      <c r="H448" s="3">
        <f t="shared" si="55"/>
        <v>64425</v>
      </c>
      <c r="I448" s="3">
        <f t="shared" si="55"/>
        <v>110</v>
      </c>
      <c r="J448" s="3">
        <f t="shared" si="55"/>
        <v>10660</v>
      </c>
      <c r="K448" s="3">
        <f t="shared" si="55"/>
        <v>24077</v>
      </c>
      <c r="L448" s="3">
        <f t="shared" si="55"/>
        <v>7</v>
      </c>
      <c r="M448" s="3">
        <f t="shared" si="55"/>
        <v>1203</v>
      </c>
      <c r="N448" s="3">
        <f t="shared" si="55"/>
        <v>3818</v>
      </c>
      <c r="O448" s="3">
        <f t="shared" si="55"/>
        <v>1</v>
      </c>
      <c r="P448" s="3">
        <f t="shared" si="55"/>
        <v>2890</v>
      </c>
      <c r="Q448" s="3">
        <f t="shared" si="55"/>
        <v>3468</v>
      </c>
      <c r="R448" s="3">
        <f t="shared" si="55"/>
        <v>1</v>
      </c>
      <c r="S448" s="3">
        <f t="shared" si="55"/>
        <v>420</v>
      </c>
      <c r="T448" s="3">
        <f t="shared" si="55"/>
        <v>800</v>
      </c>
      <c r="U448" s="3">
        <f t="shared" si="55"/>
        <v>4</v>
      </c>
      <c r="V448" s="3">
        <f t="shared" si="55"/>
        <v>1148</v>
      </c>
      <c r="W448" s="3">
        <f t="shared" si="55"/>
        <v>4208</v>
      </c>
      <c r="X448" s="3">
        <f t="shared" si="55"/>
        <v>4</v>
      </c>
      <c r="Y448" s="3">
        <f t="shared" si="55"/>
        <v>5295</v>
      </c>
      <c r="Z448" s="3">
        <f t="shared" si="55"/>
        <v>20259</v>
      </c>
      <c r="AA448" s="3">
        <f t="shared" si="55"/>
        <v>8</v>
      </c>
      <c r="AB448" s="3">
        <f t="shared" si="55"/>
        <v>15913</v>
      </c>
      <c r="AC448" s="3">
        <f t="shared" si="55"/>
        <v>48757</v>
      </c>
      <c r="AD448" s="3">
        <f t="shared" si="55"/>
        <v>2</v>
      </c>
      <c r="AE448" s="3">
        <f t="shared" si="55"/>
        <v>2939</v>
      </c>
      <c r="AF448" s="3">
        <f t="shared" si="55"/>
        <v>11552</v>
      </c>
      <c r="AG448" s="3">
        <f t="shared" si="55"/>
        <v>2113</v>
      </c>
      <c r="AH448" s="3">
        <f t="shared" si="55"/>
        <v>3622</v>
      </c>
      <c r="AI448" s="3">
        <f t="shared" si="55"/>
        <v>10832</v>
      </c>
    </row>
    <row r="449" spans="1:35" ht="13.5" thickBot="1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</row>
    <row r="450" spans="1:35">
      <c r="A450" s="153" t="s">
        <v>47</v>
      </c>
      <c r="B450" s="1">
        <v>2001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</row>
    <row r="451" spans="1:35">
      <c r="A451" s="154"/>
      <c r="B451" s="1">
        <v>2002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</row>
    <row r="452" spans="1:35">
      <c r="A452" s="154"/>
      <c r="B452" s="1">
        <v>2003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</row>
    <row r="453" spans="1:35">
      <c r="A453" s="154"/>
      <c r="B453" s="1">
        <v>2004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</row>
    <row r="454" spans="1:35">
      <c r="A454" s="154"/>
      <c r="B454" s="1">
        <v>2005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</row>
    <row r="455" spans="1:35">
      <c r="A455" s="154"/>
      <c r="B455" s="1">
        <v>2006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57</v>
      </c>
      <c r="M455" s="3">
        <v>6300</v>
      </c>
      <c r="N455" s="3">
        <v>18063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/>
      <c r="AH455" s="3"/>
      <c r="AI455" s="3"/>
    </row>
    <row r="456" spans="1:35">
      <c r="A456" s="154"/>
      <c r="B456" s="1">
        <v>2007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</row>
    <row r="457" spans="1:35">
      <c r="A457" s="154"/>
      <c r="B457" s="1">
        <v>2008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/>
      <c r="AH457" s="3"/>
      <c r="AI457" s="3"/>
    </row>
    <row r="458" spans="1:35">
      <c r="A458" s="154"/>
      <c r="B458" s="1">
        <v>2009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/>
      <c r="AH458" s="3"/>
      <c r="AI458" s="3"/>
    </row>
    <row r="459" spans="1:35">
      <c r="A459" s="154"/>
      <c r="B459" s="1">
        <v>2010</v>
      </c>
      <c r="C459" s="3">
        <v>1491</v>
      </c>
      <c r="D459" s="3">
        <v>59640</v>
      </c>
      <c r="E459" s="3">
        <v>80514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/>
      <c r="AH459" s="3"/>
      <c r="AI459" s="3"/>
    </row>
    <row r="460" spans="1:35">
      <c r="A460" s="154"/>
      <c r="B460" s="1">
        <v>2011</v>
      </c>
      <c r="C460" s="3">
        <v>860</v>
      </c>
      <c r="D460" s="3">
        <v>34400</v>
      </c>
      <c r="E460" s="3">
        <v>46440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/>
      <c r="AH460" s="3"/>
      <c r="AI460" s="3"/>
    </row>
    <row r="461" spans="1:35" ht="13.5" thickBot="1">
      <c r="A461" s="155"/>
      <c r="B461" s="1">
        <v>2012</v>
      </c>
      <c r="C461" s="3">
        <v>964</v>
      </c>
      <c r="D461" s="3">
        <v>38560</v>
      </c>
      <c r="E461" s="3">
        <v>62469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/>
      <c r="AH461" s="3"/>
      <c r="AI461" s="3"/>
    </row>
    <row r="462" spans="1:35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</row>
    <row r="463" spans="1:35">
      <c r="B463" s="1" t="s">
        <v>16</v>
      </c>
      <c r="C463" s="3">
        <f t="shared" ref="C463:AI463" si="56">AVERAGE(C450:C461)</f>
        <v>276.25</v>
      </c>
      <c r="D463" s="3">
        <f t="shared" si="56"/>
        <v>11050</v>
      </c>
      <c r="E463" s="3">
        <f t="shared" si="56"/>
        <v>15785.25</v>
      </c>
      <c r="F463" s="3">
        <f t="shared" si="56"/>
        <v>0</v>
      </c>
      <c r="G463" s="3">
        <f t="shared" si="56"/>
        <v>0</v>
      </c>
      <c r="H463" s="3">
        <f t="shared" si="56"/>
        <v>0</v>
      </c>
      <c r="I463" s="3">
        <f t="shared" si="56"/>
        <v>0</v>
      </c>
      <c r="J463" s="3">
        <f t="shared" si="56"/>
        <v>0</v>
      </c>
      <c r="K463" s="3">
        <f t="shared" si="56"/>
        <v>0</v>
      </c>
      <c r="L463" s="3">
        <f t="shared" si="56"/>
        <v>4.75</v>
      </c>
      <c r="M463" s="3">
        <f t="shared" si="56"/>
        <v>525</v>
      </c>
      <c r="N463" s="3">
        <f t="shared" si="56"/>
        <v>1505.25</v>
      </c>
      <c r="O463" s="3">
        <f t="shared" si="56"/>
        <v>0</v>
      </c>
      <c r="P463" s="3">
        <f t="shared" si="56"/>
        <v>0</v>
      </c>
      <c r="Q463" s="3">
        <f t="shared" si="56"/>
        <v>0</v>
      </c>
      <c r="R463" s="3">
        <f t="shared" si="56"/>
        <v>0</v>
      </c>
      <c r="S463" s="3">
        <f t="shared" si="56"/>
        <v>0</v>
      </c>
      <c r="T463" s="3">
        <f t="shared" si="56"/>
        <v>0</v>
      </c>
      <c r="U463" s="3">
        <f t="shared" si="56"/>
        <v>0</v>
      </c>
      <c r="V463" s="3">
        <f t="shared" si="56"/>
        <v>0</v>
      </c>
      <c r="W463" s="3">
        <f t="shared" si="56"/>
        <v>0</v>
      </c>
      <c r="X463" s="3">
        <f t="shared" si="56"/>
        <v>0</v>
      </c>
      <c r="Y463" s="3">
        <f t="shared" si="56"/>
        <v>0</v>
      </c>
      <c r="Z463" s="3">
        <f t="shared" si="56"/>
        <v>0</v>
      </c>
      <c r="AA463" s="3">
        <f t="shared" si="56"/>
        <v>0</v>
      </c>
      <c r="AB463" s="3">
        <f t="shared" si="56"/>
        <v>0</v>
      </c>
      <c r="AC463" s="3">
        <f t="shared" si="56"/>
        <v>0</v>
      </c>
      <c r="AD463" s="3">
        <f t="shared" si="56"/>
        <v>0</v>
      </c>
      <c r="AE463" s="3">
        <f t="shared" si="56"/>
        <v>0</v>
      </c>
      <c r="AF463" s="3">
        <f t="shared" si="56"/>
        <v>0</v>
      </c>
      <c r="AG463" s="3">
        <f t="shared" si="56"/>
        <v>0</v>
      </c>
      <c r="AH463" s="3">
        <f t="shared" si="56"/>
        <v>0</v>
      </c>
      <c r="AI463" s="3">
        <f t="shared" si="56"/>
        <v>0</v>
      </c>
    </row>
    <row r="464" spans="1:35">
      <c r="B464" s="1" t="s">
        <v>17</v>
      </c>
      <c r="C464" s="3">
        <f t="shared" ref="C464:AI464" si="57">SUM(C450:C461)</f>
        <v>3315</v>
      </c>
      <c r="D464" s="3">
        <f t="shared" si="57"/>
        <v>132600</v>
      </c>
      <c r="E464" s="3">
        <f t="shared" si="57"/>
        <v>189423</v>
      </c>
      <c r="F464" s="3">
        <f t="shared" si="57"/>
        <v>0</v>
      </c>
      <c r="G464" s="3">
        <f t="shared" si="57"/>
        <v>0</v>
      </c>
      <c r="H464" s="3">
        <f t="shared" si="57"/>
        <v>0</v>
      </c>
      <c r="I464" s="3">
        <f t="shared" si="57"/>
        <v>0</v>
      </c>
      <c r="J464" s="3">
        <f t="shared" si="57"/>
        <v>0</v>
      </c>
      <c r="K464" s="3">
        <f t="shared" si="57"/>
        <v>0</v>
      </c>
      <c r="L464" s="3">
        <f t="shared" si="57"/>
        <v>57</v>
      </c>
      <c r="M464" s="3">
        <f t="shared" si="57"/>
        <v>6300</v>
      </c>
      <c r="N464" s="3">
        <f t="shared" si="57"/>
        <v>18063</v>
      </c>
      <c r="O464" s="3">
        <f t="shared" si="57"/>
        <v>0</v>
      </c>
      <c r="P464" s="3">
        <f t="shared" si="57"/>
        <v>0</v>
      </c>
      <c r="Q464" s="3">
        <f t="shared" si="57"/>
        <v>0</v>
      </c>
      <c r="R464" s="3">
        <f t="shared" si="57"/>
        <v>0</v>
      </c>
      <c r="S464" s="3">
        <f t="shared" si="57"/>
        <v>0</v>
      </c>
      <c r="T464" s="3">
        <f t="shared" si="57"/>
        <v>0</v>
      </c>
      <c r="U464" s="3">
        <f t="shared" si="57"/>
        <v>0</v>
      </c>
      <c r="V464" s="3">
        <f t="shared" si="57"/>
        <v>0</v>
      </c>
      <c r="W464" s="3">
        <f t="shared" si="57"/>
        <v>0</v>
      </c>
      <c r="X464" s="3">
        <f t="shared" si="57"/>
        <v>0</v>
      </c>
      <c r="Y464" s="3">
        <f t="shared" si="57"/>
        <v>0</v>
      </c>
      <c r="Z464" s="3">
        <f t="shared" si="57"/>
        <v>0</v>
      </c>
      <c r="AA464" s="3">
        <f t="shared" si="57"/>
        <v>0</v>
      </c>
      <c r="AB464" s="3">
        <f t="shared" si="57"/>
        <v>0</v>
      </c>
      <c r="AC464" s="3">
        <f t="shared" si="57"/>
        <v>0</v>
      </c>
      <c r="AD464" s="3">
        <f t="shared" si="57"/>
        <v>0</v>
      </c>
      <c r="AE464" s="3">
        <f t="shared" si="57"/>
        <v>0</v>
      </c>
      <c r="AF464" s="3">
        <f t="shared" si="57"/>
        <v>0</v>
      </c>
      <c r="AG464" s="3">
        <f t="shared" si="57"/>
        <v>0</v>
      </c>
      <c r="AH464" s="3">
        <f t="shared" si="57"/>
        <v>0</v>
      </c>
      <c r="AI464" s="3">
        <f t="shared" si="57"/>
        <v>0</v>
      </c>
    </row>
    <row r="465" spans="1:35" ht="13.5" thickBot="1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</row>
    <row r="466" spans="1:35">
      <c r="A466" s="153" t="s">
        <v>18</v>
      </c>
      <c r="B466" s="1">
        <v>2001</v>
      </c>
      <c r="C466" s="3">
        <v>1</v>
      </c>
      <c r="D466" s="3">
        <v>55</v>
      </c>
      <c r="E466" s="3">
        <v>72</v>
      </c>
      <c r="F466" s="3">
        <v>17</v>
      </c>
      <c r="G466" s="3">
        <v>4261</v>
      </c>
      <c r="H466" s="3">
        <v>5541</v>
      </c>
      <c r="I466" s="3">
        <v>9</v>
      </c>
      <c r="J466" s="3">
        <v>985</v>
      </c>
      <c r="K466" s="3">
        <v>1281</v>
      </c>
      <c r="L466" s="3">
        <v>10</v>
      </c>
      <c r="M466" s="3">
        <v>1480</v>
      </c>
      <c r="N466" s="3">
        <v>1924</v>
      </c>
      <c r="O466" s="3">
        <v>0</v>
      </c>
      <c r="P466" s="3">
        <v>0</v>
      </c>
      <c r="Q466" s="3">
        <v>0</v>
      </c>
      <c r="R466" s="3">
        <v>1</v>
      </c>
      <c r="S466" s="3">
        <v>505</v>
      </c>
      <c r="T466" s="3">
        <v>505</v>
      </c>
      <c r="U466" s="3">
        <v>0</v>
      </c>
      <c r="V466" s="3">
        <v>0</v>
      </c>
      <c r="W466" s="3">
        <v>0</v>
      </c>
      <c r="X466" s="3">
        <v>2</v>
      </c>
      <c r="Y466" s="3">
        <v>2120</v>
      </c>
      <c r="Z466" s="3">
        <v>210</v>
      </c>
      <c r="AA466" s="3">
        <v>2</v>
      </c>
      <c r="AB466" s="3">
        <v>1937</v>
      </c>
      <c r="AC466" s="3">
        <v>1886</v>
      </c>
      <c r="AD466" s="3">
        <v>14</v>
      </c>
      <c r="AE466" s="3">
        <v>23175</v>
      </c>
      <c r="AF466" s="3">
        <v>20141</v>
      </c>
      <c r="AG466" s="3">
        <v>222</v>
      </c>
      <c r="AH466" s="3">
        <v>19787</v>
      </c>
      <c r="AI466" s="3">
        <v>22674</v>
      </c>
    </row>
    <row r="467" spans="1:35">
      <c r="A467" s="154"/>
      <c r="B467" s="1">
        <v>2002</v>
      </c>
      <c r="C467" s="3">
        <v>10</v>
      </c>
      <c r="D467" s="3">
        <v>544</v>
      </c>
      <c r="E467" s="3">
        <v>707</v>
      </c>
      <c r="F467" s="3">
        <v>26</v>
      </c>
      <c r="G467" s="3">
        <v>6415</v>
      </c>
      <c r="H467" s="3">
        <v>8340</v>
      </c>
      <c r="I467" s="3">
        <v>0</v>
      </c>
      <c r="J467" s="3">
        <v>0</v>
      </c>
      <c r="K467" s="3">
        <v>0</v>
      </c>
      <c r="L467" s="3">
        <v>27</v>
      </c>
      <c r="M467" s="3">
        <v>3687</v>
      </c>
      <c r="N467" s="3">
        <v>5142</v>
      </c>
      <c r="O467" s="3">
        <v>1</v>
      </c>
      <c r="P467" s="3">
        <v>3177</v>
      </c>
      <c r="Q467" s="3">
        <v>3177</v>
      </c>
      <c r="R467" s="3">
        <v>0</v>
      </c>
      <c r="S467" s="3">
        <v>0</v>
      </c>
      <c r="T467" s="3">
        <v>0</v>
      </c>
      <c r="U467" s="3">
        <v>2</v>
      </c>
      <c r="V467" s="3">
        <v>162</v>
      </c>
      <c r="W467" s="3">
        <v>1622</v>
      </c>
      <c r="X467" s="3">
        <v>1</v>
      </c>
      <c r="Y467" s="3">
        <v>232</v>
      </c>
      <c r="Z467" s="3">
        <v>232</v>
      </c>
      <c r="AA467" s="3">
        <v>4</v>
      </c>
      <c r="AB467" s="3">
        <v>10484</v>
      </c>
      <c r="AC467" s="3">
        <v>10484</v>
      </c>
      <c r="AD467" s="3">
        <v>4</v>
      </c>
      <c r="AE467" s="3">
        <v>3922</v>
      </c>
      <c r="AF467" s="3">
        <v>3774</v>
      </c>
      <c r="AG467" s="3">
        <v>273</v>
      </c>
      <c r="AH467" s="3">
        <v>30256</v>
      </c>
      <c r="AI467" s="3">
        <v>35563</v>
      </c>
    </row>
    <row r="468" spans="1:35">
      <c r="A468" s="154"/>
      <c r="B468" s="1">
        <v>2003</v>
      </c>
      <c r="C468" s="3">
        <v>10</v>
      </c>
      <c r="D468" s="3">
        <v>595</v>
      </c>
      <c r="E468" s="3">
        <v>894</v>
      </c>
      <c r="F468" s="3">
        <v>25</v>
      </c>
      <c r="G468" s="3">
        <v>6188</v>
      </c>
      <c r="H468" s="3">
        <v>9288</v>
      </c>
      <c r="I468" s="3">
        <v>0</v>
      </c>
      <c r="J468" s="3">
        <v>0</v>
      </c>
      <c r="K468" s="3">
        <v>0</v>
      </c>
      <c r="L468" s="3">
        <v>25</v>
      </c>
      <c r="M468" s="3">
        <v>3998</v>
      </c>
      <c r="N468" s="3">
        <v>6001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1</v>
      </c>
      <c r="V468" s="3">
        <v>455</v>
      </c>
      <c r="W468" s="3">
        <v>546</v>
      </c>
      <c r="X468" s="3">
        <v>2</v>
      </c>
      <c r="Y468" s="3">
        <v>347</v>
      </c>
      <c r="Z468" s="3">
        <v>416</v>
      </c>
      <c r="AA468" s="3">
        <v>3</v>
      </c>
      <c r="AB468" s="3">
        <v>10533</v>
      </c>
      <c r="AC468" s="3">
        <v>12640</v>
      </c>
      <c r="AD468" s="3">
        <v>6</v>
      </c>
      <c r="AE468" s="3">
        <v>7735</v>
      </c>
      <c r="AF468" s="3">
        <v>7989</v>
      </c>
      <c r="AG468" s="3">
        <v>254</v>
      </c>
      <c r="AH468" s="3">
        <v>26584</v>
      </c>
      <c r="AI468" s="3">
        <v>45785</v>
      </c>
    </row>
    <row r="469" spans="1:35">
      <c r="A469" s="154"/>
      <c r="B469" s="1">
        <v>2004</v>
      </c>
      <c r="C469" s="3">
        <v>9</v>
      </c>
      <c r="D469" s="3">
        <v>481</v>
      </c>
      <c r="E469" s="3">
        <v>743</v>
      </c>
      <c r="F469" s="3">
        <v>32</v>
      </c>
      <c r="G469" s="3">
        <v>7588</v>
      </c>
      <c r="H469" s="3">
        <v>12385</v>
      </c>
      <c r="I469" s="3">
        <v>0</v>
      </c>
      <c r="J469" s="3">
        <v>0</v>
      </c>
      <c r="K469" s="3">
        <v>0</v>
      </c>
      <c r="L469" s="3">
        <v>7</v>
      </c>
      <c r="M469" s="3">
        <v>1433</v>
      </c>
      <c r="N469" s="3">
        <v>2362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7</v>
      </c>
      <c r="V469" s="3">
        <v>3617</v>
      </c>
      <c r="W469" s="3">
        <v>4495</v>
      </c>
      <c r="X469" s="3">
        <v>0</v>
      </c>
      <c r="Y469" s="3">
        <v>0</v>
      </c>
      <c r="Z469" s="3">
        <v>0</v>
      </c>
      <c r="AA469" s="3">
        <v>3</v>
      </c>
      <c r="AB469" s="3">
        <v>2914</v>
      </c>
      <c r="AC469" s="3">
        <v>3882</v>
      </c>
      <c r="AD469" s="3">
        <v>12</v>
      </c>
      <c r="AE469" s="3">
        <v>8475</v>
      </c>
      <c r="AF469" s="3">
        <v>10179</v>
      </c>
      <c r="AG469" s="3">
        <v>251</v>
      </c>
      <c r="AH469" s="3">
        <v>24011</v>
      </c>
      <c r="AI469" s="3">
        <v>37354</v>
      </c>
    </row>
    <row r="470" spans="1:35">
      <c r="A470" s="154"/>
      <c r="B470" s="1">
        <v>2005</v>
      </c>
      <c r="C470" s="3">
        <v>29</v>
      </c>
      <c r="D470" s="3">
        <v>1584</v>
      </c>
      <c r="E470" s="3">
        <v>2852</v>
      </c>
      <c r="F470" s="3">
        <v>107</v>
      </c>
      <c r="G470" s="3">
        <v>21679</v>
      </c>
      <c r="H470" s="3">
        <v>42349</v>
      </c>
      <c r="I470" s="3">
        <v>0</v>
      </c>
      <c r="J470" s="3">
        <v>0</v>
      </c>
      <c r="K470" s="3">
        <v>0</v>
      </c>
      <c r="L470" s="3">
        <v>36</v>
      </c>
      <c r="M470" s="3">
        <v>6396</v>
      </c>
      <c r="N470" s="3">
        <v>12013</v>
      </c>
      <c r="O470" s="3">
        <v>0</v>
      </c>
      <c r="P470" s="3">
        <v>0</v>
      </c>
      <c r="Q470" s="3">
        <v>0</v>
      </c>
      <c r="R470" s="3">
        <v>2</v>
      </c>
      <c r="S470" s="3">
        <v>562</v>
      </c>
      <c r="T470" s="3">
        <v>808</v>
      </c>
      <c r="U470" s="3">
        <v>2</v>
      </c>
      <c r="V470" s="3">
        <v>587</v>
      </c>
      <c r="W470" s="3">
        <v>851</v>
      </c>
      <c r="X470" s="3">
        <v>1</v>
      </c>
      <c r="Y470" s="3">
        <v>209</v>
      </c>
      <c r="Z470" s="3">
        <v>314</v>
      </c>
      <c r="AA470" s="3">
        <v>0</v>
      </c>
      <c r="AB470" s="3">
        <v>0</v>
      </c>
      <c r="AC470" s="3">
        <v>0</v>
      </c>
      <c r="AD470" s="3">
        <v>5</v>
      </c>
      <c r="AE470" s="3">
        <v>5246</v>
      </c>
      <c r="AF470" s="3">
        <v>7178</v>
      </c>
      <c r="AG470" s="3">
        <v>330</v>
      </c>
      <c r="AH470" s="3">
        <v>29328</v>
      </c>
      <c r="AI470" s="3">
        <v>55617</v>
      </c>
    </row>
    <row r="471" spans="1:35">
      <c r="A471" s="154"/>
      <c r="B471" s="1">
        <v>2006</v>
      </c>
      <c r="C471" s="3">
        <v>34</v>
      </c>
      <c r="D471" s="3">
        <v>1942</v>
      </c>
      <c r="E471" s="3">
        <v>4272</v>
      </c>
      <c r="F471" s="3">
        <v>39</v>
      </c>
      <c r="G471" s="3">
        <v>8301</v>
      </c>
      <c r="H471" s="3">
        <v>18264</v>
      </c>
      <c r="I471" s="3">
        <v>0</v>
      </c>
      <c r="J471" s="3">
        <v>0</v>
      </c>
      <c r="K471" s="3">
        <v>0</v>
      </c>
      <c r="L471" s="3">
        <v>78</v>
      </c>
      <c r="M471" s="3">
        <v>13013</v>
      </c>
      <c r="N471" s="3">
        <v>28628</v>
      </c>
      <c r="O471" s="3">
        <v>1</v>
      </c>
      <c r="P471" s="3">
        <v>36</v>
      </c>
      <c r="Q471" s="3">
        <v>79</v>
      </c>
      <c r="R471" s="3">
        <v>1</v>
      </c>
      <c r="S471" s="3">
        <v>268</v>
      </c>
      <c r="T471" s="3">
        <v>670</v>
      </c>
      <c r="U471" s="3">
        <v>4</v>
      </c>
      <c r="V471" s="3">
        <v>1605</v>
      </c>
      <c r="W471" s="3">
        <v>3055</v>
      </c>
      <c r="X471" s="3">
        <v>1</v>
      </c>
      <c r="Y471" s="3">
        <v>2437</v>
      </c>
      <c r="Z471" s="3">
        <v>7500</v>
      </c>
      <c r="AA471" s="3">
        <v>2</v>
      </c>
      <c r="AB471" s="3">
        <v>2640</v>
      </c>
      <c r="AC471" s="3">
        <v>6053</v>
      </c>
      <c r="AD471" s="3">
        <v>3</v>
      </c>
      <c r="AE471" s="3">
        <v>1625</v>
      </c>
      <c r="AF471" s="3">
        <v>3438</v>
      </c>
      <c r="AG471" s="3"/>
      <c r="AH471" s="3"/>
      <c r="AI471" s="3"/>
    </row>
    <row r="472" spans="1:35">
      <c r="A472" s="154"/>
      <c r="B472" s="1">
        <v>2007</v>
      </c>
      <c r="C472" s="3">
        <v>77</v>
      </c>
      <c r="D472" s="3">
        <v>4418</v>
      </c>
      <c r="E472" s="3">
        <v>11427</v>
      </c>
      <c r="F472" s="3">
        <v>61</v>
      </c>
      <c r="G472" s="3">
        <v>12024</v>
      </c>
      <c r="H472" s="3">
        <v>29845</v>
      </c>
      <c r="I472" s="3">
        <v>48</v>
      </c>
      <c r="J472" s="3">
        <v>3704</v>
      </c>
      <c r="K472" s="3">
        <v>9266</v>
      </c>
      <c r="L472" s="3">
        <v>70</v>
      </c>
      <c r="M472" s="3">
        <v>12709</v>
      </c>
      <c r="N472" s="3">
        <v>31787</v>
      </c>
      <c r="O472" s="3">
        <v>1</v>
      </c>
      <c r="P472" s="3">
        <v>8218</v>
      </c>
      <c r="Q472" s="3">
        <v>20545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4</v>
      </c>
      <c r="AB472" s="3">
        <v>15857</v>
      </c>
      <c r="AC472" s="3">
        <v>39644</v>
      </c>
      <c r="AD472" s="3">
        <v>1</v>
      </c>
      <c r="AE472" s="3">
        <v>537</v>
      </c>
      <c r="AF472" s="3">
        <v>1343</v>
      </c>
      <c r="AG472" s="3">
        <v>335</v>
      </c>
      <c r="AH472" s="3">
        <v>34622</v>
      </c>
      <c r="AI472" s="3">
        <v>75781</v>
      </c>
    </row>
    <row r="473" spans="1:35">
      <c r="A473" s="154"/>
      <c r="B473" s="1">
        <v>2008</v>
      </c>
      <c r="C473" s="3">
        <v>112</v>
      </c>
      <c r="D473" s="3">
        <v>11299</v>
      </c>
      <c r="E473" s="3">
        <v>30519</v>
      </c>
      <c r="F473" s="3">
        <v>154</v>
      </c>
      <c r="G473" s="3">
        <v>19997</v>
      </c>
      <c r="H473" s="3">
        <v>53365</v>
      </c>
      <c r="I473" s="3">
        <v>95</v>
      </c>
      <c r="J473" s="3">
        <v>12237</v>
      </c>
      <c r="K473" s="3">
        <v>33007</v>
      </c>
      <c r="L473" s="3">
        <v>50</v>
      </c>
      <c r="M473" s="3">
        <v>7760</v>
      </c>
      <c r="N473" s="3">
        <v>20358</v>
      </c>
      <c r="O473" s="3">
        <v>0</v>
      </c>
      <c r="P473" s="3">
        <v>0</v>
      </c>
      <c r="Q473" s="3">
        <v>0</v>
      </c>
      <c r="R473" s="3">
        <v>1</v>
      </c>
      <c r="S473" s="3">
        <v>460</v>
      </c>
      <c r="T473" s="3">
        <v>1242</v>
      </c>
      <c r="U473" s="3">
        <v>0</v>
      </c>
      <c r="V473" s="3">
        <v>0</v>
      </c>
      <c r="W473" s="3">
        <v>0</v>
      </c>
      <c r="X473" s="3">
        <v>2</v>
      </c>
      <c r="Y473" s="3">
        <v>4902</v>
      </c>
      <c r="Z473" s="3">
        <v>13236</v>
      </c>
      <c r="AA473" s="3">
        <v>4</v>
      </c>
      <c r="AB473" s="3">
        <v>3554</v>
      </c>
      <c r="AC473" s="3">
        <v>9596</v>
      </c>
      <c r="AD473" s="3">
        <v>0</v>
      </c>
      <c r="AE473" s="3">
        <v>0</v>
      </c>
      <c r="AF473" s="3">
        <v>0</v>
      </c>
      <c r="AG473" s="3"/>
      <c r="AH473" s="3"/>
      <c r="AI473" s="3"/>
    </row>
    <row r="474" spans="1:35">
      <c r="A474" s="154"/>
      <c r="B474" s="1">
        <v>2009</v>
      </c>
      <c r="C474" s="3">
        <v>21</v>
      </c>
      <c r="D474" s="3">
        <v>1182</v>
      </c>
      <c r="E474" s="3">
        <v>3431</v>
      </c>
      <c r="F474" s="3">
        <v>26</v>
      </c>
      <c r="G474" s="3">
        <v>5785</v>
      </c>
      <c r="H474" s="3">
        <v>16751</v>
      </c>
      <c r="I474" s="3">
        <v>4</v>
      </c>
      <c r="J474" s="3">
        <v>390</v>
      </c>
      <c r="K474" s="3">
        <v>1131</v>
      </c>
      <c r="L474" s="3">
        <v>26</v>
      </c>
      <c r="M474" s="3">
        <v>3642</v>
      </c>
      <c r="N474" s="3">
        <v>10562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1</v>
      </c>
      <c r="V474" s="3">
        <v>446</v>
      </c>
      <c r="W474" s="3">
        <v>1293</v>
      </c>
      <c r="X474" s="3">
        <v>3</v>
      </c>
      <c r="Y474" s="3">
        <v>2930</v>
      </c>
      <c r="Z474" s="3">
        <v>8498</v>
      </c>
      <c r="AA474" s="3">
        <v>6</v>
      </c>
      <c r="AB474" s="3">
        <v>4197</v>
      </c>
      <c r="AC474" s="3">
        <v>12170</v>
      </c>
      <c r="AD474" s="3">
        <v>2</v>
      </c>
      <c r="AE474" s="3">
        <v>4240</v>
      </c>
      <c r="AF474" s="3">
        <v>12297</v>
      </c>
      <c r="AG474" s="3"/>
      <c r="AH474" s="3"/>
      <c r="AI474" s="3"/>
    </row>
    <row r="475" spans="1:35">
      <c r="A475" s="154"/>
      <c r="B475" s="1">
        <v>2010</v>
      </c>
      <c r="C475" s="3">
        <v>16</v>
      </c>
      <c r="D475" s="3">
        <v>772</v>
      </c>
      <c r="E475" s="3">
        <v>2547</v>
      </c>
      <c r="F475" s="3">
        <v>22</v>
      </c>
      <c r="G475" s="3">
        <v>5030</v>
      </c>
      <c r="H475" s="3">
        <v>16714</v>
      </c>
      <c r="I475" s="3">
        <v>48</v>
      </c>
      <c r="J475" s="3">
        <v>2449</v>
      </c>
      <c r="K475" s="3">
        <v>8088</v>
      </c>
      <c r="L475" s="3">
        <v>23</v>
      </c>
      <c r="M475" s="3">
        <v>4300</v>
      </c>
      <c r="N475" s="3">
        <v>14192</v>
      </c>
      <c r="O475" s="3">
        <v>1</v>
      </c>
      <c r="P475" s="3">
        <v>706</v>
      </c>
      <c r="Q475" s="3">
        <v>2330</v>
      </c>
      <c r="R475" s="3">
        <v>2</v>
      </c>
      <c r="S475" s="3">
        <v>1524</v>
      </c>
      <c r="T475" s="3">
        <v>5030</v>
      </c>
      <c r="U475" s="3">
        <v>2</v>
      </c>
      <c r="V475" s="3">
        <v>280</v>
      </c>
      <c r="W475" s="3">
        <v>924</v>
      </c>
      <c r="X475" s="3">
        <v>0</v>
      </c>
      <c r="Y475" s="3">
        <v>0</v>
      </c>
      <c r="Z475" s="3">
        <v>0</v>
      </c>
      <c r="AA475" s="3">
        <v>2</v>
      </c>
      <c r="AB475" s="3">
        <v>2080</v>
      </c>
      <c r="AC475" s="3">
        <v>6864</v>
      </c>
      <c r="AD475" s="3">
        <v>2</v>
      </c>
      <c r="AE475" s="3">
        <v>1798</v>
      </c>
      <c r="AF475" s="3">
        <v>5934</v>
      </c>
      <c r="AG475" s="3"/>
      <c r="AH475" s="3"/>
      <c r="AI475" s="3"/>
    </row>
    <row r="476" spans="1:35">
      <c r="A476" s="154"/>
      <c r="B476" s="1">
        <v>2011</v>
      </c>
      <c r="C476" s="3">
        <v>5</v>
      </c>
      <c r="D476" s="3">
        <v>276</v>
      </c>
      <c r="E476" s="3">
        <v>982</v>
      </c>
      <c r="F476" s="3">
        <v>22</v>
      </c>
      <c r="G476" s="3">
        <v>4972</v>
      </c>
      <c r="H476" s="3">
        <v>17691</v>
      </c>
      <c r="I476" s="3">
        <v>38</v>
      </c>
      <c r="J476" s="3">
        <v>2319</v>
      </c>
      <c r="K476" s="3">
        <v>8351</v>
      </c>
      <c r="L476" s="3">
        <v>12</v>
      </c>
      <c r="M476" s="3">
        <v>23605</v>
      </c>
      <c r="N476" s="3">
        <v>9377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1</v>
      </c>
      <c r="Y476" s="3">
        <v>621</v>
      </c>
      <c r="Z476" s="3">
        <v>2236</v>
      </c>
      <c r="AA476" s="3">
        <v>2</v>
      </c>
      <c r="AB476" s="3">
        <v>1061</v>
      </c>
      <c r="AC476" s="3">
        <v>3694</v>
      </c>
      <c r="AD476" s="3">
        <v>1</v>
      </c>
      <c r="AE476" s="3">
        <v>507</v>
      </c>
      <c r="AF476" s="3">
        <v>1825</v>
      </c>
      <c r="AG476" s="3"/>
      <c r="AH476" s="3"/>
      <c r="AI476" s="3"/>
    </row>
    <row r="477" spans="1:35" ht="13.5" thickBot="1">
      <c r="A477" s="155"/>
      <c r="B477" s="1">
        <v>2012</v>
      </c>
      <c r="C477" s="3">
        <v>1</v>
      </c>
      <c r="D477" s="3">
        <v>72</v>
      </c>
      <c r="E477" s="3">
        <v>288</v>
      </c>
      <c r="F477" s="3">
        <v>41</v>
      </c>
      <c r="G477" s="3">
        <v>10753</v>
      </c>
      <c r="H477" s="3">
        <v>42649</v>
      </c>
      <c r="I477" s="3">
        <v>0</v>
      </c>
      <c r="J477" s="3">
        <v>0</v>
      </c>
      <c r="K477" s="3">
        <v>0</v>
      </c>
      <c r="L477" s="3">
        <v>29</v>
      </c>
      <c r="M477" s="3">
        <v>5946</v>
      </c>
      <c r="N477" s="3">
        <v>23628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3</v>
      </c>
      <c r="V477" s="3">
        <v>2629</v>
      </c>
      <c r="W477" s="3">
        <v>10217</v>
      </c>
      <c r="X477" s="3">
        <v>1</v>
      </c>
      <c r="Y477" s="3">
        <v>1788</v>
      </c>
      <c r="Z477" s="3">
        <v>7152</v>
      </c>
      <c r="AA477" s="3">
        <v>2</v>
      </c>
      <c r="AB477" s="3">
        <v>45453</v>
      </c>
      <c r="AC477" s="3">
        <v>181812</v>
      </c>
      <c r="AD477" s="3">
        <v>2</v>
      </c>
      <c r="AE477" s="3">
        <v>2915</v>
      </c>
      <c r="AF477" s="3">
        <v>11660</v>
      </c>
      <c r="AG477" s="3"/>
      <c r="AH477" s="3"/>
      <c r="AI477" s="3"/>
    </row>
    <row r="478" spans="1:35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</row>
    <row r="479" spans="1:35">
      <c r="B479" s="1" t="s">
        <v>16</v>
      </c>
      <c r="C479" s="3">
        <f>AVERAGE(C466:C477)</f>
        <v>27.083333333333332</v>
      </c>
      <c r="D479" s="3">
        <f t="shared" ref="D479:AF479" si="58">AVERAGE(D466:D477)</f>
        <v>1935</v>
      </c>
      <c r="E479" s="3">
        <f t="shared" si="58"/>
        <v>4894.5</v>
      </c>
      <c r="F479" s="3">
        <f t="shared" si="58"/>
        <v>47.666666666666664</v>
      </c>
      <c r="G479" s="3">
        <f t="shared" si="58"/>
        <v>9416.0833333333339</v>
      </c>
      <c r="H479" s="3">
        <f t="shared" si="58"/>
        <v>22765.166666666668</v>
      </c>
      <c r="I479" s="3">
        <f t="shared" si="58"/>
        <v>20.166666666666668</v>
      </c>
      <c r="J479" s="3">
        <f t="shared" si="58"/>
        <v>1840.3333333333333</v>
      </c>
      <c r="K479" s="3">
        <f t="shared" si="58"/>
        <v>5093.666666666667</v>
      </c>
      <c r="L479" s="3">
        <f t="shared" si="58"/>
        <v>32.75</v>
      </c>
      <c r="M479" s="3">
        <f t="shared" si="58"/>
        <v>7330.75</v>
      </c>
      <c r="N479" s="3">
        <f t="shared" si="58"/>
        <v>13831.166666666666</v>
      </c>
      <c r="O479" s="3">
        <f t="shared" si="58"/>
        <v>0.33333333333333331</v>
      </c>
      <c r="P479" s="3">
        <f t="shared" si="58"/>
        <v>1011.4166666666666</v>
      </c>
      <c r="Q479" s="3">
        <f t="shared" si="58"/>
        <v>2177.5833333333335</v>
      </c>
      <c r="R479" s="3">
        <f t="shared" si="58"/>
        <v>0.58333333333333337</v>
      </c>
      <c r="S479" s="3">
        <f t="shared" si="58"/>
        <v>276.58333333333331</v>
      </c>
      <c r="T479" s="3">
        <f t="shared" si="58"/>
        <v>687.91666666666663</v>
      </c>
      <c r="U479" s="3">
        <f t="shared" si="58"/>
        <v>1.8333333333333333</v>
      </c>
      <c r="V479" s="3">
        <f t="shared" si="58"/>
        <v>815.08333333333337</v>
      </c>
      <c r="W479" s="3">
        <f t="shared" si="58"/>
        <v>1916.9166666666667</v>
      </c>
      <c r="X479" s="3">
        <f t="shared" si="58"/>
        <v>1.1666666666666667</v>
      </c>
      <c r="Y479" s="3">
        <f t="shared" si="58"/>
        <v>1298.8333333333333</v>
      </c>
      <c r="Z479" s="3">
        <f t="shared" si="58"/>
        <v>3316.1666666666665</v>
      </c>
      <c r="AA479" s="3">
        <f t="shared" si="58"/>
        <v>2.8333333333333335</v>
      </c>
      <c r="AB479" s="3">
        <f t="shared" si="58"/>
        <v>8392.5</v>
      </c>
      <c r="AC479" s="3">
        <f t="shared" si="58"/>
        <v>24060.416666666668</v>
      </c>
      <c r="AD479" s="3">
        <f t="shared" si="58"/>
        <v>4.333333333333333</v>
      </c>
      <c r="AE479" s="3">
        <f t="shared" si="58"/>
        <v>5014.583333333333</v>
      </c>
      <c r="AF479" s="3">
        <f t="shared" si="58"/>
        <v>7146.5</v>
      </c>
      <c r="AG479" s="3">
        <f>AVERAGE(AG466:AG477)</f>
        <v>277.5</v>
      </c>
      <c r="AH479" s="3">
        <f>AVERAGE(AH466:AH477)</f>
        <v>27431.333333333332</v>
      </c>
      <c r="AI479" s="3">
        <f>AVERAGE(AI466:AI477)</f>
        <v>45462.333333333336</v>
      </c>
    </row>
    <row r="480" spans="1:35">
      <c r="B480" s="1" t="s">
        <v>17</v>
      </c>
      <c r="C480" s="3">
        <f>SUM(C466:C477)</f>
        <v>325</v>
      </c>
      <c r="D480" s="3">
        <f t="shared" ref="D480:AF480" si="59">SUM(D466:D477)</f>
        <v>23220</v>
      </c>
      <c r="E480" s="3">
        <f t="shared" si="59"/>
        <v>58734</v>
      </c>
      <c r="F480" s="3">
        <f t="shared" si="59"/>
        <v>572</v>
      </c>
      <c r="G480" s="3">
        <f t="shared" si="59"/>
        <v>112993</v>
      </c>
      <c r="H480" s="3">
        <f t="shared" si="59"/>
        <v>273182</v>
      </c>
      <c r="I480" s="3">
        <f t="shared" si="59"/>
        <v>242</v>
      </c>
      <c r="J480" s="3">
        <f t="shared" si="59"/>
        <v>22084</v>
      </c>
      <c r="K480" s="3">
        <f t="shared" si="59"/>
        <v>61124</v>
      </c>
      <c r="L480" s="3">
        <f t="shared" si="59"/>
        <v>393</v>
      </c>
      <c r="M480" s="3">
        <f t="shared" si="59"/>
        <v>87969</v>
      </c>
      <c r="N480" s="3">
        <f t="shared" si="59"/>
        <v>165974</v>
      </c>
      <c r="O480" s="3">
        <f t="shared" si="59"/>
        <v>4</v>
      </c>
      <c r="P480" s="3">
        <f t="shared" si="59"/>
        <v>12137</v>
      </c>
      <c r="Q480" s="3">
        <f t="shared" si="59"/>
        <v>26131</v>
      </c>
      <c r="R480" s="3">
        <f t="shared" si="59"/>
        <v>7</v>
      </c>
      <c r="S480" s="3">
        <f t="shared" si="59"/>
        <v>3319</v>
      </c>
      <c r="T480" s="3">
        <f t="shared" si="59"/>
        <v>8255</v>
      </c>
      <c r="U480" s="3">
        <f t="shared" si="59"/>
        <v>22</v>
      </c>
      <c r="V480" s="3">
        <f t="shared" si="59"/>
        <v>9781</v>
      </c>
      <c r="W480" s="3">
        <f t="shared" si="59"/>
        <v>23003</v>
      </c>
      <c r="X480" s="3">
        <f t="shared" si="59"/>
        <v>14</v>
      </c>
      <c r="Y480" s="3">
        <f t="shared" si="59"/>
        <v>15586</v>
      </c>
      <c r="Z480" s="3">
        <f t="shared" si="59"/>
        <v>39794</v>
      </c>
      <c r="AA480" s="3">
        <f t="shared" si="59"/>
        <v>34</v>
      </c>
      <c r="AB480" s="3">
        <f t="shared" si="59"/>
        <v>100710</v>
      </c>
      <c r="AC480" s="3">
        <f t="shared" si="59"/>
        <v>288725</v>
      </c>
      <c r="AD480" s="3">
        <f t="shared" si="59"/>
        <v>52</v>
      </c>
      <c r="AE480" s="3">
        <f t="shared" si="59"/>
        <v>60175</v>
      </c>
      <c r="AF480" s="3">
        <f t="shared" si="59"/>
        <v>85758</v>
      </c>
      <c r="AG480" s="3">
        <f>SUM(AG466:AG477)</f>
        <v>1665</v>
      </c>
      <c r="AH480" s="3">
        <f>SUM(AH466:AH477)</f>
        <v>164588</v>
      </c>
      <c r="AI480" s="3">
        <f>SUM(AI466:AI477)</f>
        <v>272774</v>
      </c>
    </row>
    <row r="481" spans="1:36" ht="13.5" thickBot="1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2"/>
    </row>
    <row r="482" spans="1:36">
      <c r="A482" s="153" t="s">
        <v>48</v>
      </c>
      <c r="B482" s="1">
        <v>2001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2"/>
    </row>
    <row r="483" spans="1:36">
      <c r="A483" s="154"/>
      <c r="B483" s="1">
        <v>2002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2"/>
    </row>
    <row r="484" spans="1:36">
      <c r="A484" s="154"/>
      <c r="B484" s="1">
        <v>2003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2"/>
    </row>
    <row r="485" spans="1:36">
      <c r="A485" s="154"/>
      <c r="B485" s="1">
        <v>2004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2"/>
    </row>
    <row r="486" spans="1:36">
      <c r="A486" s="154"/>
      <c r="B486" s="1">
        <v>2005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2"/>
    </row>
    <row r="487" spans="1:36">
      <c r="A487" s="154"/>
      <c r="B487" s="1">
        <v>2006</v>
      </c>
      <c r="C487" s="3">
        <v>0</v>
      </c>
      <c r="D487" s="3">
        <v>0</v>
      </c>
      <c r="E487" s="3">
        <v>0</v>
      </c>
      <c r="F487" s="3">
        <v>4</v>
      </c>
      <c r="G487" s="3">
        <v>477</v>
      </c>
      <c r="H487" s="3">
        <v>835</v>
      </c>
      <c r="I487" s="3">
        <v>0</v>
      </c>
      <c r="J487" s="3">
        <v>0</v>
      </c>
      <c r="K487" s="3">
        <v>0</v>
      </c>
      <c r="L487" s="3">
        <v>78</v>
      </c>
      <c r="M487" s="3">
        <v>13013</v>
      </c>
      <c r="N487" s="3">
        <v>28628</v>
      </c>
      <c r="O487" s="3">
        <v>1</v>
      </c>
      <c r="P487" s="3">
        <v>500</v>
      </c>
      <c r="Q487" s="3">
        <v>1750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/>
      <c r="AH487" s="3"/>
      <c r="AI487" s="3"/>
      <c r="AJ487" s="2"/>
    </row>
    <row r="488" spans="1:36">
      <c r="A488" s="154"/>
      <c r="B488" s="1">
        <v>2007</v>
      </c>
      <c r="C488" s="3">
        <v>0</v>
      </c>
      <c r="D488" s="3">
        <v>0</v>
      </c>
      <c r="E488" s="3">
        <v>0</v>
      </c>
      <c r="F488" s="3">
        <v>2</v>
      </c>
      <c r="G488" s="3">
        <v>906</v>
      </c>
      <c r="H488" s="3">
        <v>2265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2</v>
      </c>
      <c r="AB488" s="3">
        <v>5784</v>
      </c>
      <c r="AC488" s="3">
        <v>14460</v>
      </c>
      <c r="AD488" s="3">
        <v>0</v>
      </c>
      <c r="AE488" s="3">
        <v>0</v>
      </c>
      <c r="AF488" s="3">
        <v>0</v>
      </c>
      <c r="AG488" s="3">
        <v>36</v>
      </c>
      <c r="AH488" s="3" t="s">
        <v>77</v>
      </c>
      <c r="AI488" s="3" t="s">
        <v>78</v>
      </c>
      <c r="AJ488" s="2"/>
    </row>
    <row r="489" spans="1:36">
      <c r="A489" s="154"/>
      <c r="B489" s="1">
        <v>2008</v>
      </c>
      <c r="C489" s="3">
        <v>17</v>
      </c>
      <c r="D489" s="3">
        <v>985</v>
      </c>
      <c r="E489" s="3">
        <v>3400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/>
      <c r="AH489" s="3"/>
      <c r="AI489" s="3"/>
      <c r="AJ489" s="2"/>
    </row>
    <row r="490" spans="1:36">
      <c r="A490" s="154"/>
      <c r="B490" s="1">
        <v>2009</v>
      </c>
      <c r="C490" s="3">
        <v>4</v>
      </c>
      <c r="D490" s="3">
        <v>210</v>
      </c>
      <c r="E490" s="3">
        <v>750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/>
      <c r="AH490" s="3"/>
      <c r="AI490" s="3"/>
      <c r="AJ490" s="2"/>
    </row>
    <row r="491" spans="1:36">
      <c r="A491" s="154"/>
      <c r="B491" s="1">
        <v>2010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2</v>
      </c>
      <c r="P491" s="3">
        <v>600</v>
      </c>
      <c r="Q491" s="3">
        <v>2400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1</v>
      </c>
      <c r="AE491" s="3">
        <v>1000</v>
      </c>
      <c r="AF491" s="3">
        <v>2850</v>
      </c>
      <c r="AG491" s="3"/>
      <c r="AH491" s="3"/>
      <c r="AI491" s="3"/>
      <c r="AJ491" s="2"/>
    </row>
    <row r="492" spans="1:36">
      <c r="A492" s="154"/>
      <c r="B492" s="1">
        <v>2011</v>
      </c>
      <c r="C492" s="3">
        <v>0</v>
      </c>
      <c r="D492" s="3">
        <v>0</v>
      </c>
      <c r="E492" s="3">
        <v>0</v>
      </c>
      <c r="F492" s="3">
        <v>5</v>
      </c>
      <c r="G492" s="3">
        <v>1040</v>
      </c>
      <c r="H492" s="3">
        <v>4160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2</v>
      </c>
      <c r="AE492" s="3">
        <v>200</v>
      </c>
      <c r="AF492" s="3">
        <v>800</v>
      </c>
      <c r="AG492" s="3"/>
      <c r="AH492" s="3"/>
      <c r="AI492" s="3"/>
      <c r="AJ492" s="2"/>
    </row>
    <row r="493" spans="1:36" ht="13.5" thickBot="1">
      <c r="A493" s="155"/>
      <c r="B493" s="1">
        <v>2012</v>
      </c>
      <c r="C493" s="3">
        <v>6</v>
      </c>
      <c r="D493" s="3">
        <v>390</v>
      </c>
      <c r="E493" s="3">
        <v>1500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/>
      <c r="AH493" s="3"/>
      <c r="AI493" s="3"/>
      <c r="AJ493" s="2"/>
    </row>
    <row r="494" spans="1:36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2"/>
    </row>
    <row r="495" spans="1:36">
      <c r="B495" s="1" t="s">
        <v>16</v>
      </c>
      <c r="C495" s="3">
        <f>AVERAGE(C482:C493)</f>
        <v>2.25</v>
      </c>
      <c r="D495" s="3">
        <f t="shared" ref="D495:AF495" si="60">AVERAGE(D482:D493)</f>
        <v>132.08333333333334</v>
      </c>
      <c r="E495" s="3">
        <f t="shared" si="60"/>
        <v>470.83333333333331</v>
      </c>
      <c r="F495" s="3">
        <f t="shared" si="60"/>
        <v>0.91666666666666663</v>
      </c>
      <c r="G495" s="3">
        <f t="shared" si="60"/>
        <v>201.91666666666666</v>
      </c>
      <c r="H495" s="3">
        <f t="shared" si="60"/>
        <v>605</v>
      </c>
      <c r="I495" s="3">
        <f t="shared" si="60"/>
        <v>0</v>
      </c>
      <c r="J495" s="3">
        <f t="shared" si="60"/>
        <v>0</v>
      </c>
      <c r="K495" s="3">
        <f t="shared" si="60"/>
        <v>0</v>
      </c>
      <c r="L495" s="3">
        <f t="shared" si="60"/>
        <v>6.5</v>
      </c>
      <c r="M495" s="3">
        <f t="shared" si="60"/>
        <v>1084.4166666666667</v>
      </c>
      <c r="N495" s="3">
        <f t="shared" si="60"/>
        <v>2385.6666666666665</v>
      </c>
      <c r="O495" s="3">
        <f t="shared" si="60"/>
        <v>0.25</v>
      </c>
      <c r="P495" s="3">
        <f t="shared" si="60"/>
        <v>91.666666666666671</v>
      </c>
      <c r="Q495" s="3">
        <f t="shared" si="60"/>
        <v>345.83333333333331</v>
      </c>
      <c r="R495" s="3">
        <f t="shared" si="60"/>
        <v>0</v>
      </c>
      <c r="S495" s="3">
        <f t="shared" si="60"/>
        <v>0</v>
      </c>
      <c r="T495" s="3">
        <f t="shared" si="60"/>
        <v>0</v>
      </c>
      <c r="U495" s="3">
        <f t="shared" si="60"/>
        <v>0</v>
      </c>
      <c r="V495" s="3">
        <f t="shared" si="60"/>
        <v>0</v>
      </c>
      <c r="W495" s="3">
        <f t="shared" si="60"/>
        <v>0</v>
      </c>
      <c r="X495" s="3">
        <f t="shared" si="60"/>
        <v>0</v>
      </c>
      <c r="Y495" s="3">
        <f t="shared" si="60"/>
        <v>0</v>
      </c>
      <c r="Z495" s="3">
        <f t="shared" si="60"/>
        <v>0</v>
      </c>
      <c r="AA495" s="3">
        <f t="shared" si="60"/>
        <v>0.16666666666666666</v>
      </c>
      <c r="AB495" s="3">
        <f t="shared" si="60"/>
        <v>482</v>
      </c>
      <c r="AC495" s="3">
        <f t="shared" si="60"/>
        <v>1205</v>
      </c>
      <c r="AD495" s="3">
        <f t="shared" si="60"/>
        <v>0.25</v>
      </c>
      <c r="AE495" s="3">
        <f t="shared" si="60"/>
        <v>100</v>
      </c>
      <c r="AF495" s="3">
        <f t="shared" si="60"/>
        <v>304.16666666666669</v>
      </c>
      <c r="AG495" s="3">
        <f>AVERAGE(AG482:AG493)</f>
        <v>6</v>
      </c>
      <c r="AH495" s="3">
        <f>AVERAGE(AH482:AH493)</f>
        <v>0</v>
      </c>
      <c r="AI495" s="3">
        <f>AVERAGE(AI482:AI493)</f>
        <v>0</v>
      </c>
      <c r="AJ495" s="2"/>
    </row>
    <row r="496" spans="1:36">
      <c r="B496" s="1" t="s">
        <v>17</v>
      </c>
      <c r="C496" s="3">
        <f>SUM(C482:C493)</f>
        <v>27</v>
      </c>
      <c r="D496" s="3">
        <f t="shared" ref="D496:AF496" si="61">SUM(D482:D493)</f>
        <v>1585</v>
      </c>
      <c r="E496" s="3">
        <f t="shared" si="61"/>
        <v>5650</v>
      </c>
      <c r="F496" s="3">
        <f t="shared" si="61"/>
        <v>11</v>
      </c>
      <c r="G496" s="3">
        <f t="shared" si="61"/>
        <v>2423</v>
      </c>
      <c r="H496" s="3">
        <f t="shared" si="61"/>
        <v>7260</v>
      </c>
      <c r="I496" s="3">
        <f t="shared" si="61"/>
        <v>0</v>
      </c>
      <c r="J496" s="3">
        <f t="shared" si="61"/>
        <v>0</v>
      </c>
      <c r="K496" s="3">
        <f t="shared" si="61"/>
        <v>0</v>
      </c>
      <c r="L496" s="3">
        <f t="shared" si="61"/>
        <v>78</v>
      </c>
      <c r="M496" s="3">
        <f t="shared" si="61"/>
        <v>13013</v>
      </c>
      <c r="N496" s="3">
        <f t="shared" si="61"/>
        <v>28628</v>
      </c>
      <c r="O496" s="3">
        <f t="shared" si="61"/>
        <v>3</v>
      </c>
      <c r="P496" s="3">
        <f t="shared" si="61"/>
        <v>1100</v>
      </c>
      <c r="Q496" s="3">
        <f t="shared" si="61"/>
        <v>4150</v>
      </c>
      <c r="R496" s="3">
        <f t="shared" si="61"/>
        <v>0</v>
      </c>
      <c r="S496" s="3">
        <f t="shared" si="61"/>
        <v>0</v>
      </c>
      <c r="T496" s="3">
        <f t="shared" si="61"/>
        <v>0</v>
      </c>
      <c r="U496" s="3">
        <f t="shared" si="61"/>
        <v>0</v>
      </c>
      <c r="V496" s="3">
        <f t="shared" si="61"/>
        <v>0</v>
      </c>
      <c r="W496" s="3">
        <f t="shared" si="61"/>
        <v>0</v>
      </c>
      <c r="X496" s="3">
        <f t="shared" si="61"/>
        <v>0</v>
      </c>
      <c r="Y496" s="3">
        <f t="shared" si="61"/>
        <v>0</v>
      </c>
      <c r="Z496" s="3">
        <f t="shared" si="61"/>
        <v>0</v>
      </c>
      <c r="AA496" s="3">
        <f t="shared" si="61"/>
        <v>2</v>
      </c>
      <c r="AB496" s="3">
        <f t="shared" si="61"/>
        <v>5784</v>
      </c>
      <c r="AC496" s="3">
        <f t="shared" si="61"/>
        <v>14460</v>
      </c>
      <c r="AD496" s="3">
        <f t="shared" si="61"/>
        <v>3</v>
      </c>
      <c r="AE496" s="3">
        <f t="shared" si="61"/>
        <v>1200</v>
      </c>
      <c r="AF496" s="3">
        <f t="shared" si="61"/>
        <v>3650</v>
      </c>
      <c r="AG496" s="3">
        <f>SUM(AG482:AG493)</f>
        <v>36</v>
      </c>
      <c r="AH496" s="3">
        <f>SUM(AH482:AH493)</f>
        <v>0</v>
      </c>
      <c r="AI496" s="3">
        <f>SUM(AI482:AI493)</f>
        <v>0</v>
      </c>
      <c r="AJ496" s="2"/>
    </row>
    <row r="497" spans="1:36" ht="13.5" thickBot="1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2"/>
    </row>
    <row r="498" spans="1:36">
      <c r="A498" s="153" t="s">
        <v>49</v>
      </c>
      <c r="B498" s="1">
        <v>2001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2"/>
    </row>
    <row r="499" spans="1:36">
      <c r="A499" s="154"/>
      <c r="B499" s="1">
        <v>2002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8</v>
      </c>
      <c r="M499" s="3">
        <v>1320</v>
      </c>
      <c r="N499" s="3">
        <v>1400</v>
      </c>
      <c r="O499" s="3">
        <v>1</v>
      </c>
      <c r="P499" s="3">
        <v>200</v>
      </c>
      <c r="Q499" s="3">
        <v>650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2"/>
    </row>
    <row r="500" spans="1:36">
      <c r="A500" s="154"/>
      <c r="B500" s="1">
        <v>2003</v>
      </c>
      <c r="C500" s="3">
        <v>2</v>
      </c>
      <c r="D500" s="3">
        <v>150</v>
      </c>
      <c r="E500" s="3">
        <v>278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1</v>
      </c>
      <c r="V500" s="3">
        <v>455</v>
      </c>
      <c r="W500" s="3">
        <v>546</v>
      </c>
      <c r="X500" s="3">
        <v>0</v>
      </c>
      <c r="Y500" s="3">
        <v>0</v>
      </c>
      <c r="Z500" s="3">
        <v>0</v>
      </c>
      <c r="AA500" s="3">
        <v>3</v>
      </c>
      <c r="AB500" s="3">
        <v>1325</v>
      </c>
      <c r="AC500" s="3">
        <v>1400</v>
      </c>
      <c r="AD500" s="3">
        <v>1</v>
      </c>
      <c r="AE500" s="3">
        <v>328</v>
      </c>
      <c r="AF500" s="3">
        <v>650</v>
      </c>
      <c r="AG500" s="3">
        <v>0</v>
      </c>
      <c r="AH500" s="3">
        <v>0</v>
      </c>
      <c r="AI500" s="3">
        <v>0</v>
      </c>
      <c r="AJ500" s="2"/>
    </row>
    <row r="501" spans="1:36">
      <c r="A501" s="154"/>
      <c r="B501" s="1">
        <v>2004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2</v>
      </c>
      <c r="V501" s="3">
        <v>125</v>
      </c>
      <c r="W501" s="3">
        <v>237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2"/>
    </row>
    <row r="502" spans="1:36">
      <c r="A502" s="154"/>
      <c r="B502" s="1">
        <v>2005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15</v>
      </c>
      <c r="M502" s="3">
        <v>1416</v>
      </c>
      <c r="N502" s="3">
        <v>3115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1</v>
      </c>
      <c r="AE502" s="3">
        <v>520</v>
      </c>
      <c r="AF502" s="3">
        <v>780</v>
      </c>
      <c r="AG502" s="3">
        <v>0</v>
      </c>
      <c r="AH502" s="3">
        <v>0</v>
      </c>
      <c r="AI502" s="3">
        <v>0</v>
      </c>
      <c r="AJ502" s="2"/>
    </row>
    <row r="503" spans="1:36">
      <c r="A503" s="154"/>
      <c r="B503" s="1">
        <v>2006</v>
      </c>
      <c r="C503" s="3">
        <v>0</v>
      </c>
      <c r="D503" s="3">
        <v>0</v>
      </c>
      <c r="E503" s="3">
        <v>0</v>
      </c>
      <c r="F503" s="3">
        <v>2</v>
      </c>
      <c r="G503" s="3">
        <v>168</v>
      </c>
      <c r="H503" s="3">
        <v>402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/>
      <c r="AH503" s="3"/>
      <c r="AI503" s="3"/>
      <c r="AJ503" s="2"/>
    </row>
    <row r="504" spans="1:36">
      <c r="A504" s="154"/>
      <c r="B504" s="1">
        <v>2007</v>
      </c>
      <c r="C504" s="3">
        <v>0</v>
      </c>
      <c r="D504" s="3">
        <v>0</v>
      </c>
      <c r="E504" s="3">
        <v>0</v>
      </c>
      <c r="F504" s="3">
        <v>2</v>
      </c>
      <c r="G504" s="3">
        <v>327</v>
      </c>
      <c r="H504" s="3">
        <v>1308</v>
      </c>
      <c r="I504" s="3">
        <v>12</v>
      </c>
      <c r="J504" s="3">
        <v>902</v>
      </c>
      <c r="K504" s="3">
        <v>3608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1</v>
      </c>
      <c r="V504" s="3">
        <v>459</v>
      </c>
      <c r="W504" s="3">
        <v>1834</v>
      </c>
      <c r="X504" s="3">
        <v>0</v>
      </c>
      <c r="Y504" s="3">
        <v>0</v>
      </c>
      <c r="Z504" s="3">
        <v>0</v>
      </c>
      <c r="AA504" s="3">
        <v>1</v>
      </c>
      <c r="AB504" s="3">
        <v>85412</v>
      </c>
      <c r="AC504" s="3">
        <v>350000</v>
      </c>
      <c r="AD504" s="3">
        <v>0</v>
      </c>
      <c r="AE504" s="3">
        <v>0</v>
      </c>
      <c r="AF504" s="3">
        <v>0</v>
      </c>
      <c r="AG504" s="3">
        <v>3</v>
      </c>
      <c r="AH504" s="3">
        <v>221</v>
      </c>
      <c r="AI504" s="3">
        <v>398</v>
      </c>
      <c r="AJ504" s="2"/>
    </row>
    <row r="505" spans="1:36">
      <c r="A505" s="154"/>
      <c r="B505" s="1">
        <v>2008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/>
      <c r="AH505" s="3"/>
      <c r="AI505" s="3"/>
      <c r="AJ505" s="2"/>
    </row>
    <row r="506" spans="1:36">
      <c r="A506" s="154"/>
      <c r="B506" s="1">
        <v>2009</v>
      </c>
      <c r="C506" s="3">
        <v>630</v>
      </c>
      <c r="D506" s="3">
        <v>28350</v>
      </c>
      <c r="E506" s="3">
        <v>23940</v>
      </c>
      <c r="F506" s="3">
        <v>1</v>
      </c>
      <c r="G506" s="3">
        <v>170</v>
      </c>
      <c r="H506" s="3">
        <v>474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9</v>
      </c>
      <c r="S506" s="3">
        <v>656</v>
      </c>
      <c r="T506" s="3">
        <v>1800</v>
      </c>
      <c r="U506" s="3">
        <v>1</v>
      </c>
      <c r="V506" s="3">
        <v>177</v>
      </c>
      <c r="W506" s="3">
        <v>443</v>
      </c>
      <c r="X506" s="3">
        <v>0</v>
      </c>
      <c r="Y506" s="3">
        <v>0</v>
      </c>
      <c r="Z506" s="3">
        <v>0</v>
      </c>
      <c r="AA506" s="3">
        <v>1</v>
      </c>
      <c r="AB506" s="3">
        <v>19000</v>
      </c>
      <c r="AC506" s="3">
        <v>100000</v>
      </c>
      <c r="AD506" s="3">
        <v>0</v>
      </c>
      <c r="AE506" s="3">
        <v>0</v>
      </c>
      <c r="AF506" s="3">
        <v>0</v>
      </c>
      <c r="AG506" s="3"/>
      <c r="AH506" s="3"/>
      <c r="AI506" s="3"/>
      <c r="AJ506" s="2"/>
    </row>
    <row r="507" spans="1:36">
      <c r="A507" s="154"/>
      <c r="B507" s="1">
        <v>2010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1</v>
      </c>
      <c r="AB507" s="3">
        <v>8000</v>
      </c>
      <c r="AC507" s="3">
        <v>33600</v>
      </c>
      <c r="AD507" s="3">
        <v>0</v>
      </c>
      <c r="AE507" s="3">
        <v>0</v>
      </c>
      <c r="AF507" s="3">
        <v>0</v>
      </c>
      <c r="AG507" s="3"/>
      <c r="AH507" s="3"/>
      <c r="AI507" s="3"/>
      <c r="AJ507" s="2"/>
    </row>
    <row r="508" spans="1:36">
      <c r="A508" s="154"/>
      <c r="B508" s="1">
        <v>2011</v>
      </c>
      <c r="C508" s="3">
        <v>0</v>
      </c>
      <c r="D508" s="3">
        <v>0</v>
      </c>
      <c r="E508" s="3">
        <v>0</v>
      </c>
      <c r="F508" s="3">
        <v>3</v>
      </c>
      <c r="G508" s="3">
        <v>603</v>
      </c>
      <c r="H508" s="3">
        <v>1923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1</v>
      </c>
      <c r="P508" s="3">
        <v>670</v>
      </c>
      <c r="Q508" s="3">
        <v>3015</v>
      </c>
      <c r="R508" s="3">
        <v>0</v>
      </c>
      <c r="S508" s="3">
        <v>0</v>
      </c>
      <c r="T508" s="3">
        <v>0</v>
      </c>
      <c r="U508" s="3">
        <v>1</v>
      </c>
      <c r="V508" s="3">
        <v>550</v>
      </c>
      <c r="W508" s="3">
        <v>2008</v>
      </c>
      <c r="X508" s="3">
        <v>0</v>
      </c>
      <c r="Y508" s="3">
        <v>0</v>
      </c>
      <c r="Z508" s="3">
        <v>0</v>
      </c>
      <c r="AA508" s="3">
        <v>4</v>
      </c>
      <c r="AB508" s="3">
        <v>3988</v>
      </c>
      <c r="AC508" s="3">
        <v>13886</v>
      </c>
      <c r="AD508" s="3">
        <v>0</v>
      </c>
      <c r="AE508" s="3">
        <v>0</v>
      </c>
      <c r="AF508" s="3">
        <v>0</v>
      </c>
      <c r="AG508" s="3"/>
      <c r="AH508" s="3"/>
      <c r="AI508" s="3"/>
      <c r="AJ508" s="2"/>
    </row>
    <row r="509" spans="1:36" ht="13.5" thickBot="1">
      <c r="A509" s="155"/>
      <c r="B509" s="1">
        <v>2012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3</v>
      </c>
      <c r="AH509" s="3">
        <v>221</v>
      </c>
      <c r="AI509" s="3">
        <v>398</v>
      </c>
      <c r="AJ509" s="2"/>
    </row>
    <row r="510" spans="1:36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2"/>
    </row>
    <row r="511" spans="1:36">
      <c r="B511" s="1" t="s">
        <v>16</v>
      </c>
      <c r="C511" s="3">
        <f>AVERAGE(C498:C509)</f>
        <v>52.666666666666664</v>
      </c>
      <c r="D511" s="3">
        <f t="shared" ref="D511:AF511" si="62">AVERAGE(D498:D509)</f>
        <v>2375</v>
      </c>
      <c r="E511" s="3">
        <f t="shared" si="62"/>
        <v>2018.1666666666667</v>
      </c>
      <c r="F511" s="3">
        <f t="shared" si="62"/>
        <v>0.66666666666666663</v>
      </c>
      <c r="G511" s="3">
        <f t="shared" si="62"/>
        <v>105.66666666666667</v>
      </c>
      <c r="H511" s="3">
        <f t="shared" si="62"/>
        <v>342.25</v>
      </c>
      <c r="I511" s="3">
        <f t="shared" si="62"/>
        <v>1</v>
      </c>
      <c r="J511" s="3">
        <f t="shared" si="62"/>
        <v>75.166666666666671</v>
      </c>
      <c r="K511" s="3">
        <f t="shared" si="62"/>
        <v>300.66666666666669</v>
      </c>
      <c r="L511" s="3">
        <f t="shared" si="62"/>
        <v>1.9166666666666667</v>
      </c>
      <c r="M511" s="3">
        <f t="shared" si="62"/>
        <v>228</v>
      </c>
      <c r="N511" s="3">
        <f t="shared" si="62"/>
        <v>376.25</v>
      </c>
      <c r="O511" s="3">
        <f t="shared" si="62"/>
        <v>0.16666666666666666</v>
      </c>
      <c r="P511" s="3">
        <f t="shared" si="62"/>
        <v>72.5</v>
      </c>
      <c r="Q511" s="3">
        <f t="shared" si="62"/>
        <v>305.41666666666669</v>
      </c>
      <c r="R511" s="3">
        <f t="shared" si="62"/>
        <v>0.75</v>
      </c>
      <c r="S511" s="3">
        <f t="shared" si="62"/>
        <v>54.666666666666664</v>
      </c>
      <c r="T511" s="3">
        <f t="shared" si="62"/>
        <v>150</v>
      </c>
      <c r="U511" s="3">
        <f t="shared" si="62"/>
        <v>0.5</v>
      </c>
      <c r="V511" s="3">
        <f t="shared" si="62"/>
        <v>147.16666666666666</v>
      </c>
      <c r="W511" s="3">
        <f t="shared" si="62"/>
        <v>422.33333333333331</v>
      </c>
      <c r="X511" s="3">
        <f t="shared" si="62"/>
        <v>0</v>
      </c>
      <c r="Y511" s="3">
        <f t="shared" si="62"/>
        <v>0</v>
      </c>
      <c r="Z511" s="3">
        <f t="shared" si="62"/>
        <v>0</v>
      </c>
      <c r="AA511" s="3">
        <f t="shared" si="62"/>
        <v>0.83333333333333337</v>
      </c>
      <c r="AB511" s="3">
        <f t="shared" si="62"/>
        <v>9810.4166666666661</v>
      </c>
      <c r="AC511" s="3">
        <f t="shared" si="62"/>
        <v>41573.833333333336</v>
      </c>
      <c r="AD511" s="3">
        <f t="shared" si="62"/>
        <v>0.16666666666666666</v>
      </c>
      <c r="AE511" s="3">
        <f t="shared" si="62"/>
        <v>70.666666666666671</v>
      </c>
      <c r="AF511" s="3">
        <f t="shared" si="62"/>
        <v>119.16666666666667</v>
      </c>
      <c r="AG511" s="3">
        <f>AVERAGE(AG498:AG509)</f>
        <v>0.8571428571428571</v>
      </c>
      <c r="AH511" s="3">
        <f>AVERAGE(AH498:AH509)</f>
        <v>63.142857142857146</v>
      </c>
      <c r="AI511" s="3">
        <f>AVERAGE(AI498:AI509)</f>
        <v>113.71428571428571</v>
      </c>
      <c r="AJ511" s="2"/>
    </row>
    <row r="512" spans="1:36">
      <c r="B512" s="1" t="s">
        <v>17</v>
      </c>
      <c r="C512" s="3">
        <f>SUM(C498:C509)</f>
        <v>632</v>
      </c>
      <c r="D512" s="3">
        <f t="shared" ref="D512:AF512" si="63">SUM(D498:D509)</f>
        <v>28500</v>
      </c>
      <c r="E512" s="3">
        <f t="shared" si="63"/>
        <v>24218</v>
      </c>
      <c r="F512" s="3">
        <f t="shared" si="63"/>
        <v>8</v>
      </c>
      <c r="G512" s="3">
        <f t="shared" si="63"/>
        <v>1268</v>
      </c>
      <c r="H512" s="3">
        <f t="shared" si="63"/>
        <v>4107</v>
      </c>
      <c r="I512" s="3">
        <f t="shared" si="63"/>
        <v>12</v>
      </c>
      <c r="J512" s="3">
        <f t="shared" si="63"/>
        <v>902</v>
      </c>
      <c r="K512" s="3">
        <f t="shared" si="63"/>
        <v>3608</v>
      </c>
      <c r="L512" s="3">
        <f t="shared" si="63"/>
        <v>23</v>
      </c>
      <c r="M512" s="3">
        <f t="shared" si="63"/>
        <v>2736</v>
      </c>
      <c r="N512" s="3">
        <f t="shared" si="63"/>
        <v>4515</v>
      </c>
      <c r="O512" s="3">
        <f t="shared" si="63"/>
        <v>2</v>
      </c>
      <c r="P512" s="3">
        <f t="shared" si="63"/>
        <v>870</v>
      </c>
      <c r="Q512" s="3">
        <f t="shared" si="63"/>
        <v>3665</v>
      </c>
      <c r="R512" s="3">
        <f t="shared" si="63"/>
        <v>9</v>
      </c>
      <c r="S512" s="3">
        <f t="shared" si="63"/>
        <v>656</v>
      </c>
      <c r="T512" s="3">
        <f t="shared" si="63"/>
        <v>1800</v>
      </c>
      <c r="U512" s="3">
        <f t="shared" si="63"/>
        <v>6</v>
      </c>
      <c r="V512" s="3">
        <f t="shared" si="63"/>
        <v>1766</v>
      </c>
      <c r="W512" s="3">
        <f t="shared" si="63"/>
        <v>5068</v>
      </c>
      <c r="X512" s="3">
        <f t="shared" si="63"/>
        <v>0</v>
      </c>
      <c r="Y512" s="3">
        <f t="shared" si="63"/>
        <v>0</v>
      </c>
      <c r="Z512" s="3">
        <f t="shared" si="63"/>
        <v>0</v>
      </c>
      <c r="AA512" s="3">
        <f t="shared" si="63"/>
        <v>10</v>
      </c>
      <c r="AB512" s="3">
        <f t="shared" si="63"/>
        <v>117725</v>
      </c>
      <c r="AC512" s="3">
        <f t="shared" si="63"/>
        <v>498886</v>
      </c>
      <c r="AD512" s="3">
        <f t="shared" si="63"/>
        <v>2</v>
      </c>
      <c r="AE512" s="3">
        <f t="shared" si="63"/>
        <v>848</v>
      </c>
      <c r="AF512" s="3">
        <f t="shared" si="63"/>
        <v>1430</v>
      </c>
      <c r="AG512" s="3">
        <f>SUM(AG498:AG509)</f>
        <v>6</v>
      </c>
      <c r="AH512" s="3">
        <f>SUM(AH498:AH509)</f>
        <v>442</v>
      </c>
      <c r="AI512" s="3">
        <f>SUM(AI498:AI509)</f>
        <v>796</v>
      </c>
      <c r="AJ512" s="2"/>
    </row>
    <row r="513" spans="1:36" ht="13.5" thickBot="1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2"/>
    </row>
    <row r="514" spans="1:36">
      <c r="A514" s="153" t="s">
        <v>50</v>
      </c>
      <c r="B514" s="1">
        <v>2001</v>
      </c>
      <c r="C514" s="3">
        <v>11</v>
      </c>
      <c r="D514" s="3">
        <v>692</v>
      </c>
      <c r="E514" s="3">
        <v>1039</v>
      </c>
      <c r="F514" s="3">
        <v>15</v>
      </c>
      <c r="G514" s="3">
        <v>2429</v>
      </c>
      <c r="H514" s="3">
        <v>3644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3</v>
      </c>
      <c r="AB514" s="3">
        <v>485</v>
      </c>
      <c r="AC514" s="3">
        <v>814</v>
      </c>
      <c r="AD514" s="3">
        <v>2</v>
      </c>
      <c r="AE514" s="3">
        <v>595</v>
      </c>
      <c r="AF514" s="3">
        <v>759</v>
      </c>
      <c r="AG514" s="3">
        <v>0</v>
      </c>
      <c r="AH514" s="3">
        <v>0</v>
      </c>
      <c r="AI514" s="3">
        <v>0</v>
      </c>
      <c r="AJ514" s="2"/>
    </row>
    <row r="515" spans="1:36">
      <c r="A515" s="154"/>
      <c r="B515" s="1">
        <v>2002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2</v>
      </c>
      <c r="P515" s="3">
        <v>432</v>
      </c>
      <c r="Q515" s="3">
        <v>1250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2"/>
    </row>
    <row r="516" spans="1:36">
      <c r="A516" s="154"/>
      <c r="B516" s="1">
        <v>2003</v>
      </c>
      <c r="C516" s="3">
        <v>40</v>
      </c>
      <c r="D516" s="3">
        <v>2000</v>
      </c>
      <c r="E516" s="3">
        <v>4236</v>
      </c>
      <c r="F516" s="3">
        <v>21</v>
      </c>
      <c r="G516" s="3">
        <v>4200</v>
      </c>
      <c r="H516" s="3">
        <v>5014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1</v>
      </c>
      <c r="S516" s="3">
        <v>614</v>
      </c>
      <c r="T516" s="3">
        <v>1300</v>
      </c>
      <c r="U516" s="3">
        <v>0</v>
      </c>
      <c r="V516" s="3">
        <v>0</v>
      </c>
      <c r="W516" s="3">
        <v>0</v>
      </c>
      <c r="X516" s="3">
        <v>1</v>
      </c>
      <c r="Y516" s="3">
        <v>510</v>
      </c>
      <c r="Z516" s="3">
        <v>1300</v>
      </c>
      <c r="AA516" s="3">
        <v>1</v>
      </c>
      <c r="AB516" s="3">
        <v>471</v>
      </c>
      <c r="AC516" s="3">
        <v>1200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2"/>
    </row>
    <row r="517" spans="1:36">
      <c r="A517" s="154"/>
      <c r="B517" s="1">
        <v>2004</v>
      </c>
      <c r="C517" s="3">
        <v>300</v>
      </c>
      <c r="D517" s="3">
        <v>10650</v>
      </c>
      <c r="E517" s="3">
        <v>6750</v>
      </c>
      <c r="F517" s="3">
        <v>32</v>
      </c>
      <c r="G517" s="3">
        <v>3125</v>
      </c>
      <c r="H517" s="3">
        <v>6650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3</v>
      </c>
      <c r="P517" s="3">
        <v>5550</v>
      </c>
      <c r="Q517" s="3">
        <v>15480</v>
      </c>
      <c r="R517" s="3">
        <v>0</v>
      </c>
      <c r="S517" s="3">
        <v>0</v>
      </c>
      <c r="T517" s="3">
        <v>0</v>
      </c>
      <c r="U517" s="3">
        <v>2</v>
      </c>
      <c r="V517" s="3">
        <v>125</v>
      </c>
      <c r="W517" s="3">
        <v>237</v>
      </c>
      <c r="X517" s="3">
        <v>2</v>
      </c>
      <c r="Y517" s="3">
        <v>120</v>
      </c>
      <c r="Z517" s="3">
        <v>320</v>
      </c>
      <c r="AA517" s="3">
        <v>1</v>
      </c>
      <c r="AB517" s="3">
        <v>270</v>
      </c>
      <c r="AC517" s="3">
        <v>480</v>
      </c>
      <c r="AD517" s="3">
        <v>0</v>
      </c>
      <c r="AE517" s="3">
        <v>0</v>
      </c>
      <c r="AF517" s="3">
        <v>0</v>
      </c>
      <c r="AG517" s="3">
        <v>69</v>
      </c>
      <c r="AH517" s="3">
        <v>4065</v>
      </c>
      <c r="AI517" s="3">
        <v>6795</v>
      </c>
      <c r="AJ517" s="2"/>
    </row>
    <row r="518" spans="1:36">
      <c r="A518" s="154"/>
      <c r="B518" s="1">
        <v>2005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1</v>
      </c>
      <c r="AB518" s="3">
        <v>1014</v>
      </c>
      <c r="AC518" s="3">
        <v>1517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2"/>
    </row>
    <row r="519" spans="1:36">
      <c r="A519" s="154"/>
      <c r="B519" s="1">
        <v>2006</v>
      </c>
      <c r="C519" s="3">
        <v>66</v>
      </c>
      <c r="D519" s="3">
        <v>2508</v>
      </c>
      <c r="E519" s="3">
        <v>1739</v>
      </c>
      <c r="F519" s="3">
        <v>8</v>
      </c>
      <c r="G519" s="3">
        <v>1322</v>
      </c>
      <c r="H519" s="3">
        <v>1903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3830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1</v>
      </c>
      <c r="AB519" s="3">
        <v>13940</v>
      </c>
      <c r="AC519" s="3">
        <v>75000</v>
      </c>
      <c r="AD519" s="3">
        <v>0</v>
      </c>
      <c r="AE519" s="3">
        <v>0</v>
      </c>
      <c r="AF519" s="3">
        <v>0</v>
      </c>
      <c r="AG519" s="3"/>
      <c r="AH519" s="3"/>
      <c r="AI519" s="3"/>
      <c r="AJ519" s="2"/>
    </row>
    <row r="520" spans="1:36">
      <c r="A520" s="154"/>
      <c r="B520" s="1">
        <v>2007</v>
      </c>
      <c r="C520" s="3">
        <v>473</v>
      </c>
      <c r="D520" s="3">
        <v>27300</v>
      </c>
      <c r="E520" s="3">
        <v>46024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1</v>
      </c>
      <c r="Y520" s="3">
        <v>1385</v>
      </c>
      <c r="Z520" s="3">
        <v>2851</v>
      </c>
      <c r="AA520" s="3">
        <v>1</v>
      </c>
      <c r="AB520" s="3">
        <v>14874</v>
      </c>
      <c r="AC520" s="3">
        <v>31501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2"/>
    </row>
    <row r="521" spans="1:36">
      <c r="A521" s="154"/>
      <c r="B521" s="1">
        <v>2008</v>
      </c>
      <c r="C521" s="3">
        <v>99</v>
      </c>
      <c r="D521" s="3">
        <v>5682</v>
      </c>
      <c r="E521" s="3">
        <v>9768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/>
      <c r="AH521" s="3"/>
      <c r="AI521" s="3"/>
      <c r="AJ521" s="2"/>
    </row>
    <row r="522" spans="1:36">
      <c r="A522" s="154"/>
      <c r="B522" s="1">
        <v>2009</v>
      </c>
      <c r="C522" s="3">
        <v>194</v>
      </c>
      <c r="D522" s="3">
        <v>8055</v>
      </c>
      <c r="E522" s="3">
        <v>11054</v>
      </c>
      <c r="F522" s="3">
        <v>1</v>
      </c>
      <c r="G522" s="3">
        <v>95</v>
      </c>
      <c r="H522" s="3">
        <v>519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/>
      <c r="AH522" s="3"/>
      <c r="AI522" s="3"/>
      <c r="AJ522" s="2"/>
    </row>
    <row r="523" spans="1:36">
      <c r="A523" s="154"/>
      <c r="B523" s="1">
        <v>2010</v>
      </c>
      <c r="C523" s="3">
        <v>411</v>
      </c>
      <c r="D523" s="3">
        <v>16977</v>
      </c>
      <c r="E523" s="3">
        <v>40425</v>
      </c>
      <c r="F523" s="3">
        <v>4</v>
      </c>
      <c r="G523" s="3">
        <v>557</v>
      </c>
      <c r="H523" s="3">
        <v>1950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/>
      <c r="AH523" s="3"/>
      <c r="AI523" s="3"/>
      <c r="AJ523" s="2"/>
    </row>
    <row r="524" spans="1:36">
      <c r="A524" s="154"/>
      <c r="B524" s="1">
        <v>2011</v>
      </c>
      <c r="C524" s="3">
        <v>194</v>
      </c>
      <c r="D524" s="3">
        <v>7760</v>
      </c>
      <c r="E524" s="3">
        <v>15520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/>
      <c r="AH524" s="3"/>
      <c r="AI524" s="3"/>
      <c r="AJ524" s="2"/>
    </row>
    <row r="525" spans="1:36" ht="13.5" thickBot="1">
      <c r="A525" s="155"/>
      <c r="B525" s="1">
        <v>2012</v>
      </c>
      <c r="C525" s="3">
        <v>424</v>
      </c>
      <c r="D525" s="3">
        <v>16960</v>
      </c>
      <c r="E525" s="3">
        <v>27496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/>
      <c r="AH525" s="3"/>
      <c r="AI525" s="3"/>
      <c r="AJ525" s="2"/>
    </row>
    <row r="526" spans="1:36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2"/>
    </row>
    <row r="527" spans="1:36">
      <c r="B527" s="1" t="s">
        <v>16</v>
      </c>
      <c r="C527" s="3">
        <f>AVERAGE(C514:C525)</f>
        <v>184.33333333333334</v>
      </c>
      <c r="D527" s="3">
        <f t="shared" ref="D527:AF527" si="64">AVERAGE(D514:D525)</f>
        <v>8215.3333333333339</v>
      </c>
      <c r="E527" s="3">
        <f t="shared" si="64"/>
        <v>13670.916666666666</v>
      </c>
      <c r="F527" s="3">
        <f t="shared" si="64"/>
        <v>6.75</v>
      </c>
      <c r="G527" s="3">
        <f t="shared" si="64"/>
        <v>977.33333333333337</v>
      </c>
      <c r="H527" s="3">
        <f t="shared" si="64"/>
        <v>1640</v>
      </c>
      <c r="I527" s="3">
        <f t="shared" si="64"/>
        <v>0</v>
      </c>
      <c r="J527" s="3">
        <f t="shared" si="64"/>
        <v>0</v>
      </c>
      <c r="K527" s="3">
        <f t="shared" si="64"/>
        <v>0</v>
      </c>
      <c r="L527" s="3">
        <f t="shared" si="64"/>
        <v>0</v>
      </c>
      <c r="M527" s="3">
        <f t="shared" si="64"/>
        <v>0</v>
      </c>
      <c r="N527" s="3">
        <f t="shared" si="64"/>
        <v>0</v>
      </c>
      <c r="O527" s="3">
        <f t="shared" si="64"/>
        <v>0.41666666666666669</v>
      </c>
      <c r="P527" s="3">
        <f t="shared" si="64"/>
        <v>498.5</v>
      </c>
      <c r="Q527" s="3">
        <f t="shared" si="64"/>
        <v>1713.3333333333333</v>
      </c>
      <c r="R527" s="3">
        <f t="shared" si="64"/>
        <v>8.3333333333333329E-2</v>
      </c>
      <c r="S527" s="3">
        <f t="shared" si="64"/>
        <v>51.166666666666664</v>
      </c>
      <c r="T527" s="3">
        <f t="shared" si="64"/>
        <v>108.33333333333333</v>
      </c>
      <c r="U527" s="3">
        <f t="shared" si="64"/>
        <v>0.16666666666666666</v>
      </c>
      <c r="V527" s="3">
        <f t="shared" si="64"/>
        <v>10.416666666666666</v>
      </c>
      <c r="W527" s="3">
        <f t="shared" si="64"/>
        <v>19.75</v>
      </c>
      <c r="X527" s="3">
        <f t="shared" si="64"/>
        <v>0.33333333333333331</v>
      </c>
      <c r="Y527" s="3">
        <f t="shared" si="64"/>
        <v>167.91666666666666</v>
      </c>
      <c r="Z527" s="3">
        <f t="shared" si="64"/>
        <v>372.58333333333331</v>
      </c>
      <c r="AA527" s="3">
        <f t="shared" si="64"/>
        <v>0.66666666666666663</v>
      </c>
      <c r="AB527" s="3">
        <f t="shared" si="64"/>
        <v>2587.8333333333335</v>
      </c>
      <c r="AC527" s="3">
        <f t="shared" si="64"/>
        <v>9209.3333333333339</v>
      </c>
      <c r="AD527" s="3">
        <f t="shared" si="64"/>
        <v>0.16666666666666666</v>
      </c>
      <c r="AE527" s="3">
        <f t="shared" si="64"/>
        <v>49.583333333333336</v>
      </c>
      <c r="AF527" s="3">
        <f t="shared" si="64"/>
        <v>63.25</v>
      </c>
      <c r="AG527" s="3">
        <f>AVERAGE(AG514:AG525)</f>
        <v>11.5</v>
      </c>
      <c r="AH527" s="3">
        <f>AVERAGE(AH514:AH525)</f>
        <v>677.5</v>
      </c>
      <c r="AI527" s="3">
        <f>AVERAGE(AI514:AI525)</f>
        <v>1132.5</v>
      </c>
      <c r="AJ527" s="2"/>
    </row>
    <row r="528" spans="1:36">
      <c r="B528" s="1" t="s">
        <v>17</v>
      </c>
      <c r="C528" s="3">
        <f>SUM(C514:C525)</f>
        <v>2212</v>
      </c>
      <c r="D528" s="3">
        <f t="shared" ref="D528:AF528" si="65">SUM(D514:D525)</f>
        <v>98584</v>
      </c>
      <c r="E528" s="3">
        <f t="shared" si="65"/>
        <v>164051</v>
      </c>
      <c r="F528" s="3">
        <f t="shared" si="65"/>
        <v>81</v>
      </c>
      <c r="G528" s="3">
        <f t="shared" si="65"/>
        <v>11728</v>
      </c>
      <c r="H528" s="3">
        <f t="shared" si="65"/>
        <v>19680</v>
      </c>
      <c r="I528" s="3">
        <f t="shared" si="65"/>
        <v>0</v>
      </c>
      <c r="J528" s="3">
        <f t="shared" si="65"/>
        <v>0</v>
      </c>
      <c r="K528" s="3">
        <f t="shared" si="65"/>
        <v>0</v>
      </c>
      <c r="L528" s="3">
        <f t="shared" si="65"/>
        <v>0</v>
      </c>
      <c r="M528" s="3">
        <f t="shared" si="65"/>
        <v>0</v>
      </c>
      <c r="N528" s="3">
        <f t="shared" si="65"/>
        <v>0</v>
      </c>
      <c r="O528" s="3">
        <f t="shared" si="65"/>
        <v>5</v>
      </c>
      <c r="P528" s="3">
        <f t="shared" si="65"/>
        <v>5982</v>
      </c>
      <c r="Q528" s="3">
        <f t="shared" si="65"/>
        <v>20560</v>
      </c>
      <c r="R528" s="3">
        <f t="shared" si="65"/>
        <v>1</v>
      </c>
      <c r="S528" s="3">
        <f t="shared" si="65"/>
        <v>614</v>
      </c>
      <c r="T528" s="3">
        <f t="shared" si="65"/>
        <v>1300</v>
      </c>
      <c r="U528" s="3">
        <f t="shared" si="65"/>
        <v>2</v>
      </c>
      <c r="V528" s="3">
        <f t="shared" si="65"/>
        <v>125</v>
      </c>
      <c r="W528" s="3">
        <f t="shared" si="65"/>
        <v>237</v>
      </c>
      <c r="X528" s="3">
        <f t="shared" si="65"/>
        <v>4</v>
      </c>
      <c r="Y528" s="3">
        <f t="shared" si="65"/>
        <v>2015</v>
      </c>
      <c r="Z528" s="3">
        <f t="shared" si="65"/>
        <v>4471</v>
      </c>
      <c r="AA528" s="3">
        <f t="shared" si="65"/>
        <v>8</v>
      </c>
      <c r="AB528" s="3">
        <f t="shared" si="65"/>
        <v>31054</v>
      </c>
      <c r="AC528" s="3">
        <f t="shared" si="65"/>
        <v>110512</v>
      </c>
      <c r="AD528" s="3">
        <f t="shared" si="65"/>
        <v>2</v>
      </c>
      <c r="AE528" s="3">
        <f t="shared" si="65"/>
        <v>595</v>
      </c>
      <c r="AF528" s="3">
        <f t="shared" si="65"/>
        <v>759</v>
      </c>
      <c r="AG528" s="3">
        <f>SUM(AG514:AG525)</f>
        <v>69</v>
      </c>
      <c r="AH528" s="3">
        <f>SUM(AH514:AH525)</f>
        <v>4065</v>
      </c>
      <c r="AI528" s="3">
        <f>SUM(AI514:AI525)</f>
        <v>6795</v>
      </c>
      <c r="AJ528" s="2"/>
    </row>
    <row r="529" spans="1:36" ht="13.5" thickBot="1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2"/>
    </row>
    <row r="530" spans="1:36">
      <c r="A530" s="153" t="s">
        <v>51</v>
      </c>
      <c r="B530" s="1">
        <v>2001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2"/>
    </row>
    <row r="531" spans="1:36">
      <c r="A531" s="154"/>
      <c r="B531" s="1">
        <v>2002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2"/>
    </row>
    <row r="532" spans="1:36">
      <c r="A532" s="154"/>
      <c r="B532" s="1">
        <v>2003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2"/>
    </row>
    <row r="533" spans="1:36">
      <c r="A533" s="154"/>
      <c r="B533" s="1">
        <v>2004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2"/>
    </row>
    <row r="534" spans="1:36">
      <c r="A534" s="154"/>
      <c r="B534" s="1">
        <v>2005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2"/>
    </row>
    <row r="535" spans="1:36">
      <c r="A535" s="154"/>
      <c r="B535" s="1">
        <v>2006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/>
      <c r="AH535" s="3"/>
      <c r="AI535" s="3"/>
      <c r="AJ535" s="2"/>
    </row>
    <row r="536" spans="1:36">
      <c r="A536" s="154"/>
      <c r="B536" s="1">
        <v>2007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2"/>
    </row>
    <row r="537" spans="1:36">
      <c r="A537" s="154"/>
      <c r="B537" s="1">
        <v>2008</v>
      </c>
      <c r="C537" s="3">
        <v>182</v>
      </c>
      <c r="D537" s="3">
        <v>7280</v>
      </c>
      <c r="E537" s="3">
        <v>7918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/>
      <c r="AH537" s="3"/>
      <c r="AI537" s="3"/>
      <c r="AJ537" s="2"/>
    </row>
    <row r="538" spans="1:36">
      <c r="A538" s="154"/>
      <c r="B538" s="1">
        <v>2009</v>
      </c>
      <c r="C538" s="3">
        <v>700</v>
      </c>
      <c r="D538" s="3">
        <v>29400</v>
      </c>
      <c r="E538" s="3">
        <v>39200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/>
      <c r="AH538" s="3"/>
      <c r="AI538" s="3"/>
      <c r="AJ538" s="2"/>
    </row>
    <row r="539" spans="1:36">
      <c r="A539" s="154"/>
      <c r="B539" s="1">
        <v>2010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/>
      <c r="AH539" s="3"/>
      <c r="AI539" s="3"/>
      <c r="AJ539" s="2"/>
    </row>
    <row r="540" spans="1:36">
      <c r="A540" s="154"/>
      <c r="B540" s="1">
        <v>2011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/>
      <c r="AH540" s="3"/>
      <c r="AI540" s="3"/>
      <c r="AJ540" s="2"/>
    </row>
    <row r="541" spans="1:36" ht="13.5" thickBot="1">
      <c r="A541" s="155"/>
      <c r="B541" s="1">
        <v>2012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/>
      <c r="AH541" s="3"/>
      <c r="AI541" s="3"/>
      <c r="AJ541" s="2"/>
    </row>
    <row r="542" spans="1:36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2"/>
    </row>
    <row r="543" spans="1:36">
      <c r="B543" s="1" t="s">
        <v>16</v>
      </c>
      <c r="C543" s="3">
        <f>AVERAGE(C530:C541)</f>
        <v>73.5</v>
      </c>
      <c r="D543" s="3">
        <f t="shared" ref="D543:AF543" si="66">AVERAGE(D530:D541)</f>
        <v>3056.6666666666665</v>
      </c>
      <c r="E543" s="3">
        <f t="shared" si="66"/>
        <v>3926.5</v>
      </c>
      <c r="F543" s="3">
        <f t="shared" si="66"/>
        <v>0</v>
      </c>
      <c r="G543" s="3">
        <f t="shared" si="66"/>
        <v>0</v>
      </c>
      <c r="H543" s="3">
        <f t="shared" si="66"/>
        <v>0</v>
      </c>
      <c r="I543" s="3">
        <f t="shared" si="66"/>
        <v>0</v>
      </c>
      <c r="J543" s="3">
        <f t="shared" si="66"/>
        <v>0</v>
      </c>
      <c r="K543" s="3">
        <f t="shared" si="66"/>
        <v>0</v>
      </c>
      <c r="L543" s="3">
        <f t="shared" si="66"/>
        <v>0</v>
      </c>
      <c r="M543" s="3">
        <f t="shared" si="66"/>
        <v>0</v>
      </c>
      <c r="N543" s="3">
        <f t="shared" si="66"/>
        <v>0</v>
      </c>
      <c r="O543" s="3">
        <f t="shared" si="66"/>
        <v>0</v>
      </c>
      <c r="P543" s="3">
        <f t="shared" si="66"/>
        <v>0</v>
      </c>
      <c r="Q543" s="3">
        <f t="shared" si="66"/>
        <v>0</v>
      </c>
      <c r="R543" s="3">
        <f t="shared" si="66"/>
        <v>0</v>
      </c>
      <c r="S543" s="3">
        <f t="shared" si="66"/>
        <v>0</v>
      </c>
      <c r="T543" s="3">
        <f t="shared" si="66"/>
        <v>0</v>
      </c>
      <c r="U543" s="3">
        <f t="shared" si="66"/>
        <v>0</v>
      </c>
      <c r="V543" s="3">
        <f t="shared" si="66"/>
        <v>0</v>
      </c>
      <c r="W543" s="3">
        <f t="shared" si="66"/>
        <v>0</v>
      </c>
      <c r="X543" s="3">
        <f t="shared" si="66"/>
        <v>0</v>
      </c>
      <c r="Y543" s="3">
        <f t="shared" si="66"/>
        <v>0</v>
      </c>
      <c r="Z543" s="3">
        <f t="shared" si="66"/>
        <v>0</v>
      </c>
      <c r="AA543" s="3">
        <f t="shared" si="66"/>
        <v>0</v>
      </c>
      <c r="AB543" s="3">
        <f t="shared" si="66"/>
        <v>0</v>
      </c>
      <c r="AC543" s="3">
        <f t="shared" si="66"/>
        <v>0</v>
      </c>
      <c r="AD543" s="3">
        <f t="shared" si="66"/>
        <v>0</v>
      </c>
      <c r="AE543" s="3">
        <f t="shared" si="66"/>
        <v>0</v>
      </c>
      <c r="AF543" s="3">
        <f t="shared" si="66"/>
        <v>0</v>
      </c>
      <c r="AG543" s="3">
        <f>AVERAGE(AG530:AG541)</f>
        <v>0</v>
      </c>
      <c r="AH543" s="3">
        <f>AVERAGE(AH530:AH541)</f>
        <v>0</v>
      </c>
      <c r="AI543" s="3">
        <f>AVERAGE(AI530:AI541)</f>
        <v>0</v>
      </c>
      <c r="AJ543" s="2"/>
    </row>
    <row r="544" spans="1:36">
      <c r="B544" s="1" t="s">
        <v>17</v>
      </c>
      <c r="C544" s="3">
        <f>SUM(C530:C541)</f>
        <v>882</v>
      </c>
      <c r="D544" s="3">
        <f t="shared" ref="D544:AF544" si="67">SUM(D530:D541)</f>
        <v>36680</v>
      </c>
      <c r="E544" s="3">
        <f t="shared" si="67"/>
        <v>47118</v>
      </c>
      <c r="F544" s="3">
        <f t="shared" si="67"/>
        <v>0</v>
      </c>
      <c r="G544" s="3">
        <f t="shared" si="67"/>
        <v>0</v>
      </c>
      <c r="H544" s="3">
        <f t="shared" si="67"/>
        <v>0</v>
      </c>
      <c r="I544" s="3">
        <f t="shared" si="67"/>
        <v>0</v>
      </c>
      <c r="J544" s="3">
        <f t="shared" si="67"/>
        <v>0</v>
      </c>
      <c r="K544" s="3">
        <f t="shared" si="67"/>
        <v>0</v>
      </c>
      <c r="L544" s="3">
        <f t="shared" si="67"/>
        <v>0</v>
      </c>
      <c r="M544" s="3">
        <f t="shared" si="67"/>
        <v>0</v>
      </c>
      <c r="N544" s="3">
        <f t="shared" si="67"/>
        <v>0</v>
      </c>
      <c r="O544" s="3">
        <f t="shared" si="67"/>
        <v>0</v>
      </c>
      <c r="P544" s="3">
        <f t="shared" si="67"/>
        <v>0</v>
      </c>
      <c r="Q544" s="3">
        <f t="shared" si="67"/>
        <v>0</v>
      </c>
      <c r="R544" s="3">
        <f t="shared" si="67"/>
        <v>0</v>
      </c>
      <c r="S544" s="3">
        <f t="shared" si="67"/>
        <v>0</v>
      </c>
      <c r="T544" s="3">
        <f t="shared" si="67"/>
        <v>0</v>
      </c>
      <c r="U544" s="3">
        <f t="shared" si="67"/>
        <v>0</v>
      </c>
      <c r="V544" s="3">
        <f t="shared" si="67"/>
        <v>0</v>
      </c>
      <c r="W544" s="3">
        <f t="shared" si="67"/>
        <v>0</v>
      </c>
      <c r="X544" s="3">
        <f t="shared" si="67"/>
        <v>0</v>
      </c>
      <c r="Y544" s="3">
        <f t="shared" si="67"/>
        <v>0</v>
      </c>
      <c r="Z544" s="3">
        <f t="shared" si="67"/>
        <v>0</v>
      </c>
      <c r="AA544" s="3">
        <f t="shared" si="67"/>
        <v>0</v>
      </c>
      <c r="AB544" s="3">
        <f t="shared" si="67"/>
        <v>0</v>
      </c>
      <c r="AC544" s="3">
        <f t="shared" si="67"/>
        <v>0</v>
      </c>
      <c r="AD544" s="3">
        <f t="shared" si="67"/>
        <v>0</v>
      </c>
      <c r="AE544" s="3">
        <f t="shared" si="67"/>
        <v>0</v>
      </c>
      <c r="AF544" s="3">
        <f t="shared" si="67"/>
        <v>0</v>
      </c>
      <c r="AG544" s="3">
        <f>SUM(AG530:AG541)</f>
        <v>0</v>
      </c>
      <c r="AH544" s="3">
        <f>SUM(AH530:AH541)</f>
        <v>0</v>
      </c>
      <c r="AI544" s="3">
        <f>SUM(AI530:AI541)</f>
        <v>0</v>
      </c>
      <c r="AJ544" s="2"/>
    </row>
    <row r="545" spans="1:36" ht="13.5" thickBot="1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2"/>
    </row>
    <row r="546" spans="1:36">
      <c r="A546" s="153" t="s">
        <v>52</v>
      </c>
      <c r="B546" s="1">
        <v>2001</v>
      </c>
      <c r="C546" s="3">
        <v>55</v>
      </c>
      <c r="D546" s="3">
        <v>1650</v>
      </c>
      <c r="E546" s="3">
        <v>880</v>
      </c>
      <c r="F546" s="3">
        <v>10</v>
      </c>
      <c r="G546" s="3">
        <v>1132</v>
      </c>
      <c r="H546" s="3">
        <v>1001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4</v>
      </c>
      <c r="P546" s="3">
        <v>383</v>
      </c>
      <c r="Q546" s="3">
        <v>606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1</v>
      </c>
      <c r="AB546" s="3">
        <v>90</v>
      </c>
      <c r="AC546" s="3">
        <v>200</v>
      </c>
      <c r="AD546" s="3">
        <v>1</v>
      </c>
      <c r="AE546" s="3">
        <v>90</v>
      </c>
      <c r="AF546" s="3">
        <v>200</v>
      </c>
      <c r="AG546" s="3">
        <v>0</v>
      </c>
      <c r="AH546" s="3">
        <v>0</v>
      </c>
      <c r="AI546" s="3">
        <v>0</v>
      </c>
      <c r="AJ546" s="2"/>
    </row>
    <row r="547" spans="1:36">
      <c r="A547" s="154"/>
      <c r="B547" s="1">
        <v>2002</v>
      </c>
      <c r="C547" s="3">
        <v>50</v>
      </c>
      <c r="D547" s="3">
        <v>1500</v>
      </c>
      <c r="E547" s="3">
        <v>850</v>
      </c>
      <c r="F547" s="3">
        <v>7</v>
      </c>
      <c r="G547" s="3">
        <v>910</v>
      </c>
      <c r="H547" s="3">
        <v>1400</v>
      </c>
      <c r="I547" s="3">
        <v>0</v>
      </c>
      <c r="J547" s="3">
        <v>0</v>
      </c>
      <c r="K547" s="3">
        <v>0</v>
      </c>
      <c r="L547" s="3">
        <v>1</v>
      </c>
      <c r="M547" s="3">
        <v>320</v>
      </c>
      <c r="N547" s="3">
        <v>420</v>
      </c>
      <c r="O547" s="3">
        <v>2</v>
      </c>
      <c r="P547" s="3">
        <v>432</v>
      </c>
      <c r="Q547" s="3">
        <v>1250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2"/>
    </row>
    <row r="548" spans="1:36" ht="12.75" customHeight="1">
      <c r="A548" s="154"/>
      <c r="B548" s="1">
        <v>2003</v>
      </c>
      <c r="C548" s="3">
        <v>50</v>
      </c>
      <c r="D548" s="3">
        <v>1400</v>
      </c>
      <c r="E548" s="3">
        <v>875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4</v>
      </c>
      <c r="M548" s="3">
        <v>438</v>
      </c>
      <c r="N548" s="3">
        <v>876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1</v>
      </c>
      <c r="AE548" s="3">
        <v>260</v>
      </c>
      <c r="AF548" s="3">
        <v>416</v>
      </c>
      <c r="AG548" s="3">
        <v>3</v>
      </c>
      <c r="AH548" s="3">
        <v>55</v>
      </c>
      <c r="AI548" s="3">
        <v>208</v>
      </c>
      <c r="AJ548" s="2"/>
    </row>
    <row r="549" spans="1:36">
      <c r="A549" s="154"/>
      <c r="B549" s="1">
        <v>2004</v>
      </c>
      <c r="C549" s="3">
        <v>9</v>
      </c>
      <c r="D549" s="3">
        <v>426</v>
      </c>
      <c r="E549" s="3">
        <v>659</v>
      </c>
      <c r="F549" s="3">
        <v>33</v>
      </c>
      <c r="G549" s="3">
        <v>3696</v>
      </c>
      <c r="H549" s="3">
        <v>7207</v>
      </c>
      <c r="I549" s="3">
        <v>0</v>
      </c>
      <c r="J549" s="3">
        <v>0</v>
      </c>
      <c r="K549" s="3">
        <v>0</v>
      </c>
      <c r="L549" s="3">
        <v>12</v>
      </c>
      <c r="M549" s="3">
        <v>1176</v>
      </c>
      <c r="N549" s="3">
        <v>2293</v>
      </c>
      <c r="O549" s="3">
        <v>12</v>
      </c>
      <c r="P549" s="3">
        <v>1176</v>
      </c>
      <c r="Q549" s="3">
        <v>2293</v>
      </c>
      <c r="R549" s="3">
        <v>3</v>
      </c>
      <c r="S549" s="3">
        <v>3300</v>
      </c>
      <c r="T549" s="3">
        <v>4950</v>
      </c>
      <c r="U549" s="3">
        <v>0</v>
      </c>
      <c r="V549" s="3">
        <v>0</v>
      </c>
      <c r="W549" s="3">
        <v>0</v>
      </c>
      <c r="X549" s="3">
        <v>2</v>
      </c>
      <c r="Y549" s="3">
        <v>1250</v>
      </c>
      <c r="Z549" s="3">
        <v>2438</v>
      </c>
      <c r="AA549" s="3">
        <v>4</v>
      </c>
      <c r="AB549" s="3">
        <v>3725</v>
      </c>
      <c r="AC549" s="3">
        <v>7264</v>
      </c>
      <c r="AD549" s="3">
        <v>0</v>
      </c>
      <c r="AE549" s="3">
        <v>0</v>
      </c>
      <c r="AF549" s="3">
        <v>0</v>
      </c>
      <c r="AG549" s="3">
        <v>35</v>
      </c>
      <c r="AH549" s="3">
        <v>1669</v>
      </c>
      <c r="AI549" s="3">
        <v>3668</v>
      </c>
      <c r="AJ549" s="2"/>
    </row>
    <row r="550" spans="1:36">
      <c r="A550" s="154"/>
      <c r="B550" s="1">
        <v>2005</v>
      </c>
      <c r="C550" s="3">
        <v>667</v>
      </c>
      <c r="D550" s="3">
        <v>20271</v>
      </c>
      <c r="E550" s="3">
        <v>30393</v>
      </c>
      <c r="F550" s="3">
        <v>3</v>
      </c>
      <c r="G550" s="3">
        <v>467</v>
      </c>
      <c r="H550" s="3">
        <v>1800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2</v>
      </c>
      <c r="S550" s="3">
        <v>404</v>
      </c>
      <c r="T550" s="3">
        <v>1010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1</v>
      </c>
      <c r="AB550" s="3">
        <v>2153</v>
      </c>
      <c r="AC550" s="3">
        <v>5383</v>
      </c>
      <c r="AD550" s="3">
        <v>1</v>
      </c>
      <c r="AE550" s="3">
        <v>623</v>
      </c>
      <c r="AF550" s="3">
        <v>1006</v>
      </c>
      <c r="AG550" s="3">
        <v>0</v>
      </c>
      <c r="AH550" s="3">
        <v>0</v>
      </c>
      <c r="AI550" s="3">
        <v>0</v>
      </c>
      <c r="AJ550" s="2"/>
    </row>
    <row r="551" spans="1:36">
      <c r="A551" s="154"/>
      <c r="B551" s="1">
        <v>2006</v>
      </c>
      <c r="C551" s="3">
        <v>5</v>
      </c>
      <c r="D551" s="3">
        <v>350</v>
      </c>
      <c r="E551" s="3">
        <v>571</v>
      </c>
      <c r="F551" s="3">
        <v>13</v>
      </c>
      <c r="G551" s="3">
        <v>2357</v>
      </c>
      <c r="H551" s="3">
        <v>5893</v>
      </c>
      <c r="I551" s="3">
        <v>39</v>
      </c>
      <c r="J551" s="3">
        <v>5219</v>
      </c>
      <c r="K551" s="3">
        <v>15658</v>
      </c>
      <c r="L551" s="3">
        <v>16</v>
      </c>
      <c r="M551" s="3">
        <v>1861</v>
      </c>
      <c r="N551" s="3">
        <v>6510</v>
      </c>
      <c r="O551" s="3">
        <v>1</v>
      </c>
      <c r="P551" s="3">
        <v>500</v>
      </c>
      <c r="Q551" s="3">
        <v>1750</v>
      </c>
      <c r="R551" s="3">
        <v>3</v>
      </c>
      <c r="S551" s="3">
        <v>796</v>
      </c>
      <c r="T551" s="3">
        <v>1990</v>
      </c>
      <c r="U551" s="3">
        <v>1</v>
      </c>
      <c r="V551" s="3">
        <v>73</v>
      </c>
      <c r="W551" s="3">
        <v>183</v>
      </c>
      <c r="X551" s="3">
        <v>0</v>
      </c>
      <c r="Y551" s="3">
        <v>0</v>
      </c>
      <c r="Z551" s="3">
        <v>0</v>
      </c>
      <c r="AA551" s="3">
        <v>3</v>
      </c>
      <c r="AB551" s="3">
        <v>551</v>
      </c>
      <c r="AC551" s="3">
        <v>1653</v>
      </c>
      <c r="AD551" s="3">
        <v>1</v>
      </c>
      <c r="AE551" s="3">
        <v>91</v>
      </c>
      <c r="AF551" s="3">
        <v>220</v>
      </c>
      <c r="AG551" s="3"/>
      <c r="AH551" s="3"/>
      <c r="AI551" s="3"/>
      <c r="AJ551" s="2"/>
    </row>
    <row r="552" spans="1:36">
      <c r="A552" s="154"/>
      <c r="B552" s="1">
        <v>2007</v>
      </c>
      <c r="C552" s="3">
        <v>653</v>
      </c>
      <c r="D552" s="3">
        <v>19590</v>
      </c>
      <c r="E552" s="3">
        <v>18284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12</v>
      </c>
      <c r="M552" s="3">
        <v>2600</v>
      </c>
      <c r="N552" s="3">
        <v>10400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1</v>
      </c>
      <c r="AB552" s="3">
        <v>312</v>
      </c>
      <c r="AC552" s="3">
        <v>2000</v>
      </c>
      <c r="AD552" s="3">
        <v>1</v>
      </c>
      <c r="AE552" s="3">
        <v>12570</v>
      </c>
      <c r="AF552" s="3">
        <v>31425</v>
      </c>
      <c r="AG552" s="3">
        <v>0</v>
      </c>
      <c r="AH552" s="3">
        <v>0</v>
      </c>
      <c r="AI552" s="3">
        <v>0</v>
      </c>
      <c r="AJ552" s="2"/>
    </row>
    <row r="553" spans="1:36">
      <c r="A553" s="154"/>
      <c r="B553" s="1">
        <v>2008</v>
      </c>
      <c r="C553" s="3">
        <v>777</v>
      </c>
      <c r="D553" s="3">
        <v>28206</v>
      </c>
      <c r="E553" s="3">
        <v>43139</v>
      </c>
      <c r="F553" s="3">
        <v>62</v>
      </c>
      <c r="G553" s="3">
        <v>7680</v>
      </c>
      <c r="H553" s="3">
        <v>34562</v>
      </c>
      <c r="I553" s="3">
        <v>0</v>
      </c>
      <c r="J553" s="3">
        <v>0</v>
      </c>
      <c r="K553" s="3">
        <v>0</v>
      </c>
      <c r="L553" s="3">
        <v>62</v>
      </c>
      <c r="M553" s="3">
        <v>7680</v>
      </c>
      <c r="N553" s="3">
        <v>34562</v>
      </c>
      <c r="O553" s="3">
        <v>0</v>
      </c>
      <c r="P553" s="3">
        <v>0</v>
      </c>
      <c r="Q553" s="3">
        <v>0</v>
      </c>
      <c r="R553" s="3">
        <v>1</v>
      </c>
      <c r="S553" s="3">
        <v>304</v>
      </c>
      <c r="T553" s="3">
        <v>1262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/>
      <c r="AH553" s="3"/>
      <c r="AI553" s="3"/>
      <c r="AJ553" s="2"/>
    </row>
    <row r="554" spans="1:36">
      <c r="A554" s="154"/>
      <c r="B554" s="1">
        <v>2009</v>
      </c>
      <c r="C554" s="3">
        <v>1108</v>
      </c>
      <c r="D554" s="3">
        <v>61262</v>
      </c>
      <c r="E554" s="3">
        <v>61262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21</v>
      </c>
      <c r="M554" s="3">
        <v>4828</v>
      </c>
      <c r="N554" s="3">
        <v>18083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63</v>
      </c>
      <c r="AC554" s="3">
        <v>63</v>
      </c>
      <c r="AD554" s="3">
        <v>127</v>
      </c>
      <c r="AE554" s="3">
        <v>0</v>
      </c>
      <c r="AF554" s="3">
        <v>0</v>
      </c>
      <c r="AG554" s="3"/>
      <c r="AH554" s="3"/>
      <c r="AI554" s="3"/>
      <c r="AJ554" s="2"/>
    </row>
    <row r="555" spans="1:36">
      <c r="A555" s="154"/>
      <c r="B555" s="1">
        <v>2010</v>
      </c>
      <c r="C555" s="3">
        <v>967</v>
      </c>
      <c r="D555" s="3">
        <v>41581</v>
      </c>
      <c r="E555" s="3">
        <v>47819</v>
      </c>
      <c r="F555" s="3">
        <v>47</v>
      </c>
      <c r="G555" s="3">
        <v>6998</v>
      </c>
      <c r="H555" s="3">
        <v>25893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1</v>
      </c>
      <c r="AB555" s="3">
        <v>7173</v>
      </c>
      <c r="AC555" s="3">
        <v>28692</v>
      </c>
      <c r="AD555" s="3">
        <v>0</v>
      </c>
      <c r="AE555" s="3">
        <v>0</v>
      </c>
      <c r="AF555" s="3">
        <v>0</v>
      </c>
      <c r="AG555" s="3"/>
      <c r="AH555" s="3"/>
      <c r="AI555" s="3"/>
      <c r="AJ555" s="2"/>
    </row>
    <row r="556" spans="1:36">
      <c r="A556" s="154"/>
      <c r="B556" s="1">
        <v>2011</v>
      </c>
      <c r="C556" s="3">
        <v>900</v>
      </c>
      <c r="D556" s="3">
        <v>38700</v>
      </c>
      <c r="E556" s="3">
        <v>44506</v>
      </c>
      <c r="F556" s="3">
        <v>7</v>
      </c>
      <c r="G556" s="3">
        <v>1245</v>
      </c>
      <c r="H556" s="3">
        <v>4805</v>
      </c>
      <c r="I556" s="3">
        <v>0</v>
      </c>
      <c r="J556" s="3">
        <v>0</v>
      </c>
      <c r="K556" s="3">
        <v>0</v>
      </c>
      <c r="L556" s="3">
        <v>19</v>
      </c>
      <c r="M556" s="3">
        <v>7120</v>
      </c>
      <c r="N556" s="3">
        <v>27479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1</v>
      </c>
      <c r="V556" s="3">
        <v>273</v>
      </c>
      <c r="W556" s="3">
        <v>983</v>
      </c>
      <c r="X556" s="3">
        <v>2</v>
      </c>
      <c r="Y556" s="3">
        <v>6020</v>
      </c>
      <c r="Z556" s="3">
        <v>23060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/>
      <c r="AH556" s="3"/>
      <c r="AI556" s="3"/>
      <c r="AJ556" s="2"/>
    </row>
    <row r="557" spans="1:36" ht="13.5" thickBot="1">
      <c r="A557" s="155"/>
      <c r="B557" s="1">
        <v>2012</v>
      </c>
      <c r="C557" s="3">
        <v>1800</v>
      </c>
      <c r="D557" s="3">
        <v>117000</v>
      </c>
      <c r="E557" s="3">
        <v>134553</v>
      </c>
      <c r="F557" s="3">
        <v>1</v>
      </c>
      <c r="G557" s="3">
        <v>338</v>
      </c>
      <c r="H557" s="3">
        <v>1352</v>
      </c>
      <c r="I557" s="3">
        <v>0</v>
      </c>
      <c r="J557" s="3">
        <v>0</v>
      </c>
      <c r="K557" s="3">
        <v>0</v>
      </c>
      <c r="L557" s="3">
        <v>11</v>
      </c>
      <c r="M557" s="3">
        <v>2421</v>
      </c>
      <c r="N557" s="3">
        <v>9684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3</v>
      </c>
      <c r="Y557" s="3">
        <v>799</v>
      </c>
      <c r="Z557" s="3">
        <v>2397</v>
      </c>
      <c r="AA557" s="3">
        <v>3</v>
      </c>
      <c r="AB557" s="3">
        <v>2619</v>
      </c>
      <c r="AC557" s="3">
        <v>7857</v>
      </c>
      <c r="AD557" s="3">
        <v>1</v>
      </c>
      <c r="AE557" s="3">
        <v>1200</v>
      </c>
      <c r="AF557" s="3">
        <v>3600</v>
      </c>
      <c r="AG557" s="3"/>
      <c r="AH557" s="3"/>
      <c r="AI557" s="3"/>
      <c r="AJ557" s="2"/>
    </row>
    <row r="558" spans="1:36"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2"/>
    </row>
    <row r="559" spans="1:36">
      <c r="B559" s="1" t="s">
        <v>16</v>
      </c>
      <c r="C559" s="3">
        <f>AVERAGE(C546:C557)</f>
        <v>586.75</v>
      </c>
      <c r="D559" s="3">
        <f t="shared" ref="D559:AF559" si="68">AVERAGE(D546:D557)</f>
        <v>27661.333333333332</v>
      </c>
      <c r="E559" s="3">
        <f t="shared" si="68"/>
        <v>31982.583333333332</v>
      </c>
      <c r="F559" s="3">
        <f t="shared" si="68"/>
        <v>15.25</v>
      </c>
      <c r="G559" s="3">
        <f t="shared" si="68"/>
        <v>2068.5833333333335</v>
      </c>
      <c r="H559" s="3">
        <f t="shared" si="68"/>
        <v>6992.75</v>
      </c>
      <c r="I559" s="3">
        <f t="shared" si="68"/>
        <v>3.25</v>
      </c>
      <c r="J559" s="3">
        <f t="shared" si="68"/>
        <v>434.91666666666669</v>
      </c>
      <c r="K559" s="3">
        <f t="shared" si="68"/>
        <v>1304.8333333333333</v>
      </c>
      <c r="L559" s="3">
        <f t="shared" si="68"/>
        <v>13.166666666666666</v>
      </c>
      <c r="M559" s="3">
        <f t="shared" si="68"/>
        <v>2370.3333333333335</v>
      </c>
      <c r="N559" s="3">
        <f t="shared" si="68"/>
        <v>9192.25</v>
      </c>
      <c r="O559" s="3">
        <f t="shared" si="68"/>
        <v>1.5833333333333333</v>
      </c>
      <c r="P559" s="3">
        <f t="shared" si="68"/>
        <v>207.58333333333334</v>
      </c>
      <c r="Q559" s="3">
        <f t="shared" si="68"/>
        <v>491.58333333333331</v>
      </c>
      <c r="R559" s="3">
        <f t="shared" si="68"/>
        <v>0.75</v>
      </c>
      <c r="S559" s="3">
        <f t="shared" si="68"/>
        <v>400.33333333333331</v>
      </c>
      <c r="T559" s="3">
        <f t="shared" si="68"/>
        <v>767.66666666666663</v>
      </c>
      <c r="U559" s="3">
        <f t="shared" si="68"/>
        <v>0.16666666666666666</v>
      </c>
      <c r="V559" s="3">
        <f t="shared" si="68"/>
        <v>28.833333333333332</v>
      </c>
      <c r="W559" s="3">
        <f t="shared" si="68"/>
        <v>97.166666666666671</v>
      </c>
      <c r="X559" s="3">
        <f t="shared" si="68"/>
        <v>0.58333333333333337</v>
      </c>
      <c r="Y559" s="3">
        <f t="shared" si="68"/>
        <v>672.41666666666663</v>
      </c>
      <c r="Z559" s="3">
        <f t="shared" si="68"/>
        <v>2324.5833333333335</v>
      </c>
      <c r="AA559" s="3">
        <f t="shared" si="68"/>
        <v>1.1666666666666667</v>
      </c>
      <c r="AB559" s="3">
        <f t="shared" si="68"/>
        <v>1390.5</v>
      </c>
      <c r="AC559" s="3">
        <f t="shared" si="68"/>
        <v>4426</v>
      </c>
      <c r="AD559" s="3">
        <f t="shared" si="68"/>
        <v>11.083333333333334</v>
      </c>
      <c r="AE559" s="3">
        <f t="shared" si="68"/>
        <v>1236.1666666666667</v>
      </c>
      <c r="AF559" s="3">
        <f t="shared" si="68"/>
        <v>3072.25</v>
      </c>
      <c r="AG559" s="3">
        <f>AVERAGE(AG546:AG557)</f>
        <v>6.333333333333333</v>
      </c>
      <c r="AH559" s="3">
        <f>AVERAGE(AH546:AH557)</f>
        <v>287.33333333333331</v>
      </c>
      <c r="AI559" s="3">
        <f>AVERAGE(AI546:AI557)</f>
        <v>646</v>
      </c>
      <c r="AJ559" s="2"/>
    </row>
    <row r="560" spans="1:36">
      <c r="B560" s="1" t="s">
        <v>17</v>
      </c>
      <c r="C560" s="3">
        <f>SUM(C546:C557)</f>
        <v>7041</v>
      </c>
      <c r="D560" s="3">
        <f t="shared" ref="D560:AF560" si="69">SUM(D546:D557)</f>
        <v>331936</v>
      </c>
      <c r="E560" s="3">
        <f t="shared" si="69"/>
        <v>383791</v>
      </c>
      <c r="F560" s="3">
        <f t="shared" si="69"/>
        <v>183</v>
      </c>
      <c r="G560" s="3">
        <f t="shared" si="69"/>
        <v>24823</v>
      </c>
      <c r="H560" s="3">
        <f t="shared" si="69"/>
        <v>83913</v>
      </c>
      <c r="I560" s="3">
        <f t="shared" si="69"/>
        <v>39</v>
      </c>
      <c r="J560" s="3">
        <f t="shared" si="69"/>
        <v>5219</v>
      </c>
      <c r="K560" s="3">
        <f t="shared" si="69"/>
        <v>15658</v>
      </c>
      <c r="L560" s="3">
        <f t="shared" si="69"/>
        <v>158</v>
      </c>
      <c r="M560" s="3">
        <f t="shared" si="69"/>
        <v>28444</v>
      </c>
      <c r="N560" s="3">
        <f t="shared" si="69"/>
        <v>110307</v>
      </c>
      <c r="O560" s="3">
        <f t="shared" si="69"/>
        <v>19</v>
      </c>
      <c r="P560" s="3">
        <f t="shared" si="69"/>
        <v>2491</v>
      </c>
      <c r="Q560" s="3">
        <f t="shared" si="69"/>
        <v>5899</v>
      </c>
      <c r="R560" s="3">
        <f t="shared" si="69"/>
        <v>9</v>
      </c>
      <c r="S560" s="3">
        <f t="shared" si="69"/>
        <v>4804</v>
      </c>
      <c r="T560" s="3">
        <f t="shared" si="69"/>
        <v>9212</v>
      </c>
      <c r="U560" s="3">
        <f t="shared" si="69"/>
        <v>2</v>
      </c>
      <c r="V560" s="3">
        <f t="shared" si="69"/>
        <v>346</v>
      </c>
      <c r="W560" s="3">
        <f t="shared" si="69"/>
        <v>1166</v>
      </c>
      <c r="X560" s="3">
        <f t="shared" si="69"/>
        <v>7</v>
      </c>
      <c r="Y560" s="3">
        <f t="shared" si="69"/>
        <v>8069</v>
      </c>
      <c r="Z560" s="3">
        <f t="shared" si="69"/>
        <v>27895</v>
      </c>
      <c r="AA560" s="3">
        <f t="shared" si="69"/>
        <v>14</v>
      </c>
      <c r="AB560" s="3">
        <f t="shared" si="69"/>
        <v>16686</v>
      </c>
      <c r="AC560" s="3">
        <f t="shared" si="69"/>
        <v>53112</v>
      </c>
      <c r="AD560" s="3">
        <f t="shared" si="69"/>
        <v>133</v>
      </c>
      <c r="AE560" s="3">
        <f t="shared" si="69"/>
        <v>14834</v>
      </c>
      <c r="AF560" s="3">
        <f t="shared" si="69"/>
        <v>36867</v>
      </c>
      <c r="AG560" s="3">
        <f>SUM(AG546:AG557)</f>
        <v>38</v>
      </c>
      <c r="AH560" s="3">
        <f>SUM(AH546:AH557)</f>
        <v>1724</v>
      </c>
      <c r="AI560" s="3">
        <f>SUM(AI546:AI557)</f>
        <v>3876</v>
      </c>
      <c r="AJ560" s="2"/>
    </row>
    <row r="561" spans="1:36" ht="13.5" thickBot="1"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2"/>
    </row>
    <row r="562" spans="1:36">
      <c r="A562" s="153" t="s">
        <v>19</v>
      </c>
      <c r="B562" s="1">
        <v>2001</v>
      </c>
      <c r="C562" s="3">
        <v>1</v>
      </c>
      <c r="D562" s="3">
        <v>71</v>
      </c>
      <c r="E562" s="3">
        <v>107</v>
      </c>
      <c r="F562" s="3">
        <v>1</v>
      </c>
      <c r="G562" s="3">
        <v>370</v>
      </c>
      <c r="H562" s="3">
        <v>629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1</v>
      </c>
      <c r="AB562" s="3">
        <v>465</v>
      </c>
      <c r="AC562" s="3">
        <v>814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</row>
    <row r="563" spans="1:36">
      <c r="A563" s="154"/>
      <c r="B563" s="1">
        <v>2002</v>
      </c>
      <c r="C563" s="3">
        <v>0</v>
      </c>
      <c r="D563" s="3">
        <v>0</v>
      </c>
      <c r="E563" s="3">
        <v>0</v>
      </c>
      <c r="F563" s="3">
        <v>1</v>
      </c>
      <c r="G563" s="3">
        <v>137</v>
      </c>
      <c r="H563" s="3">
        <v>206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</row>
    <row r="564" spans="1:36">
      <c r="A564" s="154"/>
      <c r="B564" s="1">
        <v>2003</v>
      </c>
      <c r="C564" s="3">
        <v>1628</v>
      </c>
      <c r="D564" s="3">
        <v>48840</v>
      </c>
      <c r="E564" s="3">
        <v>20350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3</v>
      </c>
      <c r="AB564" s="3">
        <v>379</v>
      </c>
      <c r="AC564" s="3">
        <v>1044</v>
      </c>
      <c r="AD564" s="3">
        <v>0</v>
      </c>
      <c r="AE564" s="3">
        <v>0</v>
      </c>
      <c r="AF564" s="3">
        <v>0</v>
      </c>
      <c r="AG564" s="3">
        <v>3</v>
      </c>
      <c r="AH564" s="3">
        <v>121</v>
      </c>
      <c r="AI564" s="3">
        <v>211</v>
      </c>
    </row>
    <row r="565" spans="1:36">
      <c r="A565" s="154"/>
      <c r="B565" s="1">
        <v>2004</v>
      </c>
      <c r="C565" s="3">
        <v>272</v>
      </c>
      <c r="D565" s="3">
        <v>8223</v>
      </c>
      <c r="E565" s="3">
        <v>6248</v>
      </c>
      <c r="F565" s="3">
        <v>8</v>
      </c>
      <c r="G565" s="3">
        <v>1210</v>
      </c>
      <c r="H565" s="3">
        <v>3025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5</v>
      </c>
      <c r="AB565" s="3">
        <v>4242</v>
      </c>
      <c r="AC565" s="3">
        <v>7008</v>
      </c>
      <c r="AD565" s="3">
        <v>2</v>
      </c>
      <c r="AE565" s="3">
        <v>650</v>
      </c>
      <c r="AF565" s="3">
        <v>1300</v>
      </c>
      <c r="AG565" s="3">
        <v>7</v>
      </c>
      <c r="AH565" s="3">
        <v>205</v>
      </c>
      <c r="AI565" s="3">
        <v>513</v>
      </c>
    </row>
    <row r="566" spans="1:36">
      <c r="A566" s="154"/>
      <c r="B566" s="1">
        <v>2005</v>
      </c>
      <c r="C566" s="3">
        <v>690</v>
      </c>
      <c r="D566" s="3">
        <v>20700</v>
      </c>
      <c r="E566" s="3">
        <v>13800</v>
      </c>
      <c r="F566" s="3">
        <v>1</v>
      </c>
      <c r="G566" s="3">
        <v>213</v>
      </c>
      <c r="H566" s="3">
        <v>575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1</v>
      </c>
      <c r="Y566" s="3">
        <v>400</v>
      </c>
      <c r="Z566" s="3">
        <v>1200</v>
      </c>
      <c r="AA566" s="3">
        <v>3</v>
      </c>
      <c r="AB566" s="3">
        <v>551</v>
      </c>
      <c r="AC566" s="3">
        <v>1653</v>
      </c>
      <c r="AD566" s="3">
        <v>0</v>
      </c>
      <c r="AE566" s="3">
        <v>0</v>
      </c>
      <c r="AF566" s="3">
        <v>0</v>
      </c>
      <c r="AG566" s="3">
        <v>11</v>
      </c>
      <c r="AH566" s="3">
        <v>335</v>
      </c>
      <c r="AI566" s="3">
        <v>956</v>
      </c>
    </row>
    <row r="567" spans="1:36">
      <c r="A567" s="154"/>
      <c r="B567" s="1">
        <v>2006</v>
      </c>
      <c r="C567" s="3">
        <f t="shared" ref="C567:X567" si="70">AVERAGE(C562:C566)</f>
        <v>518.20000000000005</v>
      </c>
      <c r="D567" s="3">
        <f t="shared" si="70"/>
        <v>15566.8</v>
      </c>
      <c r="E567" s="3">
        <f t="shared" si="70"/>
        <v>8101</v>
      </c>
      <c r="F567" s="3">
        <f t="shared" si="70"/>
        <v>2.2000000000000002</v>
      </c>
      <c r="G567" s="3">
        <f t="shared" si="70"/>
        <v>386</v>
      </c>
      <c r="H567" s="3">
        <f t="shared" si="70"/>
        <v>887</v>
      </c>
      <c r="I567" s="3">
        <f t="shared" si="70"/>
        <v>0</v>
      </c>
      <c r="J567" s="3">
        <f t="shared" si="70"/>
        <v>0</v>
      </c>
      <c r="K567" s="3">
        <f t="shared" si="70"/>
        <v>0</v>
      </c>
      <c r="L567" s="3">
        <f t="shared" si="70"/>
        <v>0</v>
      </c>
      <c r="M567" s="3">
        <f t="shared" si="70"/>
        <v>0</v>
      </c>
      <c r="N567" s="3">
        <f t="shared" si="70"/>
        <v>0</v>
      </c>
      <c r="O567" s="3">
        <f t="shared" si="70"/>
        <v>0</v>
      </c>
      <c r="P567" s="3">
        <f t="shared" si="70"/>
        <v>0</v>
      </c>
      <c r="Q567" s="3">
        <f t="shared" si="70"/>
        <v>0</v>
      </c>
      <c r="R567" s="3">
        <v>1</v>
      </c>
      <c r="S567" s="3">
        <v>330</v>
      </c>
      <c r="T567" s="3">
        <v>1089</v>
      </c>
      <c r="U567" s="3">
        <f t="shared" si="70"/>
        <v>0</v>
      </c>
      <c r="V567" s="3">
        <f t="shared" si="70"/>
        <v>0</v>
      </c>
      <c r="W567" s="3">
        <f t="shared" si="70"/>
        <v>0</v>
      </c>
      <c r="X567" s="3">
        <f t="shared" si="70"/>
        <v>0.2</v>
      </c>
      <c r="Y567" s="3">
        <v>0</v>
      </c>
      <c r="Z567" s="3">
        <v>0</v>
      </c>
      <c r="AA567" s="3">
        <f>AVERAGE(AA562:AA566)</f>
        <v>2.4</v>
      </c>
      <c r="AB567" s="3">
        <v>1171</v>
      </c>
      <c r="AC567" s="3">
        <v>3162</v>
      </c>
      <c r="AD567" s="3">
        <v>1</v>
      </c>
      <c r="AE567" s="3">
        <v>856</v>
      </c>
      <c r="AF567" s="3">
        <v>1978</v>
      </c>
      <c r="AG567" s="3"/>
      <c r="AH567" s="3"/>
      <c r="AI567" s="3"/>
    </row>
    <row r="568" spans="1:36">
      <c r="A568" s="154"/>
      <c r="B568" s="1">
        <v>2007</v>
      </c>
      <c r="C568" s="3">
        <v>0</v>
      </c>
      <c r="D568" s="3">
        <v>0</v>
      </c>
      <c r="E568" s="3">
        <v>0</v>
      </c>
      <c r="F568" s="3">
        <v>240</v>
      </c>
      <c r="G568" s="3">
        <v>16</v>
      </c>
      <c r="H568" s="3">
        <v>2339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2</v>
      </c>
      <c r="AB568" s="3">
        <v>17050</v>
      </c>
      <c r="AC568" s="3">
        <v>52373</v>
      </c>
      <c r="AD568" s="3">
        <v>0</v>
      </c>
      <c r="AE568" s="3">
        <v>0</v>
      </c>
      <c r="AF568" s="3">
        <v>0</v>
      </c>
      <c r="AG568" s="3"/>
      <c r="AH568" s="3"/>
      <c r="AI568" s="3"/>
    </row>
    <row r="569" spans="1:36">
      <c r="A569" s="154"/>
      <c r="B569" s="1">
        <v>2008</v>
      </c>
      <c r="C569" s="3">
        <v>120</v>
      </c>
      <c r="D569" s="3">
        <v>3600</v>
      </c>
      <c r="E569" s="3">
        <v>2520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/>
      <c r="AH569" s="3"/>
      <c r="AI569" s="3"/>
    </row>
    <row r="570" spans="1:36">
      <c r="A570" s="154"/>
      <c r="B570" s="1">
        <v>2009</v>
      </c>
      <c r="C570" s="3">
        <v>135</v>
      </c>
      <c r="D570" s="3">
        <v>5400</v>
      </c>
      <c r="E570" s="3">
        <v>7290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/>
      <c r="AH570" s="3"/>
      <c r="AI570" s="3"/>
    </row>
    <row r="571" spans="1:36">
      <c r="A571" s="154"/>
      <c r="B571" s="1">
        <v>2010</v>
      </c>
      <c r="C571" s="3">
        <v>187</v>
      </c>
      <c r="D571" s="3">
        <v>7480</v>
      </c>
      <c r="E571" s="3">
        <v>11716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/>
      <c r="AH571" s="3"/>
      <c r="AI571" s="3"/>
    </row>
    <row r="572" spans="1:36">
      <c r="A572" s="154"/>
      <c r="B572" s="1">
        <v>2011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/>
      <c r="AH572" s="3"/>
      <c r="AI572" s="3"/>
    </row>
    <row r="573" spans="1:36" ht="13.5" thickBot="1">
      <c r="A573" s="155"/>
      <c r="B573" s="1">
        <v>2012</v>
      </c>
      <c r="C573" s="3">
        <v>700</v>
      </c>
      <c r="D573" s="3">
        <v>28000</v>
      </c>
      <c r="E573" s="3">
        <v>31500</v>
      </c>
      <c r="F573" s="3">
        <v>18</v>
      </c>
      <c r="G573" s="3">
        <v>1872</v>
      </c>
      <c r="H573" s="3">
        <v>8424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1</v>
      </c>
      <c r="P573" s="3">
        <v>205</v>
      </c>
      <c r="Q573" s="3">
        <v>923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/>
      <c r="AH573" s="3"/>
      <c r="AI573" s="3"/>
    </row>
    <row r="574" spans="1:36"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</row>
    <row r="575" spans="1:36">
      <c r="B575" s="1" t="s">
        <v>16</v>
      </c>
      <c r="C575" s="3">
        <f t="shared" ref="C575:AI575" si="71">AVERAGE(C562:C573)</f>
        <v>354.26666666666665</v>
      </c>
      <c r="D575" s="3">
        <f t="shared" si="71"/>
        <v>11490.066666666666</v>
      </c>
      <c r="E575" s="3">
        <f t="shared" si="71"/>
        <v>8469.3333333333339</v>
      </c>
      <c r="F575" s="3">
        <f t="shared" si="71"/>
        <v>22.599999999999998</v>
      </c>
      <c r="G575" s="3">
        <f t="shared" si="71"/>
        <v>350.33333333333331</v>
      </c>
      <c r="H575" s="3">
        <f t="shared" si="71"/>
        <v>1340.4166666666667</v>
      </c>
      <c r="I575" s="3">
        <f t="shared" si="71"/>
        <v>0</v>
      </c>
      <c r="J575" s="3">
        <f t="shared" si="71"/>
        <v>0</v>
      </c>
      <c r="K575" s="3">
        <f t="shared" si="71"/>
        <v>0</v>
      </c>
      <c r="L575" s="3">
        <f t="shared" si="71"/>
        <v>0</v>
      </c>
      <c r="M575" s="3">
        <f t="shared" si="71"/>
        <v>0</v>
      </c>
      <c r="N575" s="3">
        <f t="shared" si="71"/>
        <v>0</v>
      </c>
      <c r="O575" s="3">
        <f t="shared" si="71"/>
        <v>8.3333333333333329E-2</v>
      </c>
      <c r="P575" s="3">
        <f t="shared" si="71"/>
        <v>17.083333333333332</v>
      </c>
      <c r="Q575" s="3">
        <f t="shared" si="71"/>
        <v>76.916666666666671</v>
      </c>
      <c r="R575" s="3">
        <f t="shared" si="71"/>
        <v>8.3333333333333329E-2</v>
      </c>
      <c r="S575" s="3">
        <f t="shared" si="71"/>
        <v>27.5</v>
      </c>
      <c r="T575" s="3">
        <f t="shared" si="71"/>
        <v>90.75</v>
      </c>
      <c r="U575" s="3">
        <f t="shared" si="71"/>
        <v>0</v>
      </c>
      <c r="V575" s="3">
        <f t="shared" si="71"/>
        <v>0</v>
      </c>
      <c r="W575" s="3">
        <f t="shared" si="71"/>
        <v>0</v>
      </c>
      <c r="X575" s="3">
        <f t="shared" si="71"/>
        <v>9.9999999999999992E-2</v>
      </c>
      <c r="Y575" s="3">
        <f t="shared" si="71"/>
        <v>33.333333333333336</v>
      </c>
      <c r="Z575" s="3">
        <f t="shared" si="71"/>
        <v>100</v>
      </c>
      <c r="AA575" s="3">
        <f t="shared" si="71"/>
        <v>1.3666666666666665</v>
      </c>
      <c r="AB575" s="3">
        <f t="shared" si="71"/>
        <v>1988.1666666666667</v>
      </c>
      <c r="AC575" s="3">
        <f t="shared" si="71"/>
        <v>5504.5</v>
      </c>
      <c r="AD575" s="3">
        <f t="shared" si="71"/>
        <v>0.25</v>
      </c>
      <c r="AE575" s="3">
        <f t="shared" si="71"/>
        <v>125.5</v>
      </c>
      <c r="AF575" s="3">
        <f t="shared" si="71"/>
        <v>273.16666666666669</v>
      </c>
      <c r="AG575" s="3">
        <f t="shared" si="71"/>
        <v>4.2</v>
      </c>
      <c r="AH575" s="3">
        <f t="shared" si="71"/>
        <v>132.19999999999999</v>
      </c>
      <c r="AI575" s="3">
        <f t="shared" si="71"/>
        <v>336</v>
      </c>
    </row>
    <row r="576" spans="1:36">
      <c r="B576" s="1" t="s">
        <v>17</v>
      </c>
      <c r="C576" s="3">
        <f>SUM(C562:C573)</f>
        <v>4251.2</v>
      </c>
      <c r="D576" s="3">
        <f t="shared" ref="D576:AI576" si="72">SUM(D562:D573)</f>
        <v>137880.79999999999</v>
      </c>
      <c r="E576" s="3">
        <f t="shared" si="72"/>
        <v>101632</v>
      </c>
      <c r="F576" s="3">
        <f t="shared" si="72"/>
        <v>271.2</v>
      </c>
      <c r="G576" s="3">
        <f t="shared" si="72"/>
        <v>4204</v>
      </c>
      <c r="H576" s="3">
        <f t="shared" si="72"/>
        <v>16085</v>
      </c>
      <c r="I576" s="3">
        <f t="shared" si="72"/>
        <v>0</v>
      </c>
      <c r="J576" s="3">
        <f t="shared" si="72"/>
        <v>0</v>
      </c>
      <c r="K576" s="3">
        <f t="shared" si="72"/>
        <v>0</v>
      </c>
      <c r="L576" s="3">
        <f t="shared" si="72"/>
        <v>0</v>
      </c>
      <c r="M576" s="3">
        <f t="shared" si="72"/>
        <v>0</v>
      </c>
      <c r="N576" s="3">
        <f t="shared" si="72"/>
        <v>0</v>
      </c>
      <c r="O576" s="3">
        <f t="shared" si="72"/>
        <v>1</v>
      </c>
      <c r="P576" s="3">
        <f t="shared" si="72"/>
        <v>205</v>
      </c>
      <c r="Q576" s="3">
        <f t="shared" si="72"/>
        <v>923</v>
      </c>
      <c r="R576" s="3">
        <f t="shared" si="72"/>
        <v>1</v>
      </c>
      <c r="S576" s="3">
        <f t="shared" si="72"/>
        <v>330</v>
      </c>
      <c r="T576" s="3">
        <f t="shared" si="72"/>
        <v>1089</v>
      </c>
      <c r="U576" s="3">
        <f t="shared" si="72"/>
        <v>0</v>
      </c>
      <c r="V576" s="3">
        <f t="shared" si="72"/>
        <v>0</v>
      </c>
      <c r="W576" s="3">
        <f t="shared" si="72"/>
        <v>0</v>
      </c>
      <c r="X576" s="3">
        <f t="shared" si="72"/>
        <v>1.2</v>
      </c>
      <c r="Y576" s="3">
        <f t="shared" si="72"/>
        <v>400</v>
      </c>
      <c r="Z576" s="3">
        <f t="shared" si="72"/>
        <v>1200</v>
      </c>
      <c r="AA576" s="3">
        <f t="shared" si="72"/>
        <v>16.399999999999999</v>
      </c>
      <c r="AB576" s="3">
        <f t="shared" si="72"/>
        <v>23858</v>
      </c>
      <c r="AC576" s="3">
        <f t="shared" si="72"/>
        <v>66054</v>
      </c>
      <c r="AD576" s="3">
        <f t="shared" si="72"/>
        <v>3</v>
      </c>
      <c r="AE576" s="3">
        <f t="shared" si="72"/>
        <v>1506</v>
      </c>
      <c r="AF576" s="3">
        <f t="shared" si="72"/>
        <v>3278</v>
      </c>
      <c r="AG576" s="3">
        <f t="shared" si="72"/>
        <v>21</v>
      </c>
      <c r="AH576" s="3">
        <f t="shared" si="72"/>
        <v>661</v>
      </c>
      <c r="AI576" s="3">
        <f t="shared" si="72"/>
        <v>1680</v>
      </c>
    </row>
    <row r="577" spans="1:36" ht="13.5" thickBot="1"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2"/>
    </row>
    <row r="578" spans="1:36">
      <c r="A578" s="153" t="s">
        <v>53</v>
      </c>
      <c r="B578" s="1">
        <v>2001</v>
      </c>
      <c r="C578" s="3">
        <v>6</v>
      </c>
      <c r="D578" s="3">
        <v>184</v>
      </c>
      <c r="E578" s="3">
        <v>111</v>
      </c>
      <c r="F578" s="3">
        <v>2</v>
      </c>
      <c r="G578" s="3">
        <v>352</v>
      </c>
      <c r="H578" s="3">
        <v>330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2"/>
    </row>
    <row r="579" spans="1:36">
      <c r="A579" s="154"/>
      <c r="B579" s="1">
        <v>2002</v>
      </c>
      <c r="C579" s="3">
        <v>3</v>
      </c>
      <c r="D579" s="3">
        <v>170</v>
      </c>
      <c r="E579" s="3">
        <v>124</v>
      </c>
      <c r="F579" s="3">
        <v>3</v>
      </c>
      <c r="G579" s="3">
        <v>354</v>
      </c>
      <c r="H579" s="3">
        <v>390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1</v>
      </c>
      <c r="Y579" s="3">
        <v>76</v>
      </c>
      <c r="Z579" s="3">
        <v>22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2"/>
    </row>
    <row r="580" spans="1:36">
      <c r="A580" s="154"/>
      <c r="B580" s="1">
        <v>2003</v>
      </c>
      <c r="C580" s="3">
        <v>11</v>
      </c>
      <c r="D580" s="3">
        <v>478</v>
      </c>
      <c r="E580" s="3">
        <v>480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2</v>
      </c>
      <c r="Y580" s="3">
        <v>860</v>
      </c>
      <c r="Z580" s="3">
        <v>950</v>
      </c>
      <c r="AA580" s="3">
        <v>3</v>
      </c>
      <c r="AB580" s="3">
        <v>2415</v>
      </c>
      <c r="AC580" s="3">
        <v>4205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2"/>
    </row>
    <row r="581" spans="1:36">
      <c r="A581" s="154"/>
      <c r="B581" s="1">
        <v>2004</v>
      </c>
      <c r="C581" s="3">
        <v>2</v>
      </c>
      <c r="D581" s="3">
        <v>155</v>
      </c>
      <c r="E581" s="3">
        <v>160</v>
      </c>
      <c r="F581" s="3">
        <v>2</v>
      </c>
      <c r="G581" s="3">
        <v>175</v>
      </c>
      <c r="H581" s="3">
        <v>177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1</v>
      </c>
      <c r="AB581" s="3">
        <v>515</v>
      </c>
      <c r="AC581" s="3">
        <v>618</v>
      </c>
      <c r="AD581" s="3">
        <v>1</v>
      </c>
      <c r="AE581" s="3">
        <v>661</v>
      </c>
      <c r="AF581" s="3">
        <v>661</v>
      </c>
      <c r="AG581" s="3">
        <v>3</v>
      </c>
      <c r="AH581" s="3">
        <v>72</v>
      </c>
      <c r="AI581" s="3">
        <v>64</v>
      </c>
      <c r="AJ581" s="2"/>
    </row>
    <row r="582" spans="1:36">
      <c r="A582" s="154"/>
      <c r="B582" s="1">
        <v>2005</v>
      </c>
      <c r="C582" s="3">
        <v>227</v>
      </c>
      <c r="D582" s="3">
        <v>10215</v>
      </c>
      <c r="E582" s="3">
        <v>5725</v>
      </c>
      <c r="F582" s="3">
        <v>1</v>
      </c>
      <c r="G582" s="3">
        <v>127</v>
      </c>
      <c r="H582" s="3">
        <v>190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1</v>
      </c>
      <c r="Y582" s="3">
        <v>69</v>
      </c>
      <c r="Z582" s="3">
        <v>124</v>
      </c>
      <c r="AA582" s="3">
        <v>1</v>
      </c>
      <c r="AB582" s="3">
        <v>311</v>
      </c>
      <c r="AC582" s="3">
        <v>560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2"/>
    </row>
    <row r="583" spans="1:36">
      <c r="A583" s="154"/>
      <c r="B583" s="1">
        <v>2006</v>
      </c>
      <c r="C583" s="3">
        <v>0</v>
      </c>
      <c r="D583" s="3">
        <v>0</v>
      </c>
      <c r="E583" s="3">
        <v>0</v>
      </c>
      <c r="F583" s="3">
        <v>4</v>
      </c>
      <c r="G583" s="3">
        <v>601</v>
      </c>
      <c r="H583" s="3">
        <v>1202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1</v>
      </c>
      <c r="AE583" s="3">
        <v>351</v>
      </c>
      <c r="AF583" s="3">
        <v>702</v>
      </c>
      <c r="AG583" s="3"/>
      <c r="AH583" s="3"/>
      <c r="AI583" s="3"/>
      <c r="AJ583" s="2"/>
    </row>
    <row r="584" spans="1:36">
      <c r="A584" s="154"/>
      <c r="B584" s="1">
        <v>2007</v>
      </c>
      <c r="C584" s="3">
        <v>1</v>
      </c>
      <c r="D584" s="3">
        <v>70</v>
      </c>
      <c r="E584" s="3">
        <v>175</v>
      </c>
      <c r="F584" s="3">
        <v>6</v>
      </c>
      <c r="G584" s="3">
        <v>1266</v>
      </c>
      <c r="H584" s="3">
        <v>3065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1</v>
      </c>
      <c r="Y584" s="3">
        <v>877</v>
      </c>
      <c r="Z584" s="3">
        <v>3508</v>
      </c>
      <c r="AA584" s="3">
        <v>2</v>
      </c>
      <c r="AB584" s="3">
        <v>1968</v>
      </c>
      <c r="AC584" s="3">
        <v>7872</v>
      </c>
      <c r="AD584" s="3">
        <v>2</v>
      </c>
      <c r="AE584" s="3">
        <v>446</v>
      </c>
      <c r="AF584" s="3">
        <v>1115</v>
      </c>
      <c r="AG584" s="3">
        <v>0</v>
      </c>
      <c r="AH584" s="3">
        <v>0</v>
      </c>
      <c r="AI584" s="3">
        <v>0</v>
      </c>
      <c r="AJ584" s="2"/>
    </row>
    <row r="585" spans="1:36">
      <c r="A585" s="154"/>
      <c r="B585" s="1">
        <v>2008</v>
      </c>
      <c r="C585" s="3">
        <v>3</v>
      </c>
      <c r="D585" s="3">
        <v>611</v>
      </c>
      <c r="E585" s="3">
        <v>1789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1</v>
      </c>
      <c r="AB585" s="3">
        <v>1217</v>
      </c>
      <c r="AC585" s="3">
        <v>3286</v>
      </c>
      <c r="AD585" s="3">
        <v>0</v>
      </c>
      <c r="AE585" s="3">
        <v>0</v>
      </c>
      <c r="AF585" s="3">
        <v>0</v>
      </c>
      <c r="AG585" s="3"/>
      <c r="AH585" s="3"/>
      <c r="AI585" s="3"/>
      <c r="AJ585" s="2"/>
    </row>
    <row r="586" spans="1:36">
      <c r="A586" s="154"/>
      <c r="B586" s="1">
        <v>2009</v>
      </c>
      <c r="C586" s="3">
        <v>0</v>
      </c>
      <c r="D586" s="3">
        <v>0</v>
      </c>
      <c r="E586" s="3">
        <v>0</v>
      </c>
      <c r="F586" s="3">
        <v>1</v>
      </c>
      <c r="G586" s="3">
        <v>118</v>
      </c>
      <c r="H586" s="3">
        <v>297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/>
      <c r="AH586" s="3"/>
      <c r="AI586" s="3"/>
      <c r="AJ586" s="2"/>
    </row>
    <row r="587" spans="1:36">
      <c r="A587" s="154"/>
      <c r="B587" s="1">
        <v>2010</v>
      </c>
      <c r="C587" s="3">
        <v>0</v>
      </c>
      <c r="D587" s="3">
        <v>0</v>
      </c>
      <c r="E587" s="3">
        <v>0</v>
      </c>
      <c r="F587" s="3">
        <v>2</v>
      </c>
      <c r="G587" s="3">
        <v>247</v>
      </c>
      <c r="H587" s="3">
        <v>500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2</v>
      </c>
      <c r="Y587" s="3">
        <v>819</v>
      </c>
      <c r="Z587" s="3">
        <v>2500</v>
      </c>
      <c r="AA587" s="3">
        <v>4</v>
      </c>
      <c r="AB587" s="3">
        <v>3559</v>
      </c>
      <c r="AC587" s="3">
        <v>10796</v>
      </c>
      <c r="AD587" s="3">
        <v>0</v>
      </c>
      <c r="AE587" s="3">
        <v>0</v>
      </c>
      <c r="AF587" s="3">
        <v>0</v>
      </c>
      <c r="AG587" s="3"/>
      <c r="AH587" s="3"/>
      <c r="AI587" s="3"/>
      <c r="AJ587" s="2"/>
    </row>
    <row r="588" spans="1:36">
      <c r="A588" s="154"/>
      <c r="B588" s="1">
        <v>2011</v>
      </c>
      <c r="C588" s="3">
        <v>8</v>
      </c>
      <c r="D588" s="3">
        <v>440</v>
      </c>
      <c r="E588" s="3">
        <v>1364</v>
      </c>
      <c r="F588" s="3">
        <v>4</v>
      </c>
      <c r="G588" s="3">
        <v>392</v>
      </c>
      <c r="H588" s="3">
        <v>1380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/>
      <c r="AH588" s="3"/>
      <c r="AI588" s="3"/>
      <c r="AJ588" s="2"/>
    </row>
    <row r="589" spans="1:36" ht="13.5" thickBot="1">
      <c r="A589" s="155"/>
      <c r="B589" s="1">
        <v>2012</v>
      </c>
      <c r="C589" s="3">
        <v>8</v>
      </c>
      <c r="D589" s="3">
        <v>296</v>
      </c>
      <c r="E589" s="3">
        <v>918</v>
      </c>
      <c r="F589" s="3">
        <v>4</v>
      </c>
      <c r="G589" s="3">
        <v>500</v>
      </c>
      <c r="H589" s="3">
        <v>1800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/>
      <c r="AH589" s="3"/>
      <c r="AI589" s="3"/>
      <c r="AJ589" s="2"/>
    </row>
    <row r="590" spans="1:36"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2"/>
    </row>
    <row r="591" spans="1:36">
      <c r="B591" s="1" t="s">
        <v>16</v>
      </c>
      <c r="C591" s="3">
        <f>AVERAGE(C578:C589)</f>
        <v>22.416666666666668</v>
      </c>
      <c r="D591" s="3">
        <f t="shared" ref="D591:AF591" si="73">AVERAGE(D578:D589)</f>
        <v>1051.5833333333333</v>
      </c>
      <c r="E591" s="3">
        <f t="shared" si="73"/>
        <v>903.83333333333337</v>
      </c>
      <c r="F591" s="3">
        <f t="shared" si="73"/>
        <v>2.4166666666666665</v>
      </c>
      <c r="G591" s="3">
        <f t="shared" si="73"/>
        <v>344.33333333333331</v>
      </c>
      <c r="H591" s="3">
        <f t="shared" si="73"/>
        <v>777.58333333333337</v>
      </c>
      <c r="I591" s="3">
        <f t="shared" si="73"/>
        <v>0</v>
      </c>
      <c r="J591" s="3">
        <f t="shared" si="73"/>
        <v>0</v>
      </c>
      <c r="K591" s="3">
        <f t="shared" si="73"/>
        <v>0</v>
      </c>
      <c r="L591" s="3">
        <f t="shared" si="73"/>
        <v>0</v>
      </c>
      <c r="M591" s="3">
        <f t="shared" si="73"/>
        <v>0</v>
      </c>
      <c r="N591" s="3">
        <f t="shared" si="73"/>
        <v>0</v>
      </c>
      <c r="O591" s="3">
        <f t="shared" si="73"/>
        <v>0</v>
      </c>
      <c r="P591" s="3">
        <f t="shared" si="73"/>
        <v>0</v>
      </c>
      <c r="Q591" s="3">
        <f t="shared" si="73"/>
        <v>0</v>
      </c>
      <c r="R591" s="3">
        <f t="shared" si="73"/>
        <v>0</v>
      </c>
      <c r="S591" s="3">
        <f t="shared" si="73"/>
        <v>0</v>
      </c>
      <c r="T591" s="3">
        <f t="shared" si="73"/>
        <v>0</v>
      </c>
      <c r="U591" s="3">
        <f t="shared" si="73"/>
        <v>0</v>
      </c>
      <c r="V591" s="3">
        <f t="shared" si="73"/>
        <v>0</v>
      </c>
      <c r="W591" s="3">
        <f t="shared" si="73"/>
        <v>0</v>
      </c>
      <c r="X591" s="3">
        <f t="shared" si="73"/>
        <v>0.58333333333333337</v>
      </c>
      <c r="Y591" s="3">
        <f t="shared" si="73"/>
        <v>225.08333333333334</v>
      </c>
      <c r="Z591" s="3">
        <f t="shared" si="73"/>
        <v>592</v>
      </c>
      <c r="AA591" s="3">
        <f t="shared" si="73"/>
        <v>1</v>
      </c>
      <c r="AB591" s="3">
        <f t="shared" si="73"/>
        <v>832.08333333333337</v>
      </c>
      <c r="AC591" s="3">
        <f t="shared" si="73"/>
        <v>2278.0833333333335</v>
      </c>
      <c r="AD591" s="3">
        <f t="shared" si="73"/>
        <v>0.33333333333333331</v>
      </c>
      <c r="AE591" s="3">
        <f t="shared" si="73"/>
        <v>121.5</v>
      </c>
      <c r="AF591" s="3">
        <f t="shared" si="73"/>
        <v>206.5</v>
      </c>
      <c r="AG591" s="3">
        <f>AVERAGE(AG578:AG589)</f>
        <v>0.5</v>
      </c>
      <c r="AH591" s="3">
        <f>AVERAGE(AH578:AH589)</f>
        <v>12</v>
      </c>
      <c r="AI591" s="3">
        <f>AVERAGE(AI578:AI589)</f>
        <v>10.666666666666666</v>
      </c>
      <c r="AJ591" s="2"/>
    </row>
    <row r="592" spans="1:36">
      <c r="B592" s="1" t="s">
        <v>17</v>
      </c>
      <c r="C592" s="3">
        <f>SUM(C578:C589)</f>
        <v>269</v>
      </c>
      <c r="D592" s="3">
        <f t="shared" ref="D592:AF592" si="74">SUM(D578:D589)</f>
        <v>12619</v>
      </c>
      <c r="E592" s="3">
        <f t="shared" si="74"/>
        <v>10846</v>
      </c>
      <c r="F592" s="3">
        <f t="shared" si="74"/>
        <v>29</v>
      </c>
      <c r="G592" s="3">
        <f t="shared" si="74"/>
        <v>4132</v>
      </c>
      <c r="H592" s="3">
        <f t="shared" si="74"/>
        <v>9331</v>
      </c>
      <c r="I592" s="3">
        <f t="shared" si="74"/>
        <v>0</v>
      </c>
      <c r="J592" s="3">
        <f t="shared" si="74"/>
        <v>0</v>
      </c>
      <c r="K592" s="3">
        <f t="shared" si="74"/>
        <v>0</v>
      </c>
      <c r="L592" s="3">
        <f t="shared" si="74"/>
        <v>0</v>
      </c>
      <c r="M592" s="3">
        <f t="shared" si="74"/>
        <v>0</v>
      </c>
      <c r="N592" s="3">
        <f t="shared" si="74"/>
        <v>0</v>
      </c>
      <c r="O592" s="3">
        <f t="shared" si="74"/>
        <v>0</v>
      </c>
      <c r="P592" s="3">
        <f t="shared" si="74"/>
        <v>0</v>
      </c>
      <c r="Q592" s="3">
        <f t="shared" si="74"/>
        <v>0</v>
      </c>
      <c r="R592" s="3">
        <f t="shared" si="74"/>
        <v>0</v>
      </c>
      <c r="S592" s="3">
        <f t="shared" si="74"/>
        <v>0</v>
      </c>
      <c r="T592" s="3">
        <f t="shared" si="74"/>
        <v>0</v>
      </c>
      <c r="U592" s="3">
        <f t="shared" si="74"/>
        <v>0</v>
      </c>
      <c r="V592" s="3">
        <f t="shared" si="74"/>
        <v>0</v>
      </c>
      <c r="W592" s="3">
        <f t="shared" si="74"/>
        <v>0</v>
      </c>
      <c r="X592" s="3">
        <f t="shared" si="74"/>
        <v>7</v>
      </c>
      <c r="Y592" s="3">
        <f t="shared" si="74"/>
        <v>2701</v>
      </c>
      <c r="Z592" s="3">
        <f t="shared" si="74"/>
        <v>7104</v>
      </c>
      <c r="AA592" s="3">
        <f t="shared" si="74"/>
        <v>12</v>
      </c>
      <c r="AB592" s="3">
        <f t="shared" si="74"/>
        <v>9985</v>
      </c>
      <c r="AC592" s="3">
        <f t="shared" si="74"/>
        <v>27337</v>
      </c>
      <c r="AD592" s="3">
        <f t="shared" si="74"/>
        <v>4</v>
      </c>
      <c r="AE592" s="3">
        <f t="shared" si="74"/>
        <v>1458</v>
      </c>
      <c r="AF592" s="3">
        <f t="shared" si="74"/>
        <v>2478</v>
      </c>
      <c r="AG592" s="3">
        <f>SUM(AG578:AG589)</f>
        <v>3</v>
      </c>
      <c r="AH592" s="3">
        <f>SUM(AH578:AH589)</f>
        <v>72</v>
      </c>
      <c r="AI592" s="3">
        <f>SUM(AI578:AI589)</f>
        <v>64</v>
      </c>
      <c r="AJ592" s="2"/>
    </row>
    <row r="593" spans="1:36" ht="13.5" thickBot="1"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2"/>
    </row>
    <row r="594" spans="1:36">
      <c r="A594" s="153" t="s">
        <v>54</v>
      </c>
      <c r="B594" s="1">
        <v>2001</v>
      </c>
      <c r="C594" s="3">
        <v>4</v>
      </c>
      <c r="D594" s="3">
        <v>194</v>
      </c>
      <c r="E594" s="3">
        <v>292</v>
      </c>
      <c r="F594" s="3">
        <v>3</v>
      </c>
      <c r="G594" s="3">
        <v>293</v>
      </c>
      <c r="H594" s="3">
        <v>440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1</v>
      </c>
      <c r="P594" s="3">
        <v>426</v>
      </c>
      <c r="Q594" s="3">
        <v>639</v>
      </c>
      <c r="R594" s="3">
        <v>1</v>
      </c>
      <c r="S594" s="3">
        <v>426</v>
      </c>
      <c r="T594" s="3">
        <v>639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2"/>
    </row>
    <row r="595" spans="1:36">
      <c r="A595" s="154"/>
      <c r="B595" s="1">
        <v>2002</v>
      </c>
      <c r="C595" s="3">
        <v>3</v>
      </c>
      <c r="D595" s="3">
        <v>202</v>
      </c>
      <c r="E595" s="3">
        <v>302</v>
      </c>
      <c r="F595" s="3">
        <v>1</v>
      </c>
      <c r="G595" s="3">
        <v>84</v>
      </c>
      <c r="H595" s="3">
        <v>125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1</v>
      </c>
      <c r="Y595" s="3">
        <v>76</v>
      </c>
      <c r="Z595" s="3">
        <v>22</v>
      </c>
      <c r="AA595" s="3">
        <v>1</v>
      </c>
      <c r="AB595" s="3">
        <v>1082</v>
      </c>
      <c r="AC595" s="3">
        <v>1623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2"/>
    </row>
    <row r="596" spans="1:36">
      <c r="A596" s="154"/>
      <c r="B596" s="1">
        <v>2003</v>
      </c>
      <c r="C596" s="3">
        <v>5</v>
      </c>
      <c r="D596" s="3">
        <v>287</v>
      </c>
      <c r="E596" s="3">
        <v>431</v>
      </c>
      <c r="F596" s="3">
        <v>2</v>
      </c>
      <c r="G596" s="3">
        <v>353</v>
      </c>
      <c r="H596" s="3">
        <v>523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1</v>
      </c>
      <c r="S596" s="3">
        <v>460</v>
      </c>
      <c r="T596" s="3">
        <v>690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1</v>
      </c>
      <c r="AB596" s="3">
        <v>1082</v>
      </c>
      <c r="AC596" s="3">
        <v>1623</v>
      </c>
      <c r="AD596" s="3">
        <v>0</v>
      </c>
      <c r="AE596" s="3">
        <v>0</v>
      </c>
      <c r="AF596" s="3">
        <v>0</v>
      </c>
      <c r="AG596" s="3">
        <v>8</v>
      </c>
      <c r="AH596" s="3">
        <v>342</v>
      </c>
      <c r="AI596" s="3">
        <v>512</v>
      </c>
      <c r="AJ596" s="2"/>
    </row>
    <row r="597" spans="1:36">
      <c r="A597" s="154"/>
      <c r="B597" s="1">
        <v>2004</v>
      </c>
      <c r="C597" s="3">
        <v>0</v>
      </c>
      <c r="D597" s="3">
        <v>0</v>
      </c>
      <c r="E597" s="3">
        <v>0</v>
      </c>
      <c r="F597" s="3">
        <v>5</v>
      </c>
      <c r="G597" s="3">
        <v>839</v>
      </c>
      <c r="H597" s="3">
        <v>1259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2</v>
      </c>
      <c r="S597" s="3">
        <v>1124</v>
      </c>
      <c r="T597" s="3">
        <v>1685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4</v>
      </c>
      <c r="AH597" s="3">
        <v>173</v>
      </c>
      <c r="AI597" s="3">
        <v>259</v>
      </c>
      <c r="AJ597" s="2"/>
    </row>
    <row r="598" spans="1:36">
      <c r="A598" s="154"/>
      <c r="B598" s="1">
        <v>2005</v>
      </c>
      <c r="C598" s="3">
        <v>0</v>
      </c>
      <c r="D598" s="3">
        <v>0</v>
      </c>
      <c r="E598" s="3">
        <v>0</v>
      </c>
      <c r="F598" s="3">
        <v>3</v>
      </c>
      <c r="G598" s="3">
        <v>679</v>
      </c>
      <c r="H598" s="3">
        <v>1554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874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2"/>
    </row>
    <row r="599" spans="1:36">
      <c r="A599" s="154"/>
      <c r="B599" s="1">
        <v>2006</v>
      </c>
      <c r="C599" s="3">
        <v>2</v>
      </c>
      <c r="D599" s="3">
        <v>151</v>
      </c>
      <c r="E599" s="3">
        <v>272</v>
      </c>
      <c r="F599" s="3">
        <v>4</v>
      </c>
      <c r="G599" s="3">
        <v>671</v>
      </c>
      <c r="H599" s="3">
        <v>1207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1</v>
      </c>
      <c r="S599" s="3">
        <v>460</v>
      </c>
      <c r="T599" s="3">
        <v>874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/>
      <c r="AH599" s="3"/>
      <c r="AI599" s="3"/>
      <c r="AJ599" s="2"/>
    </row>
    <row r="600" spans="1:36">
      <c r="A600" s="154"/>
      <c r="B600" s="1">
        <v>2007</v>
      </c>
      <c r="C600" s="3">
        <v>47</v>
      </c>
      <c r="D600" s="3">
        <v>2724</v>
      </c>
      <c r="E600" s="3">
        <v>4086</v>
      </c>
      <c r="F600" s="3">
        <v>2</v>
      </c>
      <c r="G600" s="3">
        <v>452</v>
      </c>
      <c r="H600" s="3">
        <v>904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1</v>
      </c>
      <c r="AB600" s="3">
        <v>613</v>
      </c>
      <c r="AC600" s="3">
        <v>1226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2"/>
    </row>
    <row r="601" spans="1:36">
      <c r="A601" s="154"/>
      <c r="B601" s="1">
        <v>2008</v>
      </c>
      <c r="C601" s="3">
        <v>679</v>
      </c>
      <c r="D601" s="3">
        <v>27599</v>
      </c>
      <c r="E601" s="3">
        <v>44146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1</v>
      </c>
      <c r="AB601" s="3">
        <v>17962</v>
      </c>
      <c r="AC601" s="3">
        <v>107770</v>
      </c>
      <c r="AD601" s="3">
        <v>4</v>
      </c>
      <c r="AE601" s="3">
        <v>3606</v>
      </c>
      <c r="AF601" s="3">
        <v>16226</v>
      </c>
      <c r="AG601" s="3"/>
      <c r="AH601" s="3"/>
      <c r="AI601" s="3"/>
      <c r="AJ601" s="2"/>
    </row>
    <row r="602" spans="1:36">
      <c r="A602" s="154"/>
      <c r="B602" s="1">
        <v>2009</v>
      </c>
      <c r="C602" s="3">
        <v>989</v>
      </c>
      <c r="D602" s="3">
        <v>39560</v>
      </c>
      <c r="E602" s="3">
        <v>36474</v>
      </c>
      <c r="F602" s="3">
        <v>81</v>
      </c>
      <c r="G602" s="3">
        <v>6642</v>
      </c>
      <c r="H602" s="3">
        <v>26568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1</v>
      </c>
      <c r="Y602" s="3">
        <v>410</v>
      </c>
      <c r="Z602" s="3">
        <v>1229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/>
      <c r="AH602" s="3"/>
      <c r="AI602" s="3"/>
      <c r="AJ602" s="2"/>
    </row>
    <row r="603" spans="1:36">
      <c r="A603" s="154"/>
      <c r="B603" s="1">
        <v>2010</v>
      </c>
      <c r="C603" s="3">
        <v>433</v>
      </c>
      <c r="D603" s="3">
        <v>17928</v>
      </c>
      <c r="E603" s="3">
        <v>19269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/>
      <c r="AH603" s="3"/>
      <c r="AI603" s="3"/>
      <c r="AJ603" s="2"/>
    </row>
    <row r="604" spans="1:36">
      <c r="A604" s="154"/>
      <c r="B604" s="1">
        <v>2011</v>
      </c>
      <c r="C604" s="3">
        <v>608</v>
      </c>
      <c r="D604" s="3">
        <v>24721</v>
      </c>
      <c r="E604" s="3">
        <v>41253</v>
      </c>
      <c r="F604" s="3">
        <v>15</v>
      </c>
      <c r="G604" s="3">
        <v>1854</v>
      </c>
      <c r="H604" s="3">
        <v>5562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3</v>
      </c>
      <c r="AB604" s="3">
        <v>24900</v>
      </c>
      <c r="AC604" s="3">
        <v>76618</v>
      </c>
      <c r="AD604" s="3">
        <v>0</v>
      </c>
      <c r="AE604" s="3">
        <v>0</v>
      </c>
      <c r="AF604" s="3">
        <v>0</v>
      </c>
      <c r="AG604" s="3"/>
      <c r="AH604" s="3"/>
      <c r="AI604" s="3"/>
      <c r="AJ604" s="2"/>
    </row>
    <row r="605" spans="1:36" ht="13.5" thickBot="1">
      <c r="A605" s="155"/>
      <c r="B605" s="1">
        <v>2012</v>
      </c>
      <c r="C605" s="3">
        <v>521</v>
      </c>
      <c r="D605" s="3">
        <v>21341</v>
      </c>
      <c r="E605" s="3">
        <v>35467</v>
      </c>
      <c r="F605" s="3">
        <v>8</v>
      </c>
      <c r="G605" s="3">
        <v>927</v>
      </c>
      <c r="H605" s="3">
        <v>4172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/>
      <c r="AH605" s="3"/>
      <c r="AI605" s="3"/>
      <c r="AJ605" s="2"/>
    </row>
    <row r="606" spans="1:36"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2"/>
    </row>
    <row r="607" spans="1:36">
      <c r="B607" s="1" t="s">
        <v>16</v>
      </c>
      <c r="C607" s="3">
        <f t="shared" ref="C607:AI607" si="75">AVERAGE(C594:C605)</f>
        <v>274.25</v>
      </c>
      <c r="D607" s="3">
        <f t="shared" si="75"/>
        <v>11225.583333333334</v>
      </c>
      <c r="E607" s="3">
        <f t="shared" si="75"/>
        <v>15166</v>
      </c>
      <c r="F607" s="3">
        <f t="shared" si="75"/>
        <v>10.333333333333334</v>
      </c>
      <c r="G607" s="3">
        <f t="shared" si="75"/>
        <v>1066.1666666666667</v>
      </c>
      <c r="H607" s="3">
        <f t="shared" si="75"/>
        <v>3526.1666666666665</v>
      </c>
      <c r="I607" s="3">
        <f t="shared" si="75"/>
        <v>0</v>
      </c>
      <c r="J607" s="3">
        <f t="shared" si="75"/>
        <v>0</v>
      </c>
      <c r="K607" s="3">
        <f t="shared" si="75"/>
        <v>0</v>
      </c>
      <c r="L607" s="3">
        <f t="shared" si="75"/>
        <v>0</v>
      </c>
      <c r="M607" s="3">
        <f t="shared" si="75"/>
        <v>0</v>
      </c>
      <c r="N607" s="3">
        <f t="shared" si="75"/>
        <v>0</v>
      </c>
      <c r="O607" s="3">
        <f t="shared" si="75"/>
        <v>8.3333333333333329E-2</v>
      </c>
      <c r="P607" s="3">
        <f t="shared" si="75"/>
        <v>35.5</v>
      </c>
      <c r="Q607" s="3">
        <f t="shared" si="75"/>
        <v>53.25</v>
      </c>
      <c r="R607" s="3">
        <f t="shared" si="75"/>
        <v>0.41666666666666669</v>
      </c>
      <c r="S607" s="3">
        <f t="shared" si="75"/>
        <v>205.83333333333334</v>
      </c>
      <c r="T607" s="3">
        <f t="shared" si="75"/>
        <v>396.83333333333331</v>
      </c>
      <c r="U607" s="3">
        <f t="shared" si="75"/>
        <v>0</v>
      </c>
      <c r="V607" s="3">
        <f t="shared" si="75"/>
        <v>0</v>
      </c>
      <c r="W607" s="3">
        <f t="shared" si="75"/>
        <v>0</v>
      </c>
      <c r="X607" s="3">
        <f t="shared" si="75"/>
        <v>0.16666666666666666</v>
      </c>
      <c r="Y607" s="3">
        <f t="shared" si="75"/>
        <v>40.5</v>
      </c>
      <c r="Z607" s="3">
        <f t="shared" si="75"/>
        <v>104.25</v>
      </c>
      <c r="AA607" s="3">
        <f t="shared" si="75"/>
        <v>0.58333333333333337</v>
      </c>
      <c r="AB607" s="3">
        <f t="shared" si="75"/>
        <v>3803.25</v>
      </c>
      <c r="AC607" s="3">
        <f t="shared" si="75"/>
        <v>15738.333333333334</v>
      </c>
      <c r="AD607" s="3">
        <f t="shared" si="75"/>
        <v>0.33333333333333331</v>
      </c>
      <c r="AE607" s="3">
        <f t="shared" si="75"/>
        <v>300.5</v>
      </c>
      <c r="AF607" s="3">
        <f t="shared" si="75"/>
        <v>1352.1666666666667</v>
      </c>
      <c r="AG607" s="3">
        <f t="shared" si="75"/>
        <v>2</v>
      </c>
      <c r="AH607" s="3">
        <f t="shared" si="75"/>
        <v>85.833333333333329</v>
      </c>
      <c r="AI607" s="3">
        <f t="shared" si="75"/>
        <v>128.5</v>
      </c>
      <c r="AJ607" s="2"/>
    </row>
    <row r="608" spans="1:36">
      <c r="B608" s="1" t="s">
        <v>17</v>
      </c>
      <c r="C608" s="3">
        <f>SUM(C594:C605)</f>
        <v>3291</v>
      </c>
      <c r="D608" s="3">
        <f t="shared" ref="D608:AI608" si="76">SUM(D594:D605)</f>
        <v>134707</v>
      </c>
      <c r="E608" s="3">
        <f t="shared" si="76"/>
        <v>181992</v>
      </c>
      <c r="F608" s="3">
        <f t="shared" si="76"/>
        <v>124</v>
      </c>
      <c r="G608" s="3">
        <f t="shared" si="76"/>
        <v>12794</v>
      </c>
      <c r="H608" s="3">
        <f t="shared" si="76"/>
        <v>42314</v>
      </c>
      <c r="I608" s="3">
        <f t="shared" si="76"/>
        <v>0</v>
      </c>
      <c r="J608" s="3">
        <f t="shared" si="76"/>
        <v>0</v>
      </c>
      <c r="K608" s="3">
        <f t="shared" si="76"/>
        <v>0</v>
      </c>
      <c r="L608" s="3">
        <f t="shared" si="76"/>
        <v>0</v>
      </c>
      <c r="M608" s="3">
        <f t="shared" si="76"/>
        <v>0</v>
      </c>
      <c r="N608" s="3">
        <f t="shared" si="76"/>
        <v>0</v>
      </c>
      <c r="O608" s="3">
        <f t="shared" si="76"/>
        <v>1</v>
      </c>
      <c r="P608" s="3">
        <f t="shared" si="76"/>
        <v>426</v>
      </c>
      <c r="Q608" s="3">
        <f t="shared" si="76"/>
        <v>639</v>
      </c>
      <c r="R608" s="3">
        <f t="shared" si="76"/>
        <v>5</v>
      </c>
      <c r="S608" s="3">
        <f t="shared" si="76"/>
        <v>2470</v>
      </c>
      <c r="T608" s="3">
        <f t="shared" si="76"/>
        <v>4762</v>
      </c>
      <c r="U608" s="3">
        <f t="shared" si="76"/>
        <v>0</v>
      </c>
      <c r="V608" s="3">
        <f t="shared" si="76"/>
        <v>0</v>
      </c>
      <c r="W608" s="3">
        <f t="shared" si="76"/>
        <v>0</v>
      </c>
      <c r="X608" s="3">
        <f t="shared" si="76"/>
        <v>2</v>
      </c>
      <c r="Y608" s="3">
        <f t="shared" si="76"/>
        <v>486</v>
      </c>
      <c r="Z608" s="3">
        <f t="shared" si="76"/>
        <v>1251</v>
      </c>
      <c r="AA608" s="3">
        <f t="shared" si="76"/>
        <v>7</v>
      </c>
      <c r="AB608" s="3">
        <f t="shared" si="76"/>
        <v>45639</v>
      </c>
      <c r="AC608" s="3">
        <f t="shared" si="76"/>
        <v>188860</v>
      </c>
      <c r="AD608" s="3">
        <f t="shared" si="76"/>
        <v>4</v>
      </c>
      <c r="AE608" s="3">
        <f t="shared" si="76"/>
        <v>3606</v>
      </c>
      <c r="AF608" s="3">
        <f t="shared" si="76"/>
        <v>16226</v>
      </c>
      <c r="AG608" s="3">
        <f t="shared" si="76"/>
        <v>12</v>
      </c>
      <c r="AH608" s="3">
        <f t="shared" si="76"/>
        <v>515</v>
      </c>
      <c r="AI608" s="3">
        <f t="shared" si="76"/>
        <v>771</v>
      </c>
      <c r="AJ608" s="2"/>
    </row>
    <row r="609" spans="1:36" ht="13.5" thickBot="1"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2"/>
    </row>
    <row r="610" spans="1:36">
      <c r="A610" s="153" t="s">
        <v>11</v>
      </c>
      <c r="B610" s="1">
        <v>2001</v>
      </c>
      <c r="C610" s="3">
        <v>2</v>
      </c>
      <c r="D610" s="3">
        <v>60</v>
      </c>
      <c r="E610" s="3">
        <v>60</v>
      </c>
      <c r="F610" s="3">
        <v>9</v>
      </c>
      <c r="G610" s="3">
        <v>1896</v>
      </c>
      <c r="H610" s="3">
        <v>1962</v>
      </c>
      <c r="I610" s="3">
        <v>12</v>
      </c>
      <c r="J610" s="3">
        <v>1683</v>
      </c>
      <c r="K610" s="3">
        <v>1700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1</v>
      </c>
      <c r="V610" s="3">
        <v>218</v>
      </c>
      <c r="W610" s="3">
        <v>150</v>
      </c>
      <c r="X610" s="3">
        <v>0</v>
      </c>
      <c r="Y610" s="3">
        <v>0</v>
      </c>
      <c r="Z610" s="3">
        <v>0</v>
      </c>
      <c r="AA610" s="3">
        <v>2</v>
      </c>
      <c r="AB610" s="3">
        <v>533</v>
      </c>
      <c r="AC610" s="3">
        <v>600</v>
      </c>
      <c r="AD610" s="3">
        <v>1</v>
      </c>
      <c r="AE610" s="3">
        <v>599</v>
      </c>
      <c r="AF610" s="3">
        <v>400</v>
      </c>
      <c r="AG610" s="3">
        <v>69</v>
      </c>
      <c r="AH610" s="3">
        <v>4022</v>
      </c>
      <c r="AI610" s="3">
        <v>4195</v>
      </c>
      <c r="AJ610" s="2"/>
    </row>
    <row r="611" spans="1:36">
      <c r="A611" s="154"/>
      <c r="B611" s="1">
        <v>2002</v>
      </c>
      <c r="C611" s="3">
        <v>5</v>
      </c>
      <c r="D611" s="3">
        <v>328</v>
      </c>
      <c r="E611" s="3">
        <v>454</v>
      </c>
      <c r="F611" s="3">
        <v>25</v>
      </c>
      <c r="G611" s="3">
        <v>5827</v>
      </c>
      <c r="H611" s="3">
        <v>7830</v>
      </c>
      <c r="I611" s="3">
        <v>0</v>
      </c>
      <c r="J611" s="3">
        <v>0</v>
      </c>
      <c r="K611" s="3">
        <v>0</v>
      </c>
      <c r="L611" s="3">
        <v>29</v>
      </c>
      <c r="M611" s="3">
        <v>3213</v>
      </c>
      <c r="N611" s="3">
        <v>4463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1</v>
      </c>
      <c r="V611" s="3">
        <v>365</v>
      </c>
      <c r="W611" s="3">
        <v>300</v>
      </c>
      <c r="X611" s="3">
        <v>2</v>
      </c>
      <c r="Y611" s="3">
        <v>622</v>
      </c>
      <c r="Z611" s="3">
        <v>650</v>
      </c>
      <c r="AA611" s="3">
        <v>2</v>
      </c>
      <c r="AB611" s="3">
        <v>755</v>
      </c>
      <c r="AC611" s="3">
        <v>935</v>
      </c>
      <c r="AD611" s="3">
        <v>0</v>
      </c>
      <c r="AE611" s="3">
        <v>0</v>
      </c>
      <c r="AF611" s="3">
        <v>0</v>
      </c>
      <c r="AG611" s="3">
        <v>181</v>
      </c>
      <c r="AH611" s="3">
        <v>12086</v>
      </c>
      <c r="AI611" s="3">
        <v>16663</v>
      </c>
      <c r="AJ611" s="2"/>
    </row>
    <row r="612" spans="1:36">
      <c r="A612" s="154"/>
      <c r="B612" s="1">
        <v>2003</v>
      </c>
      <c r="C612" s="3">
        <v>4</v>
      </c>
      <c r="D612" s="3">
        <v>209</v>
      </c>
      <c r="E612" s="3">
        <v>285</v>
      </c>
      <c r="F612" s="3">
        <v>60</v>
      </c>
      <c r="G612" s="3">
        <v>8303</v>
      </c>
      <c r="H612" s="3">
        <v>9317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10</v>
      </c>
      <c r="P612" s="3">
        <v>954</v>
      </c>
      <c r="Q612" s="3">
        <v>1145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146</v>
      </c>
      <c r="AH612" s="3">
        <v>9644</v>
      </c>
      <c r="AI612" s="3">
        <v>13906</v>
      </c>
      <c r="AJ612" s="2"/>
    </row>
    <row r="613" spans="1:36">
      <c r="A613" s="154"/>
      <c r="B613" s="1">
        <v>2004</v>
      </c>
      <c r="C613" s="3">
        <v>520</v>
      </c>
      <c r="D613" s="3">
        <v>15600</v>
      </c>
      <c r="E613" s="3">
        <v>7800</v>
      </c>
      <c r="F613" s="3">
        <v>37</v>
      </c>
      <c r="G613" s="3">
        <v>8191</v>
      </c>
      <c r="H613" s="3">
        <v>15717</v>
      </c>
      <c r="I613" s="3">
        <v>0</v>
      </c>
      <c r="J613" s="3">
        <v>0</v>
      </c>
      <c r="K613" s="3">
        <v>0</v>
      </c>
      <c r="L613" s="3">
        <v>22</v>
      </c>
      <c r="M613" s="3">
        <v>3388</v>
      </c>
      <c r="N613" s="3">
        <v>7136</v>
      </c>
      <c r="O613" s="3">
        <v>22</v>
      </c>
      <c r="P613" s="3">
        <v>3388</v>
      </c>
      <c r="Q613" s="3">
        <v>7136</v>
      </c>
      <c r="R613" s="3">
        <v>2</v>
      </c>
      <c r="S613" s="3">
        <v>186</v>
      </c>
      <c r="T613" s="3">
        <v>370</v>
      </c>
      <c r="U613" s="3">
        <v>0</v>
      </c>
      <c r="V613" s="3">
        <v>0</v>
      </c>
      <c r="W613" s="3">
        <v>0</v>
      </c>
      <c r="X613" s="3">
        <v>2</v>
      </c>
      <c r="Y613" s="3">
        <v>741</v>
      </c>
      <c r="Z613" s="3">
        <v>1482</v>
      </c>
      <c r="AA613" s="3">
        <v>1</v>
      </c>
      <c r="AB613" s="3">
        <v>637</v>
      </c>
      <c r="AC613" s="3">
        <v>670</v>
      </c>
      <c r="AD613" s="3">
        <v>1</v>
      </c>
      <c r="AE613" s="3">
        <v>222</v>
      </c>
      <c r="AF613" s="3">
        <v>666</v>
      </c>
      <c r="AG613" s="3">
        <v>222</v>
      </c>
      <c r="AH613" s="3">
        <v>14593</v>
      </c>
      <c r="AI613" s="3">
        <v>26199</v>
      </c>
      <c r="AJ613" s="2"/>
    </row>
    <row r="614" spans="1:36">
      <c r="A614" s="154"/>
      <c r="B614" s="1">
        <v>2005</v>
      </c>
      <c r="C614" s="3">
        <v>189</v>
      </c>
      <c r="D614" s="3">
        <v>4158</v>
      </c>
      <c r="E614" s="3">
        <v>4158</v>
      </c>
      <c r="F614" s="3">
        <v>40</v>
      </c>
      <c r="G614" s="3">
        <v>8855</v>
      </c>
      <c r="H614" s="3">
        <v>17903</v>
      </c>
      <c r="I614" s="3">
        <v>25</v>
      </c>
      <c r="J614" s="3">
        <v>5553</v>
      </c>
      <c r="K614" s="3">
        <v>12870</v>
      </c>
      <c r="L614" s="3">
        <v>15</v>
      </c>
      <c r="M614" s="3">
        <v>2811</v>
      </c>
      <c r="N614" s="3">
        <v>6726</v>
      </c>
      <c r="O614" s="3">
        <v>2</v>
      </c>
      <c r="P614" s="3">
        <v>3607</v>
      </c>
      <c r="Q614" s="3">
        <v>7214</v>
      </c>
      <c r="R614" s="3">
        <v>0</v>
      </c>
      <c r="S614" s="3">
        <v>0</v>
      </c>
      <c r="T614" s="3">
        <v>0</v>
      </c>
      <c r="U614" s="3">
        <v>1</v>
      </c>
      <c r="V614" s="3">
        <v>99</v>
      </c>
      <c r="W614" s="3">
        <v>500</v>
      </c>
      <c r="X614" s="3">
        <v>2</v>
      </c>
      <c r="Y614" s="3">
        <v>777</v>
      </c>
      <c r="Z614" s="3">
        <v>1500</v>
      </c>
      <c r="AA614" s="3">
        <v>4</v>
      </c>
      <c r="AB614" s="3">
        <v>2812</v>
      </c>
      <c r="AC614" s="3">
        <v>5000</v>
      </c>
      <c r="AD614" s="3">
        <v>1</v>
      </c>
      <c r="AE614" s="3">
        <v>222</v>
      </c>
      <c r="AF614" s="3">
        <v>444</v>
      </c>
      <c r="AG614" s="3">
        <v>210</v>
      </c>
      <c r="AH614" s="3">
        <v>14088</v>
      </c>
      <c r="AI614" s="3">
        <v>28676</v>
      </c>
      <c r="AJ614" s="2"/>
    </row>
    <row r="615" spans="1:36">
      <c r="A615" s="154"/>
      <c r="B615" s="1">
        <v>2006</v>
      </c>
      <c r="C615" s="3">
        <v>1</v>
      </c>
      <c r="D615" s="3">
        <v>77</v>
      </c>
      <c r="E615" s="3">
        <v>193</v>
      </c>
      <c r="F615" s="3">
        <v>20</v>
      </c>
      <c r="G615" s="3">
        <v>5129</v>
      </c>
      <c r="H615" s="3">
        <v>13705</v>
      </c>
      <c r="I615" s="3">
        <v>0</v>
      </c>
      <c r="J615" s="3">
        <v>0</v>
      </c>
      <c r="K615" s="3">
        <v>0</v>
      </c>
      <c r="L615" s="3">
        <v>4</v>
      </c>
      <c r="M615" s="3">
        <v>725</v>
      </c>
      <c r="N615" s="3">
        <v>2200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2</v>
      </c>
      <c r="Y615" s="3">
        <v>460</v>
      </c>
      <c r="Z615" s="3">
        <v>1000</v>
      </c>
      <c r="AA615" s="3">
        <v>0</v>
      </c>
      <c r="AB615" s="3">
        <v>0</v>
      </c>
      <c r="AC615" s="3">
        <v>0</v>
      </c>
      <c r="AD615" s="3">
        <v>9</v>
      </c>
      <c r="AE615" s="3">
        <v>2308</v>
      </c>
      <c r="AF615" s="3">
        <v>6640</v>
      </c>
      <c r="AG615" s="3"/>
      <c r="AH615" s="3"/>
      <c r="AI615" s="3"/>
      <c r="AJ615" s="2"/>
    </row>
    <row r="616" spans="1:36">
      <c r="A616" s="154"/>
      <c r="B616" s="1">
        <v>2007</v>
      </c>
      <c r="C616" s="3">
        <v>0</v>
      </c>
      <c r="D616" s="3">
        <v>0</v>
      </c>
      <c r="E616" s="3">
        <v>0</v>
      </c>
      <c r="F616" s="3">
        <v>30</v>
      </c>
      <c r="G616" s="3">
        <v>7859</v>
      </c>
      <c r="H616" s="3">
        <v>28291</v>
      </c>
      <c r="I616" s="3">
        <v>20</v>
      </c>
      <c r="J616" s="3">
        <v>3199</v>
      </c>
      <c r="K616" s="3">
        <v>11444</v>
      </c>
      <c r="L616" s="3">
        <v>16</v>
      </c>
      <c r="M616" s="3">
        <v>2936</v>
      </c>
      <c r="N616" s="3">
        <v>9449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1</v>
      </c>
      <c r="AB616" s="3">
        <v>834</v>
      </c>
      <c r="AC616" s="3">
        <v>3753</v>
      </c>
      <c r="AD616" s="3">
        <v>0</v>
      </c>
      <c r="AE616" s="3">
        <v>0</v>
      </c>
      <c r="AF616" s="3">
        <v>0</v>
      </c>
      <c r="AG616" s="3">
        <v>97</v>
      </c>
      <c r="AH616" s="3">
        <v>5609</v>
      </c>
      <c r="AI616" s="3">
        <v>15478</v>
      </c>
      <c r="AJ616" s="2"/>
    </row>
    <row r="617" spans="1:36">
      <c r="A617" s="154"/>
      <c r="B617" s="1">
        <v>2008</v>
      </c>
      <c r="C617" s="3">
        <v>29</v>
      </c>
      <c r="D617" s="3">
        <v>6085</v>
      </c>
      <c r="E617" s="3">
        <v>23345</v>
      </c>
      <c r="F617" s="3">
        <v>62</v>
      </c>
      <c r="G617" s="3">
        <v>10531</v>
      </c>
      <c r="H617" s="3">
        <v>47341</v>
      </c>
      <c r="I617" s="3">
        <v>0</v>
      </c>
      <c r="J617" s="3">
        <v>0</v>
      </c>
      <c r="K617" s="3">
        <v>0</v>
      </c>
      <c r="L617" s="3">
        <v>62</v>
      </c>
      <c r="M617" s="3">
        <v>10531</v>
      </c>
      <c r="N617" s="3">
        <v>47341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2</v>
      </c>
      <c r="AE617" s="3">
        <v>2367</v>
      </c>
      <c r="AF617" s="3">
        <v>8800</v>
      </c>
      <c r="AG617" s="3"/>
      <c r="AH617" s="3"/>
      <c r="AI617" s="3"/>
      <c r="AJ617" s="2"/>
    </row>
    <row r="618" spans="1:36">
      <c r="A618" s="154"/>
      <c r="B618" s="1">
        <v>2009</v>
      </c>
      <c r="C618" s="3">
        <v>34</v>
      </c>
      <c r="D618" s="3">
        <v>1350</v>
      </c>
      <c r="E618" s="3">
        <v>2960</v>
      </c>
      <c r="F618" s="3">
        <v>36</v>
      </c>
      <c r="G618" s="3">
        <v>7526</v>
      </c>
      <c r="H618" s="3">
        <v>29593</v>
      </c>
      <c r="I618" s="3">
        <v>38</v>
      </c>
      <c r="J618" s="3">
        <v>4448</v>
      </c>
      <c r="K618" s="3">
        <v>20767</v>
      </c>
      <c r="L618" s="3">
        <v>18</v>
      </c>
      <c r="M618" s="3">
        <v>3958</v>
      </c>
      <c r="N618" s="3">
        <v>18060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1</v>
      </c>
      <c r="V618" s="3">
        <v>147</v>
      </c>
      <c r="W618" s="3">
        <v>750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2</v>
      </c>
      <c r="AE618" s="3">
        <v>5576</v>
      </c>
      <c r="AF618" s="3">
        <v>21900</v>
      </c>
      <c r="AG618" s="3"/>
      <c r="AH618" s="3"/>
      <c r="AI618" s="3"/>
      <c r="AJ618" s="2"/>
    </row>
    <row r="619" spans="1:36">
      <c r="A619" s="154"/>
      <c r="B619" s="1">
        <v>2010</v>
      </c>
      <c r="C619" s="3">
        <v>2</v>
      </c>
      <c r="D619" s="3">
        <v>69</v>
      </c>
      <c r="E619" s="3">
        <v>370</v>
      </c>
      <c r="F619" s="3">
        <v>18</v>
      </c>
      <c r="G619" s="3">
        <v>5648</v>
      </c>
      <c r="H619" s="3">
        <v>22163</v>
      </c>
      <c r="I619" s="3">
        <v>0</v>
      </c>
      <c r="J619" s="3">
        <v>0</v>
      </c>
      <c r="K619" s="3">
        <v>0</v>
      </c>
      <c r="L619" s="3">
        <v>6</v>
      </c>
      <c r="M619" s="3">
        <v>1017</v>
      </c>
      <c r="N619" s="3">
        <v>3537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1</v>
      </c>
      <c r="V619" s="3">
        <v>452</v>
      </c>
      <c r="W619" s="3">
        <v>2000</v>
      </c>
      <c r="X619" s="3">
        <v>0</v>
      </c>
      <c r="Y619" s="3">
        <v>0</v>
      </c>
      <c r="Z619" s="3">
        <v>0</v>
      </c>
      <c r="AA619" s="3">
        <v>1</v>
      </c>
      <c r="AB619" s="3">
        <v>1985</v>
      </c>
      <c r="AC619" s="3">
        <v>6400</v>
      </c>
      <c r="AD619" s="3">
        <v>0</v>
      </c>
      <c r="AE619" s="3">
        <v>0</v>
      </c>
      <c r="AF619" s="3">
        <v>0</v>
      </c>
      <c r="AG619" s="3"/>
      <c r="AH619" s="3"/>
      <c r="AI619" s="3"/>
      <c r="AJ619" s="2"/>
    </row>
    <row r="620" spans="1:36">
      <c r="A620" s="154"/>
      <c r="B620" s="1">
        <v>2011</v>
      </c>
      <c r="C620" s="3">
        <v>5</v>
      </c>
      <c r="D620" s="3">
        <v>279</v>
      </c>
      <c r="E620" s="3">
        <v>1038</v>
      </c>
      <c r="F620" s="3">
        <v>34</v>
      </c>
      <c r="G620" s="3">
        <v>6877</v>
      </c>
      <c r="H620" s="3">
        <v>29619</v>
      </c>
      <c r="I620" s="3">
        <v>79</v>
      </c>
      <c r="J620" s="3">
        <v>7201</v>
      </c>
      <c r="K620" s="3">
        <v>41025</v>
      </c>
      <c r="L620" s="3">
        <v>9</v>
      </c>
      <c r="M620" s="3">
        <v>2186</v>
      </c>
      <c r="N620" s="3">
        <v>9589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1</v>
      </c>
      <c r="AE620" s="3">
        <v>1893</v>
      </c>
      <c r="AF620" s="3">
        <v>18600</v>
      </c>
      <c r="AG620" s="3"/>
      <c r="AH620" s="3"/>
      <c r="AI620" s="3"/>
      <c r="AJ620" s="2"/>
    </row>
    <row r="621" spans="1:36" ht="13.5" thickBot="1">
      <c r="A621" s="155"/>
      <c r="B621" s="1">
        <v>2012</v>
      </c>
      <c r="C621" s="3">
        <v>10</v>
      </c>
      <c r="D621" s="3">
        <v>526</v>
      </c>
      <c r="E621" s="3">
        <v>2554</v>
      </c>
      <c r="F621" s="3">
        <v>23</v>
      </c>
      <c r="G621" s="3">
        <v>5806</v>
      </c>
      <c r="H621" s="3">
        <v>24364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4</v>
      </c>
      <c r="P621" s="3">
        <v>381</v>
      </c>
      <c r="Q621" s="3">
        <v>975</v>
      </c>
      <c r="R621" s="3">
        <v>1</v>
      </c>
      <c r="S621" s="3">
        <v>307</v>
      </c>
      <c r="T621" s="3">
        <v>1386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1</v>
      </c>
      <c r="AE621" s="3">
        <v>610</v>
      </c>
      <c r="AF621" s="3">
        <v>1833</v>
      </c>
      <c r="AG621" s="3"/>
      <c r="AH621" s="3"/>
      <c r="AI621" s="3"/>
      <c r="AJ621" s="2"/>
    </row>
    <row r="622" spans="1:36"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2"/>
    </row>
    <row r="623" spans="1:36">
      <c r="B623" s="1" t="s">
        <v>16</v>
      </c>
      <c r="C623" s="3">
        <f>AVERAGE(C610:C621)</f>
        <v>66.75</v>
      </c>
      <c r="D623" s="3">
        <f t="shared" ref="D623:AF623" si="77">AVERAGE(D610:D621)</f>
        <v>2395.0833333333335</v>
      </c>
      <c r="E623" s="3">
        <f t="shared" si="77"/>
        <v>3601.4166666666665</v>
      </c>
      <c r="F623" s="3">
        <f t="shared" si="77"/>
        <v>32.833333333333336</v>
      </c>
      <c r="G623" s="3">
        <f t="shared" si="77"/>
        <v>6870.666666666667</v>
      </c>
      <c r="H623" s="3">
        <f t="shared" si="77"/>
        <v>20650.416666666668</v>
      </c>
      <c r="I623" s="3">
        <f t="shared" si="77"/>
        <v>14.5</v>
      </c>
      <c r="J623" s="3">
        <f t="shared" si="77"/>
        <v>1840.3333333333333</v>
      </c>
      <c r="K623" s="3">
        <f t="shared" si="77"/>
        <v>7317.166666666667</v>
      </c>
      <c r="L623" s="3">
        <f t="shared" si="77"/>
        <v>15.083333333333334</v>
      </c>
      <c r="M623" s="3">
        <f t="shared" si="77"/>
        <v>2563.75</v>
      </c>
      <c r="N623" s="3">
        <f t="shared" si="77"/>
        <v>9041.75</v>
      </c>
      <c r="O623" s="3">
        <f t="shared" si="77"/>
        <v>3.1666666666666665</v>
      </c>
      <c r="P623" s="3">
        <f t="shared" si="77"/>
        <v>694.16666666666663</v>
      </c>
      <c r="Q623" s="3">
        <f t="shared" si="77"/>
        <v>1372.5</v>
      </c>
      <c r="R623" s="3">
        <f t="shared" si="77"/>
        <v>0.25</v>
      </c>
      <c r="S623" s="3">
        <f t="shared" si="77"/>
        <v>41.083333333333336</v>
      </c>
      <c r="T623" s="3">
        <f t="shared" si="77"/>
        <v>146.33333333333334</v>
      </c>
      <c r="U623" s="3">
        <f t="shared" si="77"/>
        <v>0.41666666666666669</v>
      </c>
      <c r="V623" s="3">
        <f t="shared" si="77"/>
        <v>106.75</v>
      </c>
      <c r="W623" s="3">
        <f t="shared" si="77"/>
        <v>308.33333333333331</v>
      </c>
      <c r="X623" s="3">
        <f t="shared" si="77"/>
        <v>0.66666666666666663</v>
      </c>
      <c r="Y623" s="3">
        <f t="shared" si="77"/>
        <v>216.66666666666666</v>
      </c>
      <c r="Z623" s="3">
        <f t="shared" si="77"/>
        <v>386</v>
      </c>
      <c r="AA623" s="3">
        <f t="shared" si="77"/>
        <v>0.91666666666666663</v>
      </c>
      <c r="AB623" s="3">
        <f t="shared" si="77"/>
        <v>629.66666666666663</v>
      </c>
      <c r="AC623" s="3">
        <f t="shared" si="77"/>
        <v>1446.5</v>
      </c>
      <c r="AD623" s="3">
        <f t="shared" si="77"/>
        <v>1.5</v>
      </c>
      <c r="AE623" s="3">
        <f t="shared" si="77"/>
        <v>1149.75</v>
      </c>
      <c r="AF623" s="3">
        <f t="shared" si="77"/>
        <v>4940.25</v>
      </c>
      <c r="AG623" s="3">
        <f>AVERAGE(AG610:AG621)</f>
        <v>154.16666666666666</v>
      </c>
      <c r="AH623" s="3">
        <f>AVERAGE(AH610:AH621)</f>
        <v>10007</v>
      </c>
      <c r="AI623" s="3">
        <f>AVERAGE(AI610:AI621)</f>
        <v>17519.5</v>
      </c>
      <c r="AJ623" s="2"/>
    </row>
    <row r="624" spans="1:36">
      <c r="B624" s="1" t="s">
        <v>17</v>
      </c>
      <c r="C624" s="3">
        <f>SUM(C610:C621)</f>
        <v>801</v>
      </c>
      <c r="D624" s="3">
        <f t="shared" ref="D624:AF624" si="78">SUM(D610:D621)</f>
        <v>28741</v>
      </c>
      <c r="E624" s="3">
        <f t="shared" si="78"/>
        <v>43217</v>
      </c>
      <c r="F624" s="3">
        <f t="shared" si="78"/>
        <v>394</v>
      </c>
      <c r="G624" s="3">
        <f t="shared" si="78"/>
        <v>82448</v>
      </c>
      <c r="H624" s="3">
        <f t="shared" si="78"/>
        <v>247805</v>
      </c>
      <c r="I624" s="3">
        <f t="shared" si="78"/>
        <v>174</v>
      </c>
      <c r="J624" s="3">
        <f t="shared" si="78"/>
        <v>22084</v>
      </c>
      <c r="K624" s="3">
        <f t="shared" si="78"/>
        <v>87806</v>
      </c>
      <c r="L624" s="3">
        <f t="shared" si="78"/>
        <v>181</v>
      </c>
      <c r="M624" s="3">
        <f t="shared" si="78"/>
        <v>30765</v>
      </c>
      <c r="N624" s="3">
        <f t="shared" si="78"/>
        <v>108501</v>
      </c>
      <c r="O624" s="3">
        <f t="shared" si="78"/>
        <v>38</v>
      </c>
      <c r="P624" s="3">
        <f t="shared" si="78"/>
        <v>8330</v>
      </c>
      <c r="Q624" s="3">
        <f t="shared" si="78"/>
        <v>16470</v>
      </c>
      <c r="R624" s="3">
        <f t="shared" si="78"/>
        <v>3</v>
      </c>
      <c r="S624" s="3">
        <f t="shared" si="78"/>
        <v>493</v>
      </c>
      <c r="T624" s="3">
        <f t="shared" si="78"/>
        <v>1756</v>
      </c>
      <c r="U624" s="3">
        <f t="shared" si="78"/>
        <v>5</v>
      </c>
      <c r="V624" s="3">
        <f t="shared" si="78"/>
        <v>1281</v>
      </c>
      <c r="W624" s="3">
        <f t="shared" si="78"/>
        <v>3700</v>
      </c>
      <c r="X624" s="3">
        <f t="shared" si="78"/>
        <v>8</v>
      </c>
      <c r="Y624" s="3">
        <f t="shared" si="78"/>
        <v>2600</v>
      </c>
      <c r="Z624" s="3">
        <f t="shared" si="78"/>
        <v>4632</v>
      </c>
      <c r="AA624" s="3">
        <f t="shared" si="78"/>
        <v>11</v>
      </c>
      <c r="AB624" s="3">
        <f t="shared" si="78"/>
        <v>7556</v>
      </c>
      <c r="AC624" s="3">
        <f t="shared" si="78"/>
        <v>17358</v>
      </c>
      <c r="AD624" s="3">
        <f t="shared" si="78"/>
        <v>18</v>
      </c>
      <c r="AE624" s="3">
        <f t="shared" si="78"/>
        <v>13797</v>
      </c>
      <c r="AF624" s="3">
        <f t="shared" si="78"/>
        <v>59283</v>
      </c>
      <c r="AG624" s="3">
        <f>SUM(AG610:AG621)</f>
        <v>925</v>
      </c>
      <c r="AH624" s="3">
        <f>SUM(AH610:AH621)</f>
        <v>60042</v>
      </c>
      <c r="AI624" s="3">
        <f>SUM(AI610:AI621)</f>
        <v>105117</v>
      </c>
      <c r="AJ624" s="2"/>
    </row>
    <row r="625" spans="1:36" ht="13.5" thickBot="1"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2"/>
    </row>
    <row r="626" spans="1:36">
      <c r="A626" s="153" t="s">
        <v>55</v>
      </c>
      <c r="B626" s="1">
        <v>2001</v>
      </c>
      <c r="C626" s="1">
        <v>0</v>
      </c>
      <c r="D626" s="1">
        <v>0</v>
      </c>
      <c r="E626" s="1">
        <v>0</v>
      </c>
      <c r="F626" s="1">
        <v>0</v>
      </c>
      <c r="G626" s="1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2"/>
    </row>
    <row r="627" spans="1:36">
      <c r="A627" s="154"/>
      <c r="B627" s="1">
        <v>2002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2"/>
    </row>
    <row r="628" spans="1:36">
      <c r="A628" s="154"/>
      <c r="B628" s="1">
        <v>2003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2"/>
    </row>
    <row r="629" spans="1:36">
      <c r="A629" s="154"/>
      <c r="B629" s="1">
        <v>2004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2</v>
      </c>
      <c r="Y629" s="3">
        <v>741</v>
      </c>
      <c r="Z629" s="3">
        <v>1482</v>
      </c>
      <c r="AA629" s="3">
        <v>1</v>
      </c>
      <c r="AB629" s="3">
        <v>637</v>
      </c>
      <c r="AC629" s="3">
        <v>670</v>
      </c>
      <c r="AD629" s="3">
        <v>0</v>
      </c>
      <c r="AE629" s="3">
        <v>0</v>
      </c>
      <c r="AF629" s="3">
        <v>0</v>
      </c>
      <c r="AG629" s="3">
        <v>116</v>
      </c>
      <c r="AH629" s="3">
        <v>5995</v>
      </c>
      <c r="AI629" s="3">
        <v>11023</v>
      </c>
      <c r="AJ629" s="2"/>
    </row>
    <row r="630" spans="1:36">
      <c r="A630" s="154"/>
      <c r="B630" s="1">
        <v>2005</v>
      </c>
      <c r="C630" s="3">
        <v>825</v>
      </c>
      <c r="D630" s="3">
        <v>28580</v>
      </c>
      <c r="E630" s="3">
        <v>23840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2"/>
    </row>
    <row r="631" spans="1:36">
      <c r="A631" s="154"/>
      <c r="B631" s="1">
        <v>2006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/>
      <c r="AH631" s="3"/>
      <c r="AI631" s="3"/>
      <c r="AJ631" s="2"/>
    </row>
    <row r="632" spans="1:36">
      <c r="A632" s="154"/>
      <c r="B632" s="1">
        <v>2007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20</v>
      </c>
      <c r="AH632" s="3">
        <v>2152</v>
      </c>
      <c r="AI632" s="3" t="s">
        <v>79</v>
      </c>
      <c r="AJ632" s="2"/>
    </row>
    <row r="633" spans="1:36">
      <c r="A633" s="154"/>
      <c r="B633" s="1">
        <v>2008</v>
      </c>
      <c r="C633" s="3">
        <v>3000</v>
      </c>
      <c r="D633" s="3">
        <v>150000</v>
      </c>
      <c r="E633" s="3">
        <v>150000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/>
      <c r="AH633" s="3"/>
      <c r="AI633" s="3"/>
      <c r="AJ633" s="2"/>
    </row>
    <row r="634" spans="1:36">
      <c r="A634" s="154"/>
      <c r="B634" s="1">
        <v>2009</v>
      </c>
      <c r="C634" s="3">
        <v>136</v>
      </c>
      <c r="D634" s="3">
        <v>5440</v>
      </c>
      <c r="E634" s="3">
        <v>3841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/>
      <c r="AH634" s="3"/>
      <c r="AI634" s="3"/>
      <c r="AJ634" s="2"/>
    </row>
    <row r="635" spans="1:36">
      <c r="A635" s="154"/>
      <c r="B635" s="1">
        <v>2010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/>
      <c r="AH635" s="3"/>
      <c r="AI635" s="3"/>
      <c r="AJ635" s="2"/>
    </row>
    <row r="636" spans="1:36">
      <c r="A636" s="154"/>
      <c r="B636" s="1">
        <v>2011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/>
      <c r="AH636" s="3"/>
      <c r="AI636" s="3"/>
      <c r="AJ636" s="2"/>
    </row>
    <row r="637" spans="1:36" ht="13.5" thickBot="1">
      <c r="A637" s="155"/>
      <c r="B637" s="1">
        <v>2012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/>
      <c r="AH637" s="3"/>
      <c r="AI637" s="3"/>
      <c r="AJ637" s="2"/>
    </row>
    <row r="638" spans="1:36"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2"/>
    </row>
    <row r="639" spans="1:36">
      <c r="B639" s="1" t="s">
        <v>16</v>
      </c>
      <c r="C639" s="3">
        <f t="shared" ref="C639:AI639" si="79">AVERAGE(C626:C637)</f>
        <v>330.08333333333331</v>
      </c>
      <c r="D639" s="3">
        <f t="shared" si="79"/>
        <v>15335</v>
      </c>
      <c r="E639" s="3">
        <f t="shared" si="79"/>
        <v>14806.75</v>
      </c>
      <c r="F639" s="3">
        <f t="shared" si="79"/>
        <v>0</v>
      </c>
      <c r="G639" s="3">
        <f t="shared" si="79"/>
        <v>0</v>
      </c>
      <c r="H639" s="3">
        <f t="shared" si="79"/>
        <v>0</v>
      </c>
      <c r="I639" s="3">
        <f t="shared" si="79"/>
        <v>0</v>
      </c>
      <c r="J639" s="3">
        <f t="shared" si="79"/>
        <v>0</v>
      </c>
      <c r="K639" s="3">
        <f t="shared" si="79"/>
        <v>0</v>
      </c>
      <c r="L639" s="3">
        <f t="shared" si="79"/>
        <v>0</v>
      </c>
      <c r="M639" s="3">
        <f t="shared" si="79"/>
        <v>0</v>
      </c>
      <c r="N639" s="3">
        <f t="shared" si="79"/>
        <v>0</v>
      </c>
      <c r="O639" s="3">
        <f t="shared" si="79"/>
        <v>0</v>
      </c>
      <c r="P639" s="3">
        <f t="shared" si="79"/>
        <v>0</v>
      </c>
      <c r="Q639" s="3">
        <f t="shared" si="79"/>
        <v>0</v>
      </c>
      <c r="R639" s="3">
        <f t="shared" si="79"/>
        <v>0</v>
      </c>
      <c r="S639" s="3">
        <f t="shared" si="79"/>
        <v>0</v>
      </c>
      <c r="T639" s="3">
        <f t="shared" si="79"/>
        <v>0</v>
      </c>
      <c r="U639" s="3">
        <f t="shared" si="79"/>
        <v>0</v>
      </c>
      <c r="V639" s="3">
        <f t="shared" si="79"/>
        <v>0</v>
      </c>
      <c r="W639" s="3">
        <f t="shared" si="79"/>
        <v>0</v>
      </c>
      <c r="X639" s="3">
        <f t="shared" si="79"/>
        <v>0.16666666666666666</v>
      </c>
      <c r="Y639" s="3">
        <f t="shared" si="79"/>
        <v>61.75</v>
      </c>
      <c r="Z639" s="3">
        <f t="shared" si="79"/>
        <v>123.5</v>
      </c>
      <c r="AA639" s="3">
        <f t="shared" si="79"/>
        <v>8.3333333333333329E-2</v>
      </c>
      <c r="AB639" s="3">
        <f t="shared" si="79"/>
        <v>53.083333333333336</v>
      </c>
      <c r="AC639" s="3">
        <f t="shared" si="79"/>
        <v>55.833333333333336</v>
      </c>
      <c r="AD639" s="3">
        <f t="shared" si="79"/>
        <v>0</v>
      </c>
      <c r="AE639" s="3">
        <f t="shared" si="79"/>
        <v>0</v>
      </c>
      <c r="AF639" s="3">
        <f t="shared" si="79"/>
        <v>0</v>
      </c>
      <c r="AG639" s="3">
        <f t="shared" si="79"/>
        <v>22.666666666666668</v>
      </c>
      <c r="AH639" s="3">
        <f t="shared" si="79"/>
        <v>1357.8333333333333</v>
      </c>
      <c r="AI639" s="3">
        <f t="shared" si="79"/>
        <v>2204.6</v>
      </c>
      <c r="AJ639" s="2"/>
    </row>
    <row r="640" spans="1:36">
      <c r="B640" s="1" t="s">
        <v>17</v>
      </c>
      <c r="C640" s="3">
        <f t="shared" ref="C640:AI640" si="80">SUM(C626:C637)</f>
        <v>3961</v>
      </c>
      <c r="D640" s="3">
        <f t="shared" si="80"/>
        <v>184020</v>
      </c>
      <c r="E640" s="3">
        <f t="shared" si="80"/>
        <v>177681</v>
      </c>
      <c r="F640" s="3">
        <f t="shared" si="80"/>
        <v>0</v>
      </c>
      <c r="G640" s="3">
        <f t="shared" si="80"/>
        <v>0</v>
      </c>
      <c r="H640" s="3">
        <f t="shared" si="80"/>
        <v>0</v>
      </c>
      <c r="I640" s="3">
        <f t="shared" si="80"/>
        <v>0</v>
      </c>
      <c r="J640" s="3">
        <f t="shared" si="80"/>
        <v>0</v>
      </c>
      <c r="K640" s="3">
        <f t="shared" si="80"/>
        <v>0</v>
      </c>
      <c r="L640" s="3">
        <f t="shared" si="80"/>
        <v>0</v>
      </c>
      <c r="M640" s="3">
        <f t="shared" si="80"/>
        <v>0</v>
      </c>
      <c r="N640" s="3">
        <f t="shared" si="80"/>
        <v>0</v>
      </c>
      <c r="O640" s="3">
        <f t="shared" si="80"/>
        <v>0</v>
      </c>
      <c r="P640" s="3">
        <f t="shared" si="80"/>
        <v>0</v>
      </c>
      <c r="Q640" s="3">
        <f t="shared" si="80"/>
        <v>0</v>
      </c>
      <c r="R640" s="3">
        <f t="shared" si="80"/>
        <v>0</v>
      </c>
      <c r="S640" s="3">
        <f t="shared" si="80"/>
        <v>0</v>
      </c>
      <c r="T640" s="3">
        <f t="shared" si="80"/>
        <v>0</v>
      </c>
      <c r="U640" s="3">
        <f t="shared" si="80"/>
        <v>0</v>
      </c>
      <c r="V640" s="3">
        <f t="shared" si="80"/>
        <v>0</v>
      </c>
      <c r="W640" s="3">
        <f t="shared" si="80"/>
        <v>0</v>
      </c>
      <c r="X640" s="3">
        <f t="shared" si="80"/>
        <v>2</v>
      </c>
      <c r="Y640" s="3">
        <f t="shared" si="80"/>
        <v>741</v>
      </c>
      <c r="Z640" s="3">
        <f t="shared" si="80"/>
        <v>1482</v>
      </c>
      <c r="AA640" s="3">
        <f t="shared" si="80"/>
        <v>1</v>
      </c>
      <c r="AB640" s="3">
        <f t="shared" si="80"/>
        <v>637</v>
      </c>
      <c r="AC640" s="3">
        <f t="shared" si="80"/>
        <v>670</v>
      </c>
      <c r="AD640" s="3">
        <f t="shared" si="80"/>
        <v>0</v>
      </c>
      <c r="AE640" s="3">
        <f t="shared" si="80"/>
        <v>0</v>
      </c>
      <c r="AF640" s="3">
        <f t="shared" si="80"/>
        <v>0</v>
      </c>
      <c r="AG640" s="3">
        <f t="shared" si="80"/>
        <v>136</v>
      </c>
      <c r="AH640" s="3">
        <f t="shared" si="80"/>
        <v>8147</v>
      </c>
      <c r="AI640" s="3">
        <f t="shared" si="80"/>
        <v>11023</v>
      </c>
      <c r="AJ640" s="2"/>
    </row>
    <row r="641" spans="1:36" ht="13.5" thickBot="1"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2"/>
    </row>
    <row r="642" spans="1:36" ht="12.75" customHeight="1">
      <c r="A642" s="153" t="s">
        <v>27</v>
      </c>
      <c r="B642" s="1">
        <v>2001</v>
      </c>
      <c r="C642" s="3">
        <v>41</v>
      </c>
      <c r="D642" s="3">
        <v>2287</v>
      </c>
      <c r="E642" s="3">
        <v>2550</v>
      </c>
      <c r="F642" s="3">
        <v>34</v>
      </c>
      <c r="G642" s="3">
        <v>6386</v>
      </c>
      <c r="H642" s="3">
        <v>7085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1">
        <v>0</v>
      </c>
      <c r="Q642" s="1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1</v>
      </c>
      <c r="Y642" s="3">
        <v>1215</v>
      </c>
      <c r="Z642" s="3">
        <v>1626</v>
      </c>
      <c r="AA642" s="3">
        <v>1</v>
      </c>
      <c r="AB642" s="3">
        <v>1714</v>
      </c>
      <c r="AC642" s="3">
        <v>1885</v>
      </c>
      <c r="AD642" s="3">
        <v>2</v>
      </c>
      <c r="AE642" s="3">
        <v>11651</v>
      </c>
      <c r="AF642" s="3">
        <v>9500</v>
      </c>
      <c r="AG642" s="3">
        <v>0</v>
      </c>
      <c r="AH642" s="3">
        <v>0</v>
      </c>
      <c r="AI642" s="3">
        <v>0</v>
      </c>
      <c r="AJ642" s="2"/>
    </row>
    <row r="643" spans="1:36">
      <c r="A643" s="154"/>
      <c r="B643" s="1">
        <v>2002</v>
      </c>
      <c r="C643" s="3">
        <v>21</v>
      </c>
      <c r="D643" s="3">
        <v>1214</v>
      </c>
      <c r="E643" s="3">
        <v>1428</v>
      </c>
      <c r="F643" s="3">
        <v>30</v>
      </c>
      <c r="G643" s="3">
        <v>5694</v>
      </c>
      <c r="H643" s="3">
        <v>6299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1</v>
      </c>
      <c r="P643" s="3">
        <v>1226</v>
      </c>
      <c r="Q643" s="3">
        <v>1594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1</v>
      </c>
      <c r="Y643" s="3">
        <v>1106</v>
      </c>
      <c r="Z643" s="3">
        <v>1500</v>
      </c>
      <c r="AA643" s="3">
        <v>0</v>
      </c>
      <c r="AB643" s="3">
        <v>0</v>
      </c>
      <c r="AC643" s="3">
        <v>0</v>
      </c>
      <c r="AD643" s="3">
        <v>3</v>
      </c>
      <c r="AE643" s="3">
        <v>1278</v>
      </c>
      <c r="AF643" s="3">
        <v>1226</v>
      </c>
      <c r="AG643" s="3">
        <v>0</v>
      </c>
      <c r="AH643" s="3">
        <v>0</v>
      </c>
      <c r="AI643" s="3">
        <v>0</v>
      </c>
      <c r="AJ643" s="2"/>
    </row>
    <row r="644" spans="1:36">
      <c r="A644" s="154"/>
      <c r="B644" s="1">
        <v>2003</v>
      </c>
      <c r="C644" s="3">
        <v>50</v>
      </c>
      <c r="D644" s="3">
        <v>3086</v>
      </c>
      <c r="E644" s="3">
        <v>4246</v>
      </c>
      <c r="F644" s="3">
        <v>94</v>
      </c>
      <c r="G644" s="3">
        <v>18514</v>
      </c>
      <c r="H644" s="3">
        <v>26834</v>
      </c>
      <c r="I644" s="3">
        <v>0</v>
      </c>
      <c r="J644" s="3">
        <v>0</v>
      </c>
      <c r="K644" s="3">
        <v>0</v>
      </c>
      <c r="L644" s="3">
        <v>16</v>
      </c>
      <c r="M644" s="3">
        <v>1305</v>
      </c>
      <c r="N644" s="3">
        <v>1300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2</v>
      </c>
      <c r="AE644" s="3">
        <v>1281</v>
      </c>
      <c r="AF644" s="3">
        <v>2130</v>
      </c>
      <c r="AG644" s="3">
        <v>89</v>
      </c>
      <c r="AH644" s="3">
        <v>6479</v>
      </c>
      <c r="AI644" s="3">
        <v>8562</v>
      </c>
      <c r="AJ644" s="2"/>
    </row>
    <row r="645" spans="1:36">
      <c r="A645" s="154"/>
      <c r="B645" s="1">
        <v>2004</v>
      </c>
      <c r="C645" s="3">
        <v>22</v>
      </c>
      <c r="D645" s="3">
        <v>1340</v>
      </c>
      <c r="E645" s="3">
        <v>2248</v>
      </c>
      <c r="F645" s="3">
        <v>116</v>
      </c>
      <c r="G645" s="3">
        <v>19590</v>
      </c>
      <c r="H645" s="3">
        <v>36954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6</v>
      </c>
      <c r="AH645" s="3">
        <v>495</v>
      </c>
      <c r="AI645" s="3">
        <v>0</v>
      </c>
      <c r="AJ645" s="2"/>
    </row>
    <row r="646" spans="1:36">
      <c r="A646" s="154"/>
      <c r="B646" s="1">
        <v>2005</v>
      </c>
      <c r="C646" s="3">
        <v>15</v>
      </c>
      <c r="D646" s="3">
        <v>958</v>
      </c>
      <c r="E646" s="3">
        <v>2247</v>
      </c>
      <c r="F646" s="3">
        <v>104</v>
      </c>
      <c r="G646" s="3">
        <v>24095</v>
      </c>
      <c r="H646" s="3">
        <v>55420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1</v>
      </c>
      <c r="AB646" s="3">
        <v>2462</v>
      </c>
      <c r="AC646" s="3">
        <v>6154</v>
      </c>
      <c r="AD646" s="3">
        <v>2</v>
      </c>
      <c r="AE646" s="3">
        <v>2316</v>
      </c>
      <c r="AF646" s="3">
        <v>5438</v>
      </c>
      <c r="AG646" s="3">
        <v>29</v>
      </c>
      <c r="AH646" s="3" t="s">
        <v>65</v>
      </c>
      <c r="AI646" s="3">
        <v>6189</v>
      </c>
      <c r="AJ646" s="2"/>
    </row>
    <row r="647" spans="1:36">
      <c r="A647" s="154"/>
      <c r="B647" s="1">
        <v>2006</v>
      </c>
      <c r="C647" s="3">
        <v>7</v>
      </c>
      <c r="D647" s="3">
        <v>429</v>
      </c>
      <c r="E647" s="3">
        <v>1073</v>
      </c>
      <c r="F647" s="3">
        <v>40</v>
      </c>
      <c r="G647" s="3">
        <v>12000</v>
      </c>
      <c r="H647" s="3">
        <v>28756</v>
      </c>
      <c r="I647" s="3">
        <v>100</v>
      </c>
      <c r="J647" s="3">
        <v>13514</v>
      </c>
      <c r="K647" s="3">
        <v>32877</v>
      </c>
      <c r="L647" s="3">
        <v>88</v>
      </c>
      <c r="M647" s="3">
        <v>11275</v>
      </c>
      <c r="N647" s="3">
        <v>27279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/>
      <c r="AH647" s="3"/>
      <c r="AI647" s="3"/>
      <c r="AJ647" s="2"/>
    </row>
    <row r="648" spans="1:36">
      <c r="A648" s="154"/>
      <c r="B648" s="1">
        <v>2007</v>
      </c>
      <c r="C648" s="3">
        <v>21</v>
      </c>
      <c r="D648" s="3">
        <v>1301</v>
      </c>
      <c r="E648" s="3">
        <v>4255</v>
      </c>
      <c r="F648" s="3">
        <v>33</v>
      </c>
      <c r="G648" s="3">
        <v>7501</v>
      </c>
      <c r="H648" s="3">
        <v>23789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1</v>
      </c>
      <c r="V648" s="3">
        <v>354</v>
      </c>
      <c r="W648" s="3">
        <v>1158</v>
      </c>
      <c r="X648" s="3">
        <v>1</v>
      </c>
      <c r="Y648" s="3">
        <v>1965</v>
      </c>
      <c r="Z648" s="3">
        <v>6256</v>
      </c>
      <c r="AA648" s="3">
        <v>0</v>
      </c>
      <c r="AB648" s="3">
        <v>0</v>
      </c>
      <c r="AC648" s="3">
        <v>0</v>
      </c>
      <c r="AD648" s="3">
        <v>3</v>
      </c>
      <c r="AE648" s="3">
        <v>5666</v>
      </c>
      <c r="AF648" s="3">
        <v>18273</v>
      </c>
      <c r="AG648" s="3"/>
      <c r="AH648" s="3"/>
      <c r="AI648" s="3"/>
      <c r="AJ648" s="2"/>
    </row>
    <row r="649" spans="1:36">
      <c r="A649" s="154"/>
      <c r="B649" s="1">
        <v>2008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/>
      <c r="AH649" s="3"/>
      <c r="AI649" s="3"/>
      <c r="AJ649" s="2"/>
    </row>
    <row r="650" spans="1:36">
      <c r="A650" s="154"/>
      <c r="B650" s="1">
        <v>2009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/>
      <c r="AH650" s="3"/>
      <c r="AI650" s="3"/>
      <c r="AJ650" s="2"/>
    </row>
    <row r="651" spans="1:36">
      <c r="A651" s="154"/>
      <c r="B651" s="1">
        <v>2010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/>
      <c r="AH651" s="3"/>
      <c r="AI651" s="3"/>
      <c r="AJ651" s="2"/>
    </row>
    <row r="652" spans="1:36">
      <c r="A652" s="154"/>
      <c r="B652" s="1">
        <v>2011</v>
      </c>
      <c r="C652" s="3">
        <v>57</v>
      </c>
      <c r="D652" s="3">
        <v>3094</v>
      </c>
      <c r="E652" s="3">
        <v>11761</v>
      </c>
      <c r="F652" s="3">
        <v>15</v>
      </c>
      <c r="G652" s="3">
        <v>2659</v>
      </c>
      <c r="H652" s="3">
        <v>10105</v>
      </c>
      <c r="I652" s="3">
        <v>0</v>
      </c>
      <c r="J652" s="3">
        <v>0</v>
      </c>
      <c r="K652" s="3">
        <v>0</v>
      </c>
      <c r="L652" s="3">
        <v>12</v>
      </c>
      <c r="M652" s="3">
        <v>3301</v>
      </c>
      <c r="N652" s="3">
        <v>11223</v>
      </c>
      <c r="O652" s="3">
        <v>0</v>
      </c>
      <c r="P652" s="3">
        <v>0</v>
      </c>
      <c r="Q652" s="3">
        <v>0</v>
      </c>
      <c r="R652" s="3">
        <v>1</v>
      </c>
      <c r="S652" s="3">
        <v>4386</v>
      </c>
      <c r="T652" s="3">
        <v>16667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3</v>
      </c>
      <c r="AE652" s="3">
        <v>5089</v>
      </c>
      <c r="AF652" s="3">
        <v>18649</v>
      </c>
      <c r="AG652" s="3"/>
      <c r="AH652" s="3"/>
      <c r="AI652" s="3"/>
      <c r="AJ652" s="2"/>
    </row>
    <row r="653" spans="1:36" ht="13.5" thickBot="1">
      <c r="A653" s="155"/>
      <c r="B653" s="1">
        <v>2012</v>
      </c>
      <c r="C653" s="3">
        <v>29</v>
      </c>
      <c r="D653" s="3">
        <v>1726</v>
      </c>
      <c r="E653" s="3">
        <v>6540</v>
      </c>
      <c r="F653" s="3">
        <v>23</v>
      </c>
      <c r="G653" s="3">
        <v>5649</v>
      </c>
      <c r="H653" s="3">
        <v>21466</v>
      </c>
      <c r="I653" s="3">
        <v>48</v>
      </c>
      <c r="J653" s="3">
        <v>4029</v>
      </c>
      <c r="K653" s="3">
        <v>15310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1</v>
      </c>
      <c r="V653" s="3">
        <v>216</v>
      </c>
      <c r="W653" s="3">
        <v>821</v>
      </c>
      <c r="X653" s="3">
        <v>1</v>
      </c>
      <c r="Y653" s="3">
        <v>2300</v>
      </c>
      <c r="Z653" s="3">
        <v>8739</v>
      </c>
      <c r="AA653" s="3">
        <v>0</v>
      </c>
      <c r="AB653" s="3">
        <v>0</v>
      </c>
      <c r="AC653" s="3">
        <v>0</v>
      </c>
      <c r="AD653" s="3">
        <v>2</v>
      </c>
      <c r="AE653" s="3">
        <v>4066</v>
      </c>
      <c r="AF653" s="3">
        <v>14637</v>
      </c>
      <c r="AG653" s="3"/>
      <c r="AH653" s="3"/>
      <c r="AI653" s="3"/>
      <c r="AJ653" s="2"/>
    </row>
    <row r="654" spans="1:36"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2"/>
    </row>
    <row r="655" spans="1:36">
      <c r="B655" s="1" t="s">
        <v>16</v>
      </c>
      <c r="C655" s="3">
        <f t="shared" ref="C655:AI655" si="81">AVERAGE(C642:C653)</f>
        <v>21.916666666666668</v>
      </c>
      <c r="D655" s="3">
        <f t="shared" si="81"/>
        <v>1286.25</v>
      </c>
      <c r="E655" s="3">
        <f t="shared" si="81"/>
        <v>3029</v>
      </c>
      <c r="F655" s="3">
        <f t="shared" si="81"/>
        <v>40.75</v>
      </c>
      <c r="G655" s="3">
        <f t="shared" si="81"/>
        <v>8507.3333333333339</v>
      </c>
      <c r="H655" s="3">
        <f t="shared" si="81"/>
        <v>18059</v>
      </c>
      <c r="I655" s="3">
        <f t="shared" si="81"/>
        <v>12.333333333333334</v>
      </c>
      <c r="J655" s="3">
        <f t="shared" si="81"/>
        <v>1461.9166666666667</v>
      </c>
      <c r="K655" s="3">
        <f t="shared" si="81"/>
        <v>4015.5833333333335</v>
      </c>
      <c r="L655" s="3">
        <f t="shared" si="81"/>
        <v>9.6666666666666661</v>
      </c>
      <c r="M655" s="3">
        <f t="shared" si="81"/>
        <v>1323.4166666666667</v>
      </c>
      <c r="N655" s="3">
        <f t="shared" si="81"/>
        <v>3316.8333333333335</v>
      </c>
      <c r="O655" s="3">
        <f t="shared" si="81"/>
        <v>8.3333333333333329E-2</v>
      </c>
      <c r="P655" s="3">
        <f t="shared" si="81"/>
        <v>102.16666666666667</v>
      </c>
      <c r="Q655" s="3">
        <f t="shared" si="81"/>
        <v>132.83333333333334</v>
      </c>
      <c r="R655" s="3">
        <f t="shared" si="81"/>
        <v>8.3333333333333329E-2</v>
      </c>
      <c r="S655" s="3">
        <f t="shared" si="81"/>
        <v>365.5</v>
      </c>
      <c r="T655" s="3">
        <f t="shared" si="81"/>
        <v>1388.9166666666667</v>
      </c>
      <c r="U655" s="3">
        <f t="shared" si="81"/>
        <v>0.16666666666666666</v>
      </c>
      <c r="V655" s="3">
        <f t="shared" si="81"/>
        <v>47.5</v>
      </c>
      <c r="W655" s="3">
        <f t="shared" si="81"/>
        <v>164.91666666666666</v>
      </c>
      <c r="X655" s="3">
        <f t="shared" si="81"/>
        <v>0.33333333333333331</v>
      </c>
      <c r="Y655" s="3">
        <f t="shared" si="81"/>
        <v>548.83333333333337</v>
      </c>
      <c r="Z655" s="3">
        <f t="shared" si="81"/>
        <v>1510.0833333333333</v>
      </c>
      <c r="AA655" s="3">
        <f t="shared" si="81"/>
        <v>0.16666666666666666</v>
      </c>
      <c r="AB655" s="3">
        <f t="shared" si="81"/>
        <v>348</v>
      </c>
      <c r="AC655" s="3">
        <f t="shared" si="81"/>
        <v>669.91666666666663</v>
      </c>
      <c r="AD655" s="3">
        <f t="shared" si="81"/>
        <v>1.4166666666666667</v>
      </c>
      <c r="AE655" s="3">
        <f t="shared" si="81"/>
        <v>2612.25</v>
      </c>
      <c r="AF655" s="3">
        <f t="shared" si="81"/>
        <v>5821.083333333333</v>
      </c>
      <c r="AG655" s="3">
        <f t="shared" si="81"/>
        <v>24.8</v>
      </c>
      <c r="AH655" s="3">
        <f t="shared" si="81"/>
        <v>1743.5</v>
      </c>
      <c r="AI655" s="3">
        <f t="shared" si="81"/>
        <v>2950.2</v>
      </c>
      <c r="AJ655" s="2"/>
    </row>
    <row r="656" spans="1:36">
      <c r="B656" s="1" t="s">
        <v>17</v>
      </c>
      <c r="C656" s="3">
        <f t="shared" ref="C656:AI656" si="82">SUM(C642:C653)</f>
        <v>263</v>
      </c>
      <c r="D656" s="3">
        <f t="shared" si="82"/>
        <v>15435</v>
      </c>
      <c r="E656" s="3">
        <f t="shared" si="82"/>
        <v>36348</v>
      </c>
      <c r="F656" s="3">
        <f t="shared" si="82"/>
        <v>489</v>
      </c>
      <c r="G656" s="3">
        <f t="shared" si="82"/>
        <v>102088</v>
      </c>
      <c r="H656" s="3">
        <f t="shared" si="82"/>
        <v>216708</v>
      </c>
      <c r="I656" s="3">
        <f t="shared" si="82"/>
        <v>148</v>
      </c>
      <c r="J656" s="3">
        <f t="shared" si="82"/>
        <v>17543</v>
      </c>
      <c r="K656" s="3">
        <f t="shared" si="82"/>
        <v>48187</v>
      </c>
      <c r="L656" s="3">
        <f t="shared" si="82"/>
        <v>116</v>
      </c>
      <c r="M656" s="3">
        <f t="shared" si="82"/>
        <v>15881</v>
      </c>
      <c r="N656" s="3">
        <f t="shared" si="82"/>
        <v>39802</v>
      </c>
      <c r="O656" s="3">
        <f t="shared" si="82"/>
        <v>1</v>
      </c>
      <c r="P656" s="3">
        <f t="shared" si="82"/>
        <v>1226</v>
      </c>
      <c r="Q656" s="3">
        <f t="shared" si="82"/>
        <v>1594</v>
      </c>
      <c r="R656" s="3">
        <f t="shared" si="82"/>
        <v>1</v>
      </c>
      <c r="S656" s="3">
        <f t="shared" si="82"/>
        <v>4386</v>
      </c>
      <c r="T656" s="3">
        <f t="shared" si="82"/>
        <v>16667</v>
      </c>
      <c r="U656" s="3">
        <f t="shared" si="82"/>
        <v>2</v>
      </c>
      <c r="V656" s="3">
        <f t="shared" si="82"/>
        <v>570</v>
      </c>
      <c r="W656" s="3">
        <f t="shared" si="82"/>
        <v>1979</v>
      </c>
      <c r="X656" s="3">
        <f t="shared" si="82"/>
        <v>4</v>
      </c>
      <c r="Y656" s="3">
        <f t="shared" si="82"/>
        <v>6586</v>
      </c>
      <c r="Z656" s="3">
        <f t="shared" si="82"/>
        <v>18121</v>
      </c>
      <c r="AA656" s="3">
        <f t="shared" si="82"/>
        <v>2</v>
      </c>
      <c r="AB656" s="3">
        <f t="shared" si="82"/>
        <v>4176</v>
      </c>
      <c r="AC656" s="3">
        <f t="shared" si="82"/>
        <v>8039</v>
      </c>
      <c r="AD656" s="3">
        <f t="shared" si="82"/>
        <v>17</v>
      </c>
      <c r="AE656" s="3">
        <f t="shared" si="82"/>
        <v>31347</v>
      </c>
      <c r="AF656" s="3">
        <f t="shared" si="82"/>
        <v>69853</v>
      </c>
      <c r="AG656" s="3">
        <f t="shared" si="82"/>
        <v>124</v>
      </c>
      <c r="AH656" s="3">
        <f t="shared" si="82"/>
        <v>6974</v>
      </c>
      <c r="AI656" s="3">
        <f t="shared" si="82"/>
        <v>14751</v>
      </c>
      <c r="AJ656" s="2"/>
    </row>
    <row r="657" spans="1:36" ht="13.5" thickBot="1"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2"/>
    </row>
    <row r="658" spans="1:36">
      <c r="A658" s="153" t="s">
        <v>56</v>
      </c>
      <c r="B658" s="1">
        <v>2001</v>
      </c>
      <c r="C658" s="3">
        <v>360</v>
      </c>
      <c r="D658" s="3">
        <v>9220</v>
      </c>
      <c r="E658" s="3">
        <v>7376</v>
      </c>
      <c r="F658" s="3">
        <v>8</v>
      </c>
      <c r="G658" s="3">
        <v>1160</v>
      </c>
      <c r="H658" s="3">
        <v>1160</v>
      </c>
      <c r="I658" s="3">
        <v>0</v>
      </c>
      <c r="J658" s="3">
        <v>0</v>
      </c>
      <c r="K658" s="3">
        <v>0</v>
      </c>
      <c r="L658" s="3">
        <v>4</v>
      </c>
      <c r="M658" s="3">
        <v>640</v>
      </c>
      <c r="N658" s="3">
        <v>1280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2"/>
    </row>
    <row r="659" spans="1:36">
      <c r="A659" s="154"/>
      <c r="B659" s="1">
        <v>2002</v>
      </c>
      <c r="C659" s="3">
        <v>65</v>
      </c>
      <c r="D659" s="3">
        <v>4139</v>
      </c>
      <c r="E659" s="3">
        <v>3311</v>
      </c>
      <c r="F659" s="3">
        <v>35</v>
      </c>
      <c r="G659" s="3">
        <v>3850</v>
      </c>
      <c r="H659" s="3">
        <v>3080</v>
      </c>
      <c r="I659" s="3">
        <v>0</v>
      </c>
      <c r="J659" s="3">
        <v>0</v>
      </c>
      <c r="K659" s="3">
        <v>0</v>
      </c>
      <c r="L659" s="3">
        <v>4</v>
      </c>
      <c r="M659" s="3">
        <v>780</v>
      </c>
      <c r="N659" s="3">
        <v>1950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3</v>
      </c>
      <c r="V659" s="3">
        <v>958</v>
      </c>
      <c r="W659" s="3">
        <v>2587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2"/>
    </row>
    <row r="660" spans="1:36">
      <c r="A660" s="154"/>
      <c r="B660" s="1">
        <v>2003</v>
      </c>
      <c r="C660" s="3">
        <v>39</v>
      </c>
      <c r="D660" s="3">
        <v>2487</v>
      </c>
      <c r="E660" s="3">
        <v>1989</v>
      </c>
      <c r="F660" s="3">
        <v>39</v>
      </c>
      <c r="G660" s="3">
        <v>6630</v>
      </c>
      <c r="H660" s="3">
        <v>11934</v>
      </c>
      <c r="I660" s="3">
        <v>0</v>
      </c>
      <c r="J660" s="3">
        <v>0</v>
      </c>
      <c r="K660" s="3">
        <v>0</v>
      </c>
      <c r="L660" s="3">
        <v>2</v>
      </c>
      <c r="M660" s="3">
        <v>320</v>
      </c>
      <c r="N660" s="3">
        <v>800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2</v>
      </c>
      <c r="Y660" s="3">
        <v>860</v>
      </c>
      <c r="Z660" s="3">
        <v>950</v>
      </c>
      <c r="AA660" s="3">
        <v>1</v>
      </c>
      <c r="AB660" s="3">
        <v>60</v>
      </c>
      <c r="AC660" s="3">
        <v>150</v>
      </c>
      <c r="AD660" s="3">
        <v>0</v>
      </c>
      <c r="AE660" s="3">
        <v>0</v>
      </c>
      <c r="AF660" s="3">
        <v>0</v>
      </c>
      <c r="AG660" s="3">
        <v>129</v>
      </c>
      <c r="AH660" s="3">
        <v>8291</v>
      </c>
      <c r="AI660" s="3">
        <v>15176</v>
      </c>
      <c r="AJ660" s="2"/>
    </row>
    <row r="661" spans="1:36">
      <c r="A661" s="154"/>
      <c r="B661" s="1">
        <v>2004</v>
      </c>
      <c r="C661" s="3">
        <v>73</v>
      </c>
      <c r="D661" s="3">
        <v>3777</v>
      </c>
      <c r="E661" s="3">
        <v>8027</v>
      </c>
      <c r="F661" s="3">
        <v>76</v>
      </c>
      <c r="G661" s="3">
        <v>26600</v>
      </c>
      <c r="H661" s="3">
        <v>66500</v>
      </c>
      <c r="I661" s="3">
        <v>0</v>
      </c>
      <c r="J661" s="3">
        <v>0</v>
      </c>
      <c r="K661" s="3">
        <v>0</v>
      </c>
      <c r="L661" s="3">
        <v>5</v>
      </c>
      <c r="M661" s="3">
        <v>430</v>
      </c>
      <c r="N661" s="3">
        <v>1100</v>
      </c>
      <c r="O661" s="3">
        <v>0</v>
      </c>
      <c r="P661" s="3">
        <v>0</v>
      </c>
      <c r="Q661" s="3">
        <v>0</v>
      </c>
      <c r="R661" s="3">
        <v>2</v>
      </c>
      <c r="S661" s="3">
        <v>120</v>
      </c>
      <c r="T661" s="3">
        <v>360</v>
      </c>
      <c r="U661" s="3">
        <v>1</v>
      </c>
      <c r="V661" s="3">
        <v>350</v>
      </c>
      <c r="W661" s="3">
        <v>1050</v>
      </c>
      <c r="X661" s="3">
        <v>0</v>
      </c>
      <c r="Y661" s="3">
        <v>0</v>
      </c>
      <c r="Z661" s="3">
        <v>0</v>
      </c>
      <c r="AA661" s="3">
        <v>3</v>
      </c>
      <c r="AB661" s="3">
        <v>960</v>
      </c>
      <c r="AC661" s="3">
        <v>2880</v>
      </c>
      <c r="AD661" s="3">
        <v>5</v>
      </c>
      <c r="AE661" s="3">
        <v>750</v>
      </c>
      <c r="AF661" s="3">
        <v>2250</v>
      </c>
      <c r="AG661" s="3">
        <v>153</v>
      </c>
      <c r="AH661" s="3" t="s">
        <v>85</v>
      </c>
      <c r="AI661" s="3">
        <v>98000</v>
      </c>
      <c r="AJ661" s="2"/>
    </row>
    <row r="662" spans="1:36">
      <c r="A662" s="154"/>
      <c r="B662" s="1">
        <v>2005</v>
      </c>
      <c r="C662" s="3">
        <v>30</v>
      </c>
      <c r="D662" s="3">
        <v>1786</v>
      </c>
      <c r="E662" s="3">
        <v>3457</v>
      </c>
      <c r="F662" s="3">
        <v>35</v>
      </c>
      <c r="G662" s="3">
        <v>6639</v>
      </c>
      <c r="H662" s="3">
        <v>19917</v>
      </c>
      <c r="I662" s="3">
        <v>0</v>
      </c>
      <c r="J662" s="3">
        <v>0</v>
      </c>
      <c r="K662" s="3">
        <v>0</v>
      </c>
      <c r="L662" s="3">
        <v>21</v>
      </c>
      <c r="M662" s="3">
        <v>2135</v>
      </c>
      <c r="N662" s="3">
        <v>10200</v>
      </c>
      <c r="O662" s="3">
        <v>12</v>
      </c>
      <c r="P662" s="3">
        <v>2520</v>
      </c>
      <c r="Q662" s="3">
        <v>7560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2"/>
    </row>
    <row r="663" spans="1:36">
      <c r="A663" s="154"/>
      <c r="B663" s="1">
        <v>2006</v>
      </c>
      <c r="C663" s="3">
        <v>45</v>
      </c>
      <c r="D663" s="3">
        <v>1787</v>
      </c>
      <c r="E663" s="3">
        <v>4076</v>
      </c>
      <c r="F663" s="3">
        <v>49</v>
      </c>
      <c r="G663" s="3">
        <v>6615</v>
      </c>
      <c r="H663" s="3">
        <v>23153</v>
      </c>
      <c r="I663" s="3">
        <v>6</v>
      </c>
      <c r="J663" s="3">
        <v>780</v>
      </c>
      <c r="K663" s="3">
        <v>3510</v>
      </c>
      <c r="L663" s="3">
        <v>16</v>
      </c>
      <c r="M663" s="3">
        <v>1920</v>
      </c>
      <c r="N663" s="3">
        <v>8640</v>
      </c>
      <c r="O663" s="3">
        <v>8</v>
      </c>
      <c r="P663" s="3">
        <v>1200</v>
      </c>
      <c r="Q663" s="3">
        <v>5400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1</v>
      </c>
      <c r="AB663" s="3">
        <v>600</v>
      </c>
      <c r="AC663" s="3">
        <v>2700</v>
      </c>
      <c r="AD663" s="3">
        <v>0</v>
      </c>
      <c r="AE663" s="3">
        <v>0</v>
      </c>
      <c r="AF663" s="3">
        <v>0</v>
      </c>
      <c r="AG663" s="3"/>
      <c r="AH663" s="3"/>
      <c r="AI663" s="3"/>
      <c r="AJ663" s="2"/>
    </row>
    <row r="664" spans="1:36">
      <c r="A664" s="154"/>
      <c r="B664" s="1">
        <v>2007</v>
      </c>
      <c r="C664" s="3">
        <v>17</v>
      </c>
      <c r="D664" s="3">
        <v>1097</v>
      </c>
      <c r="E664" s="3">
        <v>2865</v>
      </c>
      <c r="F664" s="3">
        <v>48</v>
      </c>
      <c r="G664" s="3">
        <v>12906</v>
      </c>
      <c r="H664" s="3">
        <v>50379</v>
      </c>
      <c r="I664" s="3">
        <v>10</v>
      </c>
      <c r="J664" s="3">
        <v>1310</v>
      </c>
      <c r="K664" s="3">
        <v>5000</v>
      </c>
      <c r="L664" s="3">
        <v>29</v>
      </c>
      <c r="M664" s="3">
        <v>5334</v>
      </c>
      <c r="N664" s="3">
        <v>18040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1</v>
      </c>
      <c r="V664" s="3">
        <v>351</v>
      </c>
      <c r="W664" s="3">
        <v>1050</v>
      </c>
      <c r="X664" s="3">
        <v>1</v>
      </c>
      <c r="Y664" s="3">
        <v>152</v>
      </c>
      <c r="Z664" s="3">
        <v>150</v>
      </c>
      <c r="AA664" s="3">
        <v>3</v>
      </c>
      <c r="AB664" s="3">
        <v>504</v>
      </c>
      <c r="AC664" s="3">
        <v>1550</v>
      </c>
      <c r="AD664" s="3">
        <v>0</v>
      </c>
      <c r="AE664" s="3">
        <v>0</v>
      </c>
      <c r="AF664" s="3">
        <v>0</v>
      </c>
      <c r="AG664" s="3">
        <v>7</v>
      </c>
      <c r="AH664" s="3">
        <v>415</v>
      </c>
      <c r="AI664" s="3">
        <v>830</v>
      </c>
      <c r="AJ664" s="2"/>
    </row>
    <row r="665" spans="1:36">
      <c r="A665" s="154"/>
      <c r="B665" s="1">
        <v>2008</v>
      </c>
      <c r="C665" s="3">
        <v>15</v>
      </c>
      <c r="D665" s="3">
        <v>914</v>
      </c>
      <c r="E665" s="3">
        <v>2461</v>
      </c>
      <c r="F665" s="3">
        <v>38</v>
      </c>
      <c r="G665" s="3">
        <v>5890</v>
      </c>
      <c r="H665" s="3">
        <v>21793</v>
      </c>
      <c r="I665" s="3">
        <v>0</v>
      </c>
      <c r="J665" s="3">
        <v>0</v>
      </c>
      <c r="K665" s="3">
        <v>0</v>
      </c>
      <c r="L665" s="3">
        <v>14</v>
      </c>
      <c r="M665" s="3">
        <v>1339</v>
      </c>
      <c r="N665" s="3">
        <v>5583</v>
      </c>
      <c r="O665" s="3">
        <v>0</v>
      </c>
      <c r="P665" s="3">
        <v>0</v>
      </c>
      <c r="Q665" s="3">
        <v>0</v>
      </c>
      <c r="R665" s="3">
        <v>1</v>
      </c>
      <c r="S665" s="3">
        <v>696</v>
      </c>
      <c r="T665" s="3">
        <v>1740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3</v>
      </c>
      <c r="AB665" s="3">
        <v>704</v>
      </c>
      <c r="AC665" s="3">
        <v>2323</v>
      </c>
      <c r="AD665" s="3">
        <v>2</v>
      </c>
      <c r="AE665" s="3">
        <v>2360</v>
      </c>
      <c r="AF665" s="3">
        <v>6686</v>
      </c>
      <c r="AG665" s="3"/>
      <c r="AH665" s="3"/>
      <c r="AI665" s="3"/>
      <c r="AJ665" s="2"/>
    </row>
    <row r="666" spans="1:36">
      <c r="A666" s="154"/>
      <c r="B666" s="1">
        <v>2009</v>
      </c>
      <c r="C666" s="3">
        <v>406</v>
      </c>
      <c r="D666" s="3">
        <v>17066</v>
      </c>
      <c r="E666" s="3">
        <v>51065</v>
      </c>
      <c r="F666" s="3">
        <v>18</v>
      </c>
      <c r="G666" s="3">
        <v>4014</v>
      </c>
      <c r="H666" s="3">
        <v>19878</v>
      </c>
      <c r="I666" s="3">
        <v>12</v>
      </c>
      <c r="J666" s="3">
        <v>1428</v>
      </c>
      <c r="K666" s="3">
        <v>7140</v>
      </c>
      <c r="L666" s="3">
        <v>24</v>
      </c>
      <c r="M666" s="3">
        <v>4238</v>
      </c>
      <c r="N666" s="3">
        <v>21190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1</v>
      </c>
      <c r="V666" s="3">
        <v>108</v>
      </c>
      <c r="W666" s="3">
        <v>500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4</v>
      </c>
      <c r="AE666" s="3">
        <v>1433</v>
      </c>
      <c r="AF666" s="3">
        <v>5016</v>
      </c>
      <c r="AG666" s="3"/>
      <c r="AH666" s="3"/>
      <c r="AI666" s="3"/>
      <c r="AJ666" s="2"/>
    </row>
    <row r="667" spans="1:36">
      <c r="A667" s="154"/>
      <c r="B667" s="1">
        <v>2010</v>
      </c>
      <c r="C667" s="3">
        <v>22</v>
      </c>
      <c r="D667" s="3">
        <v>1518</v>
      </c>
      <c r="E667" s="3">
        <v>2277</v>
      </c>
      <c r="F667" s="3">
        <v>44</v>
      </c>
      <c r="G667" s="3">
        <v>5540</v>
      </c>
      <c r="H667" s="3">
        <v>17120</v>
      </c>
      <c r="I667" s="3">
        <v>0</v>
      </c>
      <c r="J667" s="3">
        <v>0</v>
      </c>
      <c r="K667" s="3">
        <v>0</v>
      </c>
      <c r="L667" s="3">
        <v>8</v>
      </c>
      <c r="M667" s="3">
        <v>1280</v>
      </c>
      <c r="N667" s="3">
        <v>5120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2</v>
      </c>
      <c r="V667" s="3">
        <v>750</v>
      </c>
      <c r="W667" s="3">
        <v>3750</v>
      </c>
      <c r="X667" s="3">
        <v>0</v>
      </c>
      <c r="Y667" s="3">
        <v>0</v>
      </c>
      <c r="Z667" s="3">
        <v>0</v>
      </c>
      <c r="AA667" s="3">
        <v>2</v>
      </c>
      <c r="AB667" s="3">
        <v>650</v>
      </c>
      <c r="AC667" s="3">
        <v>2705</v>
      </c>
      <c r="AD667" s="3">
        <v>1</v>
      </c>
      <c r="AE667" s="3">
        <v>350</v>
      </c>
      <c r="AF667" s="3">
        <v>1164</v>
      </c>
      <c r="AG667" s="3"/>
      <c r="AH667" s="3"/>
      <c r="AI667" s="3"/>
      <c r="AJ667" s="2"/>
    </row>
    <row r="668" spans="1:36">
      <c r="A668" s="154"/>
      <c r="B668" s="1">
        <v>2011</v>
      </c>
      <c r="C668" s="3">
        <v>34</v>
      </c>
      <c r="D668" s="3">
        <v>1605</v>
      </c>
      <c r="E668" s="3">
        <v>3078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2</v>
      </c>
      <c r="M668" s="3">
        <v>450</v>
      </c>
      <c r="N668" s="3">
        <v>2475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1</v>
      </c>
      <c r="V668" s="3">
        <v>150</v>
      </c>
      <c r="W668" s="3">
        <v>750</v>
      </c>
      <c r="X668" s="3">
        <v>0</v>
      </c>
      <c r="Y668" s="3">
        <v>0</v>
      </c>
      <c r="Z668" s="3">
        <v>0</v>
      </c>
      <c r="AA668" s="3">
        <v>2</v>
      </c>
      <c r="AB668" s="3">
        <v>620</v>
      </c>
      <c r="AC668" s="3">
        <v>3100</v>
      </c>
      <c r="AD668" s="3">
        <v>2</v>
      </c>
      <c r="AE668" s="3">
        <v>250</v>
      </c>
      <c r="AF668" s="3">
        <v>1250</v>
      </c>
      <c r="AG668" s="3"/>
      <c r="AH668" s="3"/>
      <c r="AI668" s="3"/>
      <c r="AJ668" s="2"/>
    </row>
    <row r="669" spans="1:36" ht="13.5" thickBot="1">
      <c r="A669" s="155"/>
      <c r="B669" s="1">
        <v>2012</v>
      </c>
      <c r="C669" s="3">
        <v>36</v>
      </c>
      <c r="D669" s="3">
        <v>1669</v>
      </c>
      <c r="E669" s="3">
        <v>6698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1</v>
      </c>
      <c r="Y669" s="3">
        <v>130</v>
      </c>
      <c r="Z669" s="3">
        <v>702</v>
      </c>
      <c r="AA669" s="3">
        <v>2</v>
      </c>
      <c r="AB669" s="3">
        <v>260</v>
      </c>
      <c r="AC669" s="3">
        <v>1404</v>
      </c>
      <c r="AD669" s="3">
        <v>2</v>
      </c>
      <c r="AE669" s="3">
        <v>1550</v>
      </c>
      <c r="AF669" s="3">
        <v>8370</v>
      </c>
      <c r="AG669" s="3"/>
      <c r="AH669" s="3"/>
      <c r="AI669" s="3"/>
      <c r="AJ669" s="2"/>
    </row>
    <row r="670" spans="1:36"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2"/>
    </row>
    <row r="671" spans="1:36">
      <c r="B671" s="1" t="s">
        <v>16</v>
      </c>
      <c r="C671" s="3">
        <f>AVERAGE(C658:C669)</f>
        <v>95.166666666666671</v>
      </c>
      <c r="D671" s="3">
        <f t="shared" ref="D671:AF671" si="83">AVERAGE(D658:D669)</f>
        <v>3922.0833333333335</v>
      </c>
      <c r="E671" s="3">
        <f t="shared" si="83"/>
        <v>8056.666666666667</v>
      </c>
      <c r="F671" s="3">
        <f t="shared" si="83"/>
        <v>32.5</v>
      </c>
      <c r="G671" s="3">
        <f t="shared" si="83"/>
        <v>6653.666666666667</v>
      </c>
      <c r="H671" s="3">
        <f t="shared" si="83"/>
        <v>19576.166666666668</v>
      </c>
      <c r="I671" s="3">
        <f t="shared" si="83"/>
        <v>2.3333333333333335</v>
      </c>
      <c r="J671" s="3">
        <f t="shared" si="83"/>
        <v>293.16666666666669</v>
      </c>
      <c r="K671" s="3">
        <f t="shared" si="83"/>
        <v>1304.1666666666667</v>
      </c>
      <c r="L671" s="3">
        <f t="shared" si="83"/>
        <v>10.75</v>
      </c>
      <c r="M671" s="3">
        <f t="shared" si="83"/>
        <v>1572.1666666666667</v>
      </c>
      <c r="N671" s="3">
        <f t="shared" si="83"/>
        <v>6364.833333333333</v>
      </c>
      <c r="O671" s="3">
        <f t="shared" si="83"/>
        <v>1.6666666666666667</v>
      </c>
      <c r="P671" s="3">
        <f t="shared" si="83"/>
        <v>310</v>
      </c>
      <c r="Q671" s="3">
        <f t="shared" si="83"/>
        <v>1080</v>
      </c>
      <c r="R671" s="3">
        <f t="shared" si="83"/>
        <v>0.25</v>
      </c>
      <c r="S671" s="3">
        <f t="shared" si="83"/>
        <v>68</v>
      </c>
      <c r="T671" s="3">
        <f t="shared" si="83"/>
        <v>175</v>
      </c>
      <c r="U671" s="3">
        <f t="shared" si="83"/>
        <v>0.75</v>
      </c>
      <c r="V671" s="3">
        <f t="shared" si="83"/>
        <v>222.25</v>
      </c>
      <c r="W671" s="3">
        <f t="shared" si="83"/>
        <v>807.25</v>
      </c>
      <c r="X671" s="3">
        <f t="shared" si="83"/>
        <v>0.33333333333333331</v>
      </c>
      <c r="Y671" s="3">
        <f t="shared" si="83"/>
        <v>95.166666666666671</v>
      </c>
      <c r="Z671" s="3">
        <f t="shared" si="83"/>
        <v>150.16666666666666</v>
      </c>
      <c r="AA671" s="3">
        <f t="shared" si="83"/>
        <v>1.4166666666666667</v>
      </c>
      <c r="AB671" s="3">
        <f t="shared" si="83"/>
        <v>363.16666666666669</v>
      </c>
      <c r="AC671" s="3">
        <f t="shared" si="83"/>
        <v>1401</v>
      </c>
      <c r="AD671" s="3">
        <f t="shared" si="83"/>
        <v>1.3333333333333333</v>
      </c>
      <c r="AE671" s="3">
        <f t="shared" si="83"/>
        <v>557.75</v>
      </c>
      <c r="AF671" s="3">
        <f t="shared" si="83"/>
        <v>2061.3333333333335</v>
      </c>
      <c r="AG671" s="3">
        <f>AVERAGE(AG658:AG669)</f>
        <v>48.166666666666664</v>
      </c>
      <c r="AH671" s="3">
        <f>AVERAGE(AH658:AH669)</f>
        <v>1741.2</v>
      </c>
      <c r="AI671" s="3">
        <f>AVERAGE(AI658:AI669)</f>
        <v>19001</v>
      </c>
      <c r="AJ671" s="2"/>
    </row>
    <row r="672" spans="1:36">
      <c r="B672" s="1" t="s">
        <v>17</v>
      </c>
      <c r="C672" s="3">
        <f>SUM(C658:C669)</f>
        <v>1142</v>
      </c>
      <c r="D672" s="3">
        <f t="shared" ref="D672:AF672" si="84">SUM(D658:D669)</f>
        <v>47065</v>
      </c>
      <c r="E672" s="3">
        <f t="shared" si="84"/>
        <v>96680</v>
      </c>
      <c r="F672" s="3">
        <f t="shared" si="84"/>
        <v>390</v>
      </c>
      <c r="G672" s="3">
        <f t="shared" si="84"/>
        <v>79844</v>
      </c>
      <c r="H672" s="3">
        <f t="shared" si="84"/>
        <v>234914</v>
      </c>
      <c r="I672" s="3">
        <f t="shared" si="84"/>
        <v>28</v>
      </c>
      <c r="J672" s="3">
        <f t="shared" si="84"/>
        <v>3518</v>
      </c>
      <c r="K672" s="3">
        <f t="shared" si="84"/>
        <v>15650</v>
      </c>
      <c r="L672" s="3">
        <f t="shared" si="84"/>
        <v>129</v>
      </c>
      <c r="M672" s="3">
        <f t="shared" si="84"/>
        <v>18866</v>
      </c>
      <c r="N672" s="3">
        <f t="shared" si="84"/>
        <v>76378</v>
      </c>
      <c r="O672" s="3">
        <f t="shared" si="84"/>
        <v>20</v>
      </c>
      <c r="P672" s="3">
        <f t="shared" si="84"/>
        <v>3720</v>
      </c>
      <c r="Q672" s="3">
        <f t="shared" si="84"/>
        <v>12960</v>
      </c>
      <c r="R672" s="3">
        <f t="shared" si="84"/>
        <v>3</v>
      </c>
      <c r="S672" s="3">
        <f t="shared" si="84"/>
        <v>816</v>
      </c>
      <c r="T672" s="3">
        <f t="shared" si="84"/>
        <v>2100</v>
      </c>
      <c r="U672" s="3">
        <f t="shared" si="84"/>
        <v>9</v>
      </c>
      <c r="V672" s="3">
        <f t="shared" si="84"/>
        <v>2667</v>
      </c>
      <c r="W672" s="3">
        <f t="shared" si="84"/>
        <v>9687</v>
      </c>
      <c r="X672" s="3">
        <f t="shared" si="84"/>
        <v>4</v>
      </c>
      <c r="Y672" s="3">
        <f t="shared" si="84"/>
        <v>1142</v>
      </c>
      <c r="Z672" s="3">
        <f t="shared" si="84"/>
        <v>1802</v>
      </c>
      <c r="AA672" s="3">
        <f t="shared" si="84"/>
        <v>17</v>
      </c>
      <c r="AB672" s="3">
        <f t="shared" si="84"/>
        <v>4358</v>
      </c>
      <c r="AC672" s="3">
        <f t="shared" si="84"/>
        <v>16812</v>
      </c>
      <c r="AD672" s="3">
        <f t="shared" si="84"/>
        <v>16</v>
      </c>
      <c r="AE672" s="3">
        <f t="shared" si="84"/>
        <v>6693</v>
      </c>
      <c r="AF672" s="3">
        <f t="shared" si="84"/>
        <v>24736</v>
      </c>
      <c r="AG672" s="3">
        <f>SUM(AG658:AG669)</f>
        <v>289</v>
      </c>
      <c r="AH672" s="3">
        <f>SUM(AH658:AH669)</f>
        <v>8706</v>
      </c>
      <c r="AI672" s="3">
        <f>SUM(AI658:AI669)</f>
        <v>114006</v>
      </c>
      <c r="AJ672" s="2"/>
    </row>
    <row r="673" spans="1:35" ht="13.5" thickBot="1"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</row>
    <row r="674" spans="1:35">
      <c r="A674" s="153" t="s">
        <v>24</v>
      </c>
      <c r="B674" s="1">
        <v>2001</v>
      </c>
      <c r="C674" s="3">
        <v>2</v>
      </c>
      <c r="D674" s="3">
        <v>101</v>
      </c>
      <c r="E674" s="3">
        <v>130</v>
      </c>
      <c r="F674" s="3">
        <v>24</v>
      </c>
      <c r="G674" s="3">
        <v>4698</v>
      </c>
      <c r="H674" s="3">
        <v>5568</v>
      </c>
      <c r="I674" s="3">
        <v>0</v>
      </c>
      <c r="J674" s="3">
        <v>0</v>
      </c>
      <c r="K674" s="3">
        <v>0</v>
      </c>
      <c r="L674" s="3">
        <v>20</v>
      </c>
      <c r="M674" s="3">
        <v>2453</v>
      </c>
      <c r="N674" s="3">
        <v>2073</v>
      </c>
      <c r="O674" s="3">
        <v>3</v>
      </c>
      <c r="P674" s="3">
        <v>422</v>
      </c>
      <c r="Q674" s="3">
        <v>450</v>
      </c>
      <c r="R674" s="3">
        <v>1</v>
      </c>
      <c r="S674" s="3">
        <v>258</v>
      </c>
      <c r="T674" s="3">
        <v>250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</row>
    <row r="675" spans="1:35">
      <c r="A675" s="154"/>
      <c r="B675" s="1">
        <v>2002</v>
      </c>
      <c r="C675" s="3">
        <v>7</v>
      </c>
      <c r="D675" s="3">
        <v>419</v>
      </c>
      <c r="E675" s="3">
        <v>442</v>
      </c>
      <c r="F675" s="3">
        <v>29</v>
      </c>
      <c r="G675" s="3">
        <v>6451</v>
      </c>
      <c r="H675" s="3">
        <v>9219</v>
      </c>
      <c r="I675" s="3">
        <v>0</v>
      </c>
      <c r="J675" s="3">
        <v>0</v>
      </c>
      <c r="K675" s="3">
        <v>0</v>
      </c>
      <c r="L675" s="3">
        <v>53</v>
      </c>
      <c r="M675" s="3">
        <v>6603</v>
      </c>
      <c r="N675" s="3">
        <v>11152</v>
      </c>
      <c r="O675" s="3">
        <v>0</v>
      </c>
      <c r="P675" s="3">
        <v>0</v>
      </c>
      <c r="Q675" s="3">
        <v>0</v>
      </c>
      <c r="R675" s="3">
        <v>1</v>
      </c>
      <c r="S675" s="3">
        <v>130</v>
      </c>
      <c r="T675" s="3">
        <v>150</v>
      </c>
      <c r="U675" s="3">
        <v>0</v>
      </c>
      <c r="V675" s="3">
        <v>0</v>
      </c>
      <c r="W675" s="3">
        <v>0</v>
      </c>
      <c r="X675" s="3">
        <v>1</v>
      </c>
      <c r="Y675" s="3">
        <v>447</v>
      </c>
      <c r="Z675" s="3">
        <v>800</v>
      </c>
      <c r="AA675" s="3">
        <v>1</v>
      </c>
      <c r="AB675" s="3">
        <v>391</v>
      </c>
      <c r="AC675" s="3">
        <v>400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</row>
    <row r="676" spans="1:35">
      <c r="A676" s="154"/>
      <c r="B676" s="1">
        <v>2003</v>
      </c>
      <c r="C676" s="3">
        <v>6</v>
      </c>
      <c r="D676" s="3">
        <v>358</v>
      </c>
      <c r="E676" s="3">
        <v>424</v>
      </c>
      <c r="F676" s="3">
        <v>23</v>
      </c>
      <c r="G676" s="3">
        <v>4754</v>
      </c>
      <c r="H676" s="3">
        <v>7096</v>
      </c>
      <c r="I676" s="3">
        <v>0</v>
      </c>
      <c r="J676" s="3">
        <v>0</v>
      </c>
      <c r="K676" s="3">
        <v>0</v>
      </c>
      <c r="L676" s="3">
        <v>39</v>
      </c>
      <c r="M676" s="3">
        <v>4905</v>
      </c>
      <c r="N676" s="3">
        <v>7404</v>
      </c>
      <c r="O676" s="3">
        <v>0</v>
      </c>
      <c r="P676" s="3">
        <v>0</v>
      </c>
      <c r="Q676" s="3">
        <v>0</v>
      </c>
      <c r="R676" s="3">
        <v>1</v>
      </c>
      <c r="S676" s="3">
        <v>1705</v>
      </c>
      <c r="T676" s="3">
        <v>8500</v>
      </c>
      <c r="U676" s="3">
        <v>2</v>
      </c>
      <c r="V676" s="3">
        <v>1108</v>
      </c>
      <c r="W676" s="3">
        <v>1439</v>
      </c>
      <c r="X676" s="3">
        <v>0</v>
      </c>
      <c r="Y676" s="3">
        <v>0</v>
      </c>
      <c r="Z676" s="3">
        <v>0</v>
      </c>
      <c r="AA676" s="3">
        <v>2</v>
      </c>
      <c r="AB676" s="3">
        <v>416</v>
      </c>
      <c r="AC676" s="3">
        <v>608</v>
      </c>
      <c r="AD676" s="3">
        <v>0</v>
      </c>
      <c r="AE676" s="3">
        <v>0</v>
      </c>
      <c r="AF676" s="3">
        <v>0</v>
      </c>
      <c r="AG676" s="3">
        <v>54</v>
      </c>
      <c r="AH676" s="3">
        <v>4396</v>
      </c>
      <c r="AI676" s="3">
        <v>5470</v>
      </c>
    </row>
    <row r="677" spans="1:35">
      <c r="A677" s="154"/>
      <c r="B677" s="1">
        <v>2004</v>
      </c>
      <c r="C677" s="3">
        <v>2</v>
      </c>
      <c r="D677" s="3">
        <v>131</v>
      </c>
      <c r="E677" s="3">
        <v>184</v>
      </c>
      <c r="F677" s="3">
        <v>45</v>
      </c>
      <c r="G677" s="3">
        <v>9371</v>
      </c>
      <c r="H677" s="3">
        <v>16423</v>
      </c>
      <c r="I677" s="3">
        <v>0</v>
      </c>
      <c r="J677" s="3">
        <v>0</v>
      </c>
      <c r="K677" s="3">
        <v>0</v>
      </c>
      <c r="L677" s="3">
        <v>122</v>
      </c>
      <c r="M677" s="3">
        <v>16969</v>
      </c>
      <c r="N677" s="3">
        <v>30520</v>
      </c>
      <c r="O677" s="3">
        <v>1</v>
      </c>
      <c r="P677" s="3">
        <v>1905</v>
      </c>
      <c r="Q677" s="3">
        <v>9000</v>
      </c>
      <c r="R677" s="3">
        <v>1</v>
      </c>
      <c r="S677" s="3">
        <v>2217</v>
      </c>
      <c r="T677" s="3">
        <v>8000</v>
      </c>
      <c r="U677" s="3">
        <v>0</v>
      </c>
      <c r="V677" s="3">
        <v>0</v>
      </c>
      <c r="W677" s="3">
        <v>0</v>
      </c>
      <c r="X677" s="3">
        <v>2</v>
      </c>
      <c r="Y677" s="3">
        <v>783</v>
      </c>
      <c r="Z677" s="3">
        <v>1519</v>
      </c>
      <c r="AA677" s="3">
        <v>2</v>
      </c>
      <c r="AB677" s="3">
        <v>7250</v>
      </c>
      <c r="AC677" s="3">
        <v>14376</v>
      </c>
      <c r="AD677" s="3">
        <v>3</v>
      </c>
      <c r="AE677" s="3">
        <v>2776</v>
      </c>
      <c r="AF677" s="3">
        <v>3968</v>
      </c>
      <c r="AG677" s="3">
        <v>97</v>
      </c>
      <c r="AH677" s="3">
        <v>5425</v>
      </c>
      <c r="AI677" s="3">
        <v>7963</v>
      </c>
    </row>
    <row r="678" spans="1:35">
      <c r="A678" s="154"/>
      <c r="B678" s="1">
        <v>2005</v>
      </c>
      <c r="C678" s="3">
        <v>7</v>
      </c>
      <c r="D678" s="3">
        <v>423</v>
      </c>
      <c r="E678" s="3">
        <v>761</v>
      </c>
      <c r="F678" s="3">
        <v>52</v>
      </c>
      <c r="G678" s="3">
        <v>13867</v>
      </c>
      <c r="H678" s="3">
        <v>33136</v>
      </c>
      <c r="I678" s="3">
        <v>0</v>
      </c>
      <c r="J678" s="3">
        <v>0</v>
      </c>
      <c r="K678" s="3">
        <v>0</v>
      </c>
      <c r="L678" s="3">
        <v>107</v>
      </c>
      <c r="M678" s="3">
        <v>21832</v>
      </c>
      <c r="N678" s="3">
        <v>52181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1</v>
      </c>
      <c r="AE678" s="3">
        <v>64</v>
      </c>
      <c r="AF678" s="3">
        <v>115</v>
      </c>
      <c r="AG678" s="3">
        <v>0</v>
      </c>
      <c r="AH678" s="3">
        <v>0</v>
      </c>
      <c r="AI678" s="3">
        <v>0</v>
      </c>
    </row>
    <row r="679" spans="1:35">
      <c r="A679" s="154"/>
      <c r="B679" s="1">
        <v>2006</v>
      </c>
      <c r="C679" s="3">
        <v>7</v>
      </c>
      <c r="D679" s="3">
        <v>486</v>
      </c>
      <c r="E679" s="3">
        <v>1166</v>
      </c>
      <c r="F679" s="3">
        <v>83</v>
      </c>
      <c r="G679" s="3">
        <v>19027</v>
      </c>
      <c r="H679" s="3">
        <v>45662</v>
      </c>
      <c r="I679" s="3">
        <v>0</v>
      </c>
      <c r="J679" s="3">
        <v>0</v>
      </c>
      <c r="K679" s="3">
        <v>0</v>
      </c>
      <c r="L679" s="3">
        <v>148</v>
      </c>
      <c r="M679" s="3">
        <v>33478</v>
      </c>
      <c r="N679" s="3">
        <v>80347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1</v>
      </c>
      <c r="AB679" s="3">
        <v>326</v>
      </c>
      <c r="AC679" s="3">
        <v>850</v>
      </c>
      <c r="AD679" s="3">
        <v>2</v>
      </c>
      <c r="AE679" s="3">
        <v>238</v>
      </c>
      <c r="AF679" s="3">
        <v>540</v>
      </c>
      <c r="AG679" s="3"/>
      <c r="AH679" s="3"/>
      <c r="AI679" s="3"/>
    </row>
    <row r="680" spans="1:35">
      <c r="A680" s="154"/>
      <c r="B680" s="1">
        <v>2007</v>
      </c>
      <c r="C680" s="3">
        <v>7</v>
      </c>
      <c r="D680" s="3">
        <v>382</v>
      </c>
      <c r="E680" s="3">
        <v>861</v>
      </c>
      <c r="F680" s="3">
        <v>55</v>
      </c>
      <c r="G680" s="3">
        <v>15898</v>
      </c>
      <c r="H680" s="3">
        <v>40538</v>
      </c>
      <c r="I680" s="3">
        <v>0</v>
      </c>
      <c r="J680" s="3">
        <v>0</v>
      </c>
      <c r="K680" s="3">
        <v>0</v>
      </c>
      <c r="L680" s="3">
        <v>187</v>
      </c>
      <c r="M680" s="3">
        <v>27632</v>
      </c>
      <c r="N680" s="3">
        <v>68605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4</v>
      </c>
      <c r="AB680" s="3">
        <v>7572</v>
      </c>
      <c r="AC680" s="3">
        <v>17059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</row>
    <row r="681" spans="1:35">
      <c r="A681" s="154"/>
      <c r="B681" s="1">
        <v>2008</v>
      </c>
      <c r="C681" s="3">
        <v>14</v>
      </c>
      <c r="D681" s="3">
        <v>868</v>
      </c>
      <c r="E681" s="3">
        <v>2395</v>
      </c>
      <c r="F681" s="3">
        <v>74</v>
      </c>
      <c r="G681" s="3">
        <v>23320</v>
      </c>
      <c r="H681" s="3">
        <v>79133</v>
      </c>
      <c r="I681" s="3">
        <v>43</v>
      </c>
      <c r="J681" s="3">
        <v>6147</v>
      </c>
      <c r="K681" s="3">
        <v>20406</v>
      </c>
      <c r="L681" s="3">
        <v>137</v>
      </c>
      <c r="M681" s="3">
        <v>21289</v>
      </c>
      <c r="N681" s="3">
        <v>70865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1</v>
      </c>
      <c r="Y681" s="3">
        <v>1900</v>
      </c>
      <c r="Z681" s="3">
        <v>5890</v>
      </c>
      <c r="AA681" s="3">
        <v>2</v>
      </c>
      <c r="AB681" s="3">
        <v>3960</v>
      </c>
      <c r="AC681" s="3">
        <v>16501</v>
      </c>
      <c r="AD681" s="3">
        <v>4</v>
      </c>
      <c r="AE681" s="3">
        <v>5293</v>
      </c>
      <c r="AF681" s="3">
        <v>17740</v>
      </c>
      <c r="AG681" s="3"/>
      <c r="AH681" s="3"/>
      <c r="AI681" s="3"/>
    </row>
    <row r="682" spans="1:35">
      <c r="A682" s="154"/>
      <c r="B682" s="1">
        <v>2009</v>
      </c>
      <c r="C682" s="3">
        <v>14</v>
      </c>
      <c r="D682" s="3">
        <v>723</v>
      </c>
      <c r="E682" s="3">
        <v>2127</v>
      </c>
      <c r="F682" s="3">
        <v>114</v>
      </c>
      <c r="G682" s="3">
        <v>30306</v>
      </c>
      <c r="H682" s="3">
        <v>105508</v>
      </c>
      <c r="I682" s="3">
        <v>33</v>
      </c>
      <c r="J682" s="3">
        <v>3165</v>
      </c>
      <c r="K682" s="3">
        <v>11078</v>
      </c>
      <c r="L682" s="3">
        <v>82</v>
      </c>
      <c r="M682" s="3">
        <v>13431</v>
      </c>
      <c r="N682" s="3">
        <v>46711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1</v>
      </c>
      <c r="Y682" s="3">
        <v>3124</v>
      </c>
      <c r="Z682" s="3">
        <v>12496</v>
      </c>
      <c r="AA682" s="3">
        <v>1</v>
      </c>
      <c r="AB682" s="3">
        <v>1761</v>
      </c>
      <c r="AC682" s="3">
        <v>7500</v>
      </c>
      <c r="AD682" s="3">
        <v>1</v>
      </c>
      <c r="AE682" s="3">
        <v>521</v>
      </c>
      <c r="AF682" s="3">
        <v>1824</v>
      </c>
      <c r="AG682" s="3"/>
      <c r="AH682" s="3"/>
      <c r="AI682" s="3"/>
    </row>
    <row r="683" spans="1:35">
      <c r="A683" s="154"/>
      <c r="B683" s="1">
        <v>2010</v>
      </c>
      <c r="C683" s="3">
        <v>11</v>
      </c>
      <c r="D683" s="3">
        <v>638</v>
      </c>
      <c r="E683" s="3">
        <v>2364</v>
      </c>
      <c r="F683" s="3">
        <v>110</v>
      </c>
      <c r="G683" s="3">
        <v>37795</v>
      </c>
      <c r="H683" s="3">
        <v>142571</v>
      </c>
      <c r="I683" s="3">
        <v>12</v>
      </c>
      <c r="J683" s="3">
        <v>1494</v>
      </c>
      <c r="K683" s="3">
        <v>5229</v>
      </c>
      <c r="L683" s="3">
        <v>216</v>
      </c>
      <c r="M683" s="3">
        <v>38467</v>
      </c>
      <c r="N683" s="3">
        <v>156592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1</v>
      </c>
      <c r="V683" s="3">
        <v>452</v>
      </c>
      <c r="W683" s="3">
        <v>2260</v>
      </c>
      <c r="X683" s="3">
        <v>2</v>
      </c>
      <c r="Y683" s="3">
        <v>4344</v>
      </c>
      <c r="Z683" s="3">
        <v>18716</v>
      </c>
      <c r="AA683" s="3">
        <v>3</v>
      </c>
      <c r="AB683" s="3">
        <v>1933</v>
      </c>
      <c r="AC683" s="3">
        <v>7068</v>
      </c>
      <c r="AD683" s="3">
        <v>1</v>
      </c>
      <c r="AE683" s="3">
        <v>167</v>
      </c>
      <c r="AF683" s="3">
        <v>500</v>
      </c>
      <c r="AG683" s="3"/>
      <c r="AH683" s="3"/>
      <c r="AI683" s="3"/>
    </row>
    <row r="684" spans="1:35">
      <c r="A684" s="154"/>
      <c r="B684" s="1">
        <v>2011</v>
      </c>
      <c r="C684" s="3">
        <v>23</v>
      </c>
      <c r="D684" s="3">
        <v>1271</v>
      </c>
      <c r="E684" s="3">
        <v>4265</v>
      </c>
      <c r="F684" s="3">
        <v>137</v>
      </c>
      <c r="G684" s="3">
        <v>40457</v>
      </c>
      <c r="H684" s="3">
        <v>193676</v>
      </c>
      <c r="I684" s="3">
        <v>0</v>
      </c>
      <c r="J684" s="3">
        <v>0</v>
      </c>
      <c r="K684" s="3">
        <v>0</v>
      </c>
      <c r="L684" s="3">
        <v>228</v>
      </c>
      <c r="M684" s="3">
        <v>40229</v>
      </c>
      <c r="N684" s="3">
        <v>186739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3</v>
      </c>
      <c r="AB684" s="3">
        <v>3315</v>
      </c>
      <c r="AC684" s="3">
        <v>17470</v>
      </c>
      <c r="AD684" s="3">
        <v>4</v>
      </c>
      <c r="AE684" s="3">
        <v>2051</v>
      </c>
      <c r="AF684" s="3">
        <v>10762</v>
      </c>
      <c r="AG684" s="3"/>
      <c r="AH684" s="3"/>
      <c r="AI684" s="3"/>
    </row>
    <row r="685" spans="1:35" ht="13.5" thickBot="1">
      <c r="A685" s="155"/>
      <c r="B685" s="1">
        <v>2012</v>
      </c>
      <c r="C685" s="3">
        <v>23</v>
      </c>
      <c r="D685" s="3">
        <v>1217</v>
      </c>
      <c r="E685" s="3">
        <v>4535</v>
      </c>
      <c r="F685" s="3">
        <v>141</v>
      </c>
      <c r="G685" s="3">
        <v>45628</v>
      </c>
      <c r="H685" s="3">
        <v>224967</v>
      </c>
      <c r="I685" s="3">
        <v>0</v>
      </c>
      <c r="J685" s="3">
        <v>0</v>
      </c>
      <c r="K685" s="3">
        <v>0</v>
      </c>
      <c r="L685" s="3">
        <v>103</v>
      </c>
      <c r="M685" s="3">
        <v>13175</v>
      </c>
      <c r="N685" s="3">
        <v>65875</v>
      </c>
      <c r="O685" s="3">
        <v>0</v>
      </c>
      <c r="P685" s="3">
        <v>0</v>
      </c>
      <c r="Q685" s="3">
        <v>0</v>
      </c>
      <c r="R685" s="3">
        <v>4</v>
      </c>
      <c r="S685" s="3">
        <v>3503</v>
      </c>
      <c r="T685" s="3">
        <v>18159</v>
      </c>
      <c r="U685" s="3">
        <v>0</v>
      </c>
      <c r="V685" s="3">
        <v>0</v>
      </c>
      <c r="W685" s="3">
        <v>0</v>
      </c>
      <c r="X685" s="3">
        <v>1</v>
      </c>
      <c r="Y685" s="3">
        <v>2394</v>
      </c>
      <c r="Z685" s="3">
        <v>12449</v>
      </c>
      <c r="AA685" s="3">
        <v>2</v>
      </c>
      <c r="AB685" s="3">
        <v>3729</v>
      </c>
      <c r="AC685" s="3">
        <v>15071</v>
      </c>
      <c r="AD685" s="3">
        <v>4</v>
      </c>
      <c r="AE685" s="3">
        <v>5941</v>
      </c>
      <c r="AF685" s="3">
        <v>28705</v>
      </c>
      <c r="AG685" s="3"/>
      <c r="AH685" s="3"/>
      <c r="AI685" s="3"/>
    </row>
    <row r="686" spans="1:35"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</row>
    <row r="687" spans="1:35">
      <c r="B687" s="1" t="s">
        <v>16</v>
      </c>
      <c r="C687" s="3">
        <f t="shared" ref="C687:AI687" si="85">AVERAGE(C674:C685)</f>
        <v>10.25</v>
      </c>
      <c r="D687" s="3">
        <f t="shared" si="85"/>
        <v>584.75</v>
      </c>
      <c r="E687" s="3">
        <f t="shared" si="85"/>
        <v>1637.8333333333333</v>
      </c>
      <c r="F687" s="3">
        <f t="shared" si="85"/>
        <v>73.916666666666671</v>
      </c>
      <c r="G687" s="3">
        <f t="shared" si="85"/>
        <v>20964.333333333332</v>
      </c>
      <c r="H687" s="3">
        <f t="shared" si="85"/>
        <v>75291.416666666672</v>
      </c>
      <c r="I687" s="3">
        <f t="shared" si="85"/>
        <v>7.333333333333333</v>
      </c>
      <c r="J687" s="3">
        <f t="shared" si="85"/>
        <v>900.5</v>
      </c>
      <c r="K687" s="3">
        <f t="shared" si="85"/>
        <v>3059.4166666666665</v>
      </c>
      <c r="L687" s="3">
        <f t="shared" si="85"/>
        <v>120.16666666666667</v>
      </c>
      <c r="M687" s="3">
        <f t="shared" si="85"/>
        <v>20038.583333333332</v>
      </c>
      <c r="N687" s="3">
        <f t="shared" si="85"/>
        <v>64922</v>
      </c>
      <c r="O687" s="3">
        <f t="shared" si="85"/>
        <v>0.33333333333333331</v>
      </c>
      <c r="P687" s="3">
        <f t="shared" si="85"/>
        <v>193.91666666666666</v>
      </c>
      <c r="Q687" s="3">
        <f t="shared" si="85"/>
        <v>787.5</v>
      </c>
      <c r="R687" s="3">
        <f t="shared" si="85"/>
        <v>0.66666666666666663</v>
      </c>
      <c r="S687" s="3">
        <f t="shared" si="85"/>
        <v>651.08333333333337</v>
      </c>
      <c r="T687" s="3">
        <f t="shared" si="85"/>
        <v>2921.5833333333335</v>
      </c>
      <c r="U687" s="3">
        <f t="shared" si="85"/>
        <v>0.25</v>
      </c>
      <c r="V687" s="3">
        <f t="shared" si="85"/>
        <v>130</v>
      </c>
      <c r="W687" s="3">
        <f t="shared" si="85"/>
        <v>308.25</v>
      </c>
      <c r="X687" s="3">
        <f t="shared" si="85"/>
        <v>0.66666666666666663</v>
      </c>
      <c r="Y687" s="3">
        <f t="shared" si="85"/>
        <v>1082.6666666666667</v>
      </c>
      <c r="Z687" s="3">
        <f t="shared" si="85"/>
        <v>4322.5</v>
      </c>
      <c r="AA687" s="3">
        <f t="shared" si="85"/>
        <v>1.75</v>
      </c>
      <c r="AB687" s="3">
        <f t="shared" si="85"/>
        <v>2554.4166666666665</v>
      </c>
      <c r="AC687" s="3">
        <f t="shared" si="85"/>
        <v>8075.25</v>
      </c>
      <c r="AD687" s="3">
        <f t="shared" si="85"/>
        <v>1.6666666666666667</v>
      </c>
      <c r="AE687" s="3">
        <f t="shared" si="85"/>
        <v>1420.9166666666667</v>
      </c>
      <c r="AF687" s="3">
        <f t="shared" si="85"/>
        <v>5346.166666666667</v>
      </c>
      <c r="AG687" s="3">
        <f t="shared" si="85"/>
        <v>25.166666666666668</v>
      </c>
      <c r="AH687" s="3">
        <f t="shared" si="85"/>
        <v>1636.8333333333333</v>
      </c>
      <c r="AI687" s="3">
        <f t="shared" si="85"/>
        <v>2238.8333333333335</v>
      </c>
    </row>
    <row r="688" spans="1:35">
      <c r="B688" s="1" t="s">
        <v>17</v>
      </c>
      <c r="C688" s="3">
        <f t="shared" ref="C688:AI688" si="86">SUM(C674:C685)</f>
        <v>123</v>
      </c>
      <c r="D688" s="3">
        <f t="shared" si="86"/>
        <v>7017</v>
      </c>
      <c r="E688" s="3">
        <f t="shared" si="86"/>
        <v>19654</v>
      </c>
      <c r="F688" s="3">
        <f t="shared" si="86"/>
        <v>887</v>
      </c>
      <c r="G688" s="3">
        <f t="shared" si="86"/>
        <v>251572</v>
      </c>
      <c r="H688" s="3">
        <f t="shared" si="86"/>
        <v>903497</v>
      </c>
      <c r="I688" s="3">
        <f t="shared" si="86"/>
        <v>88</v>
      </c>
      <c r="J688" s="3">
        <f t="shared" si="86"/>
        <v>10806</v>
      </c>
      <c r="K688" s="3">
        <f t="shared" si="86"/>
        <v>36713</v>
      </c>
      <c r="L688" s="3">
        <f t="shared" si="86"/>
        <v>1442</v>
      </c>
      <c r="M688" s="3">
        <f t="shared" si="86"/>
        <v>240463</v>
      </c>
      <c r="N688" s="3">
        <f t="shared" si="86"/>
        <v>779064</v>
      </c>
      <c r="O688" s="3">
        <f t="shared" si="86"/>
        <v>4</v>
      </c>
      <c r="P688" s="3">
        <f t="shared" si="86"/>
        <v>2327</v>
      </c>
      <c r="Q688" s="3">
        <f t="shared" si="86"/>
        <v>9450</v>
      </c>
      <c r="R688" s="3">
        <f t="shared" si="86"/>
        <v>8</v>
      </c>
      <c r="S688" s="3">
        <f t="shared" si="86"/>
        <v>7813</v>
      </c>
      <c r="T688" s="3">
        <f t="shared" si="86"/>
        <v>35059</v>
      </c>
      <c r="U688" s="3">
        <f t="shared" si="86"/>
        <v>3</v>
      </c>
      <c r="V688" s="3">
        <f t="shared" si="86"/>
        <v>1560</v>
      </c>
      <c r="W688" s="3">
        <f t="shared" si="86"/>
        <v>3699</v>
      </c>
      <c r="X688" s="3">
        <f t="shared" si="86"/>
        <v>8</v>
      </c>
      <c r="Y688" s="3">
        <f t="shared" si="86"/>
        <v>12992</v>
      </c>
      <c r="Z688" s="3">
        <f t="shared" si="86"/>
        <v>51870</v>
      </c>
      <c r="AA688" s="3">
        <f t="shared" si="86"/>
        <v>21</v>
      </c>
      <c r="AB688" s="3">
        <f t="shared" si="86"/>
        <v>30653</v>
      </c>
      <c r="AC688" s="3">
        <f t="shared" si="86"/>
        <v>96903</v>
      </c>
      <c r="AD688" s="3">
        <f t="shared" si="86"/>
        <v>20</v>
      </c>
      <c r="AE688" s="3">
        <f t="shared" si="86"/>
        <v>17051</v>
      </c>
      <c r="AF688" s="3">
        <f t="shared" si="86"/>
        <v>64154</v>
      </c>
      <c r="AG688" s="3">
        <f t="shared" si="86"/>
        <v>151</v>
      </c>
      <c r="AH688" s="3">
        <f t="shared" si="86"/>
        <v>9821</v>
      </c>
      <c r="AI688" s="3">
        <f t="shared" si="86"/>
        <v>13433</v>
      </c>
    </row>
    <row r="689" spans="1:35" ht="13.5" thickBot="1"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</row>
    <row r="690" spans="1:35">
      <c r="A690" s="153" t="s">
        <v>57</v>
      </c>
      <c r="B690" s="1">
        <v>2001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</row>
    <row r="691" spans="1:35">
      <c r="A691" s="154"/>
      <c r="B691" s="1">
        <v>2002</v>
      </c>
      <c r="C691" s="3">
        <v>1</v>
      </c>
      <c r="D691" s="3">
        <v>28</v>
      </c>
      <c r="E691" s="3">
        <v>48</v>
      </c>
      <c r="F691" s="3">
        <v>2</v>
      </c>
      <c r="G691" s="3">
        <v>165</v>
      </c>
      <c r="H691" s="3">
        <v>387</v>
      </c>
      <c r="I691" s="3">
        <v>0</v>
      </c>
      <c r="J691" s="3">
        <v>0</v>
      </c>
      <c r="K691" s="3">
        <v>0</v>
      </c>
      <c r="L691" s="3">
        <v>4</v>
      </c>
      <c r="M691" s="3">
        <v>332</v>
      </c>
      <c r="N691" s="3">
        <v>704</v>
      </c>
      <c r="O691" s="3">
        <v>0</v>
      </c>
      <c r="P691" s="3">
        <v>0</v>
      </c>
      <c r="Q691" s="3">
        <v>0</v>
      </c>
      <c r="R691" s="3">
        <v>1</v>
      </c>
      <c r="S691" s="3">
        <v>185</v>
      </c>
      <c r="T691" s="3">
        <v>450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1</v>
      </c>
      <c r="AB691" s="3">
        <v>180</v>
      </c>
      <c r="AC691" s="3">
        <v>360</v>
      </c>
      <c r="AD691" s="3">
        <v>2</v>
      </c>
      <c r="AE691" s="3">
        <v>600</v>
      </c>
      <c r="AF691" s="3">
        <v>658</v>
      </c>
      <c r="AG691" s="3">
        <v>0</v>
      </c>
      <c r="AH691" s="3">
        <v>0</v>
      </c>
      <c r="AI691" s="3">
        <v>0</v>
      </c>
    </row>
    <row r="692" spans="1:35">
      <c r="A692" s="154"/>
      <c r="B692" s="1">
        <v>2003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</row>
    <row r="693" spans="1:35">
      <c r="A693" s="154"/>
      <c r="B693" s="1">
        <v>2004</v>
      </c>
      <c r="C693" s="3">
        <v>5</v>
      </c>
      <c r="D693" s="3">
        <v>243</v>
      </c>
      <c r="E693" s="3">
        <v>486</v>
      </c>
      <c r="F693" s="3">
        <v>7</v>
      </c>
      <c r="G693" s="3">
        <v>1338</v>
      </c>
      <c r="H693" s="3">
        <v>2675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1</v>
      </c>
      <c r="P693" s="3">
        <v>219</v>
      </c>
      <c r="Q693" s="3">
        <v>438</v>
      </c>
      <c r="R693" s="3">
        <v>0</v>
      </c>
      <c r="S693" s="3">
        <v>0</v>
      </c>
      <c r="T693" s="3">
        <v>0</v>
      </c>
      <c r="U693" s="3">
        <v>1</v>
      </c>
      <c r="V693" s="3">
        <v>240</v>
      </c>
      <c r="W693" s="3">
        <v>700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10</v>
      </c>
      <c r="AH693" s="3">
        <v>1036</v>
      </c>
      <c r="AI693" s="3">
        <v>2072</v>
      </c>
    </row>
    <row r="694" spans="1:35">
      <c r="A694" s="154"/>
      <c r="B694" s="1">
        <v>2005</v>
      </c>
      <c r="C694" s="3">
        <v>4</v>
      </c>
      <c r="D694" s="3">
        <v>213</v>
      </c>
      <c r="E694" s="3">
        <v>480</v>
      </c>
      <c r="F694" s="3">
        <v>12</v>
      </c>
      <c r="G694" s="3">
        <v>3537</v>
      </c>
      <c r="H694" s="3">
        <v>7959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2</v>
      </c>
      <c r="P694" s="3">
        <v>309</v>
      </c>
      <c r="Q694" s="3">
        <v>696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2</v>
      </c>
      <c r="AE694" s="3">
        <v>1497</v>
      </c>
      <c r="AF694" s="3">
        <v>3368</v>
      </c>
      <c r="AG694" s="3">
        <v>0</v>
      </c>
      <c r="AH694" s="3">
        <v>0</v>
      </c>
      <c r="AI694" s="3">
        <v>0</v>
      </c>
    </row>
    <row r="695" spans="1:35">
      <c r="A695" s="154"/>
      <c r="B695" s="1">
        <v>2006</v>
      </c>
      <c r="C695" s="3">
        <v>0</v>
      </c>
      <c r="D695" s="3">
        <v>0</v>
      </c>
      <c r="E695" s="3">
        <v>0</v>
      </c>
      <c r="F695" s="3">
        <v>10</v>
      </c>
      <c r="G695" s="3">
        <v>2601</v>
      </c>
      <c r="H695" s="3">
        <v>5202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1</v>
      </c>
      <c r="Y695" s="3">
        <v>100</v>
      </c>
      <c r="Z695" s="3">
        <v>200</v>
      </c>
      <c r="AA695" s="3">
        <v>2</v>
      </c>
      <c r="AB695" s="3">
        <v>471</v>
      </c>
      <c r="AC695" s="3">
        <v>942</v>
      </c>
      <c r="AD695" s="3">
        <v>0</v>
      </c>
      <c r="AE695" s="3">
        <v>0</v>
      </c>
      <c r="AF695" s="3">
        <v>0</v>
      </c>
      <c r="AG695" s="3"/>
      <c r="AH695" s="3"/>
      <c r="AI695" s="3"/>
    </row>
    <row r="696" spans="1:35">
      <c r="A696" s="154"/>
      <c r="B696" s="1">
        <v>2007</v>
      </c>
      <c r="C696" s="3">
        <v>0</v>
      </c>
      <c r="D696" s="3">
        <v>0</v>
      </c>
      <c r="E696" s="3">
        <v>0</v>
      </c>
      <c r="F696" s="3">
        <v>16</v>
      </c>
      <c r="G696" s="3">
        <v>3080</v>
      </c>
      <c r="H696" s="3">
        <v>6159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</row>
    <row r="697" spans="1:35">
      <c r="A697" s="154"/>
      <c r="B697" s="1">
        <v>2008</v>
      </c>
      <c r="C697" s="3">
        <v>3</v>
      </c>
      <c r="D697" s="3">
        <v>169</v>
      </c>
      <c r="E697" s="3">
        <v>423</v>
      </c>
      <c r="F697" s="3">
        <v>10</v>
      </c>
      <c r="G697" s="3">
        <v>2269</v>
      </c>
      <c r="H697" s="3">
        <v>5672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4</v>
      </c>
      <c r="AB697" s="3">
        <v>193</v>
      </c>
      <c r="AC697" s="3">
        <v>386</v>
      </c>
      <c r="AD697" s="3">
        <v>0</v>
      </c>
      <c r="AE697" s="3">
        <v>0</v>
      </c>
      <c r="AF697" s="3">
        <v>0</v>
      </c>
      <c r="AG697" s="3"/>
      <c r="AH697" s="3"/>
      <c r="AI697" s="3"/>
    </row>
    <row r="698" spans="1:35">
      <c r="A698" s="154"/>
      <c r="B698" s="1">
        <v>2009</v>
      </c>
      <c r="C698" s="3">
        <v>0</v>
      </c>
      <c r="D698" s="3">
        <v>0</v>
      </c>
      <c r="E698" s="3">
        <v>0</v>
      </c>
      <c r="F698" s="3">
        <v>11</v>
      </c>
      <c r="G698" s="3">
        <v>2620</v>
      </c>
      <c r="H698" s="3">
        <v>7921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1</v>
      </c>
      <c r="V698" s="3">
        <v>48</v>
      </c>
      <c r="W698" s="3">
        <v>100</v>
      </c>
      <c r="X698" s="3">
        <v>0</v>
      </c>
      <c r="Y698" s="3">
        <v>0</v>
      </c>
      <c r="Z698" s="3">
        <v>0</v>
      </c>
      <c r="AA698" s="3">
        <v>3</v>
      </c>
      <c r="AB698" s="3">
        <v>3065</v>
      </c>
      <c r="AC698" s="3">
        <v>6130</v>
      </c>
      <c r="AD698" s="3">
        <v>4</v>
      </c>
      <c r="AE698" s="3">
        <v>584</v>
      </c>
      <c r="AF698" s="3">
        <v>1168</v>
      </c>
      <c r="AG698" s="3"/>
      <c r="AH698" s="3"/>
      <c r="AI698" s="3"/>
    </row>
    <row r="699" spans="1:35">
      <c r="A699" s="154"/>
      <c r="B699" s="1">
        <v>2010</v>
      </c>
      <c r="C699" s="3">
        <v>0</v>
      </c>
      <c r="D699" s="3">
        <v>0</v>
      </c>
      <c r="E699" s="3">
        <v>0</v>
      </c>
      <c r="F699" s="3">
        <v>24</v>
      </c>
      <c r="G699" s="3">
        <v>8329</v>
      </c>
      <c r="H699" s="3">
        <v>29152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1</v>
      </c>
      <c r="P699" s="3">
        <v>403</v>
      </c>
      <c r="Q699" s="3">
        <v>1412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1</v>
      </c>
      <c r="AE699" s="3">
        <v>1250</v>
      </c>
      <c r="AF699" s="3">
        <v>4375</v>
      </c>
      <c r="AG699" s="3"/>
      <c r="AH699" s="3"/>
      <c r="AI699" s="3"/>
    </row>
    <row r="700" spans="1:35">
      <c r="A700" s="154"/>
      <c r="B700" s="1">
        <v>2011</v>
      </c>
      <c r="C700" s="3">
        <v>3</v>
      </c>
      <c r="D700" s="3">
        <v>188</v>
      </c>
      <c r="E700" s="3">
        <v>752</v>
      </c>
      <c r="F700" s="3">
        <v>7</v>
      </c>
      <c r="G700" s="3">
        <v>2850</v>
      </c>
      <c r="H700" s="3">
        <v>14250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3</v>
      </c>
      <c r="AB700" s="3">
        <v>376</v>
      </c>
      <c r="AC700" s="3">
        <v>1692</v>
      </c>
      <c r="AD700" s="3">
        <v>1</v>
      </c>
      <c r="AE700" s="3">
        <v>683</v>
      </c>
      <c r="AF700" s="3">
        <v>3415</v>
      </c>
      <c r="AG700" s="3"/>
      <c r="AH700" s="3"/>
      <c r="AI700" s="3"/>
    </row>
    <row r="701" spans="1:35" ht="13.5" thickBot="1">
      <c r="A701" s="155"/>
      <c r="B701" s="1">
        <v>2012</v>
      </c>
      <c r="C701" s="3">
        <v>526</v>
      </c>
      <c r="D701" s="3">
        <v>24385</v>
      </c>
      <c r="E701" s="3">
        <v>27118</v>
      </c>
      <c r="F701" s="3">
        <v>14</v>
      </c>
      <c r="G701" s="3">
        <v>4293</v>
      </c>
      <c r="H701" s="3">
        <v>25756</v>
      </c>
      <c r="I701" s="3">
        <v>0</v>
      </c>
      <c r="J701" s="3">
        <v>0</v>
      </c>
      <c r="K701" s="3">
        <v>0</v>
      </c>
      <c r="L701" s="3">
        <v>3</v>
      </c>
      <c r="M701" s="3">
        <v>540</v>
      </c>
      <c r="N701" s="3">
        <v>3240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3</v>
      </c>
      <c r="V701" s="3">
        <v>568</v>
      </c>
      <c r="W701" s="3">
        <v>3408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7</v>
      </c>
      <c r="AE701" s="3">
        <v>6128</v>
      </c>
      <c r="AF701" s="3">
        <v>36771</v>
      </c>
      <c r="AG701" s="3"/>
      <c r="AH701" s="3"/>
      <c r="AI701" s="3"/>
    </row>
    <row r="702" spans="1:35"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</row>
    <row r="703" spans="1:35">
      <c r="B703" s="1" t="s">
        <v>16</v>
      </c>
      <c r="C703" s="3">
        <f>AVERAGE(C690:C701)</f>
        <v>45.166666666666664</v>
      </c>
      <c r="D703" s="3">
        <f t="shared" ref="D703:AF703" si="87">AVERAGE(D690:D701)</f>
        <v>2102.1666666666665</v>
      </c>
      <c r="E703" s="3">
        <f t="shared" si="87"/>
        <v>2442.25</v>
      </c>
      <c r="F703" s="3">
        <f t="shared" si="87"/>
        <v>9.4166666666666661</v>
      </c>
      <c r="G703" s="3">
        <f t="shared" si="87"/>
        <v>2590.1666666666665</v>
      </c>
      <c r="H703" s="3">
        <f t="shared" si="87"/>
        <v>8761.0833333333339</v>
      </c>
      <c r="I703" s="3">
        <f t="shared" si="87"/>
        <v>0</v>
      </c>
      <c r="J703" s="3">
        <f t="shared" si="87"/>
        <v>0</v>
      </c>
      <c r="K703" s="3">
        <f t="shared" si="87"/>
        <v>0</v>
      </c>
      <c r="L703" s="3">
        <f t="shared" si="87"/>
        <v>0.58333333333333337</v>
      </c>
      <c r="M703" s="3">
        <f t="shared" si="87"/>
        <v>72.666666666666671</v>
      </c>
      <c r="N703" s="3">
        <f t="shared" si="87"/>
        <v>328.66666666666669</v>
      </c>
      <c r="O703" s="3">
        <f t="shared" si="87"/>
        <v>0.33333333333333331</v>
      </c>
      <c r="P703" s="3">
        <f t="shared" si="87"/>
        <v>77.583333333333329</v>
      </c>
      <c r="Q703" s="3">
        <f t="shared" si="87"/>
        <v>212.16666666666666</v>
      </c>
      <c r="R703" s="3">
        <f t="shared" si="87"/>
        <v>8.3333333333333329E-2</v>
      </c>
      <c r="S703" s="3">
        <f t="shared" si="87"/>
        <v>15.416666666666666</v>
      </c>
      <c r="T703" s="3">
        <f t="shared" si="87"/>
        <v>37.5</v>
      </c>
      <c r="U703" s="3">
        <f t="shared" si="87"/>
        <v>0.41666666666666669</v>
      </c>
      <c r="V703" s="3">
        <f t="shared" si="87"/>
        <v>71.333333333333329</v>
      </c>
      <c r="W703" s="3">
        <f t="shared" si="87"/>
        <v>350.66666666666669</v>
      </c>
      <c r="X703" s="3">
        <f t="shared" si="87"/>
        <v>8.3333333333333329E-2</v>
      </c>
      <c r="Y703" s="3">
        <f t="shared" si="87"/>
        <v>8.3333333333333339</v>
      </c>
      <c r="Z703" s="3">
        <f t="shared" si="87"/>
        <v>16.666666666666668</v>
      </c>
      <c r="AA703" s="3">
        <f t="shared" si="87"/>
        <v>1.0833333333333333</v>
      </c>
      <c r="AB703" s="3">
        <f t="shared" si="87"/>
        <v>357.08333333333331</v>
      </c>
      <c r="AC703" s="3">
        <f t="shared" si="87"/>
        <v>792.5</v>
      </c>
      <c r="AD703" s="3">
        <f t="shared" si="87"/>
        <v>1.4166666666666667</v>
      </c>
      <c r="AE703" s="3">
        <f t="shared" si="87"/>
        <v>895.16666666666663</v>
      </c>
      <c r="AF703" s="3">
        <f t="shared" si="87"/>
        <v>4146.25</v>
      </c>
      <c r="AG703" s="3">
        <f>AVERAGE(AG690:AG701)</f>
        <v>1.6666666666666667</v>
      </c>
      <c r="AH703" s="3">
        <f>AVERAGE(AH690:AH701)</f>
        <v>172.66666666666666</v>
      </c>
      <c r="AI703" s="3">
        <f>AVERAGE(AI690:AI701)</f>
        <v>345.33333333333331</v>
      </c>
    </row>
    <row r="704" spans="1:35">
      <c r="B704" s="1" t="s">
        <v>17</v>
      </c>
      <c r="C704" s="3">
        <f>SUM(C690:C701)</f>
        <v>542</v>
      </c>
      <c r="D704" s="3">
        <f t="shared" ref="D704:AF704" si="88">SUM(D690:D701)</f>
        <v>25226</v>
      </c>
      <c r="E704" s="3">
        <f t="shared" si="88"/>
        <v>29307</v>
      </c>
      <c r="F704" s="3">
        <f t="shared" si="88"/>
        <v>113</v>
      </c>
      <c r="G704" s="3">
        <f t="shared" si="88"/>
        <v>31082</v>
      </c>
      <c r="H704" s="3">
        <f t="shared" si="88"/>
        <v>105133</v>
      </c>
      <c r="I704" s="3">
        <f t="shared" si="88"/>
        <v>0</v>
      </c>
      <c r="J704" s="3">
        <f t="shared" si="88"/>
        <v>0</v>
      </c>
      <c r="K704" s="3">
        <f t="shared" si="88"/>
        <v>0</v>
      </c>
      <c r="L704" s="3">
        <f t="shared" si="88"/>
        <v>7</v>
      </c>
      <c r="M704" s="3">
        <f t="shared" si="88"/>
        <v>872</v>
      </c>
      <c r="N704" s="3">
        <f t="shared" si="88"/>
        <v>3944</v>
      </c>
      <c r="O704" s="3">
        <f t="shared" si="88"/>
        <v>4</v>
      </c>
      <c r="P704" s="3">
        <f t="shared" si="88"/>
        <v>931</v>
      </c>
      <c r="Q704" s="3">
        <f t="shared" si="88"/>
        <v>2546</v>
      </c>
      <c r="R704" s="3">
        <f t="shared" si="88"/>
        <v>1</v>
      </c>
      <c r="S704" s="3">
        <f t="shared" si="88"/>
        <v>185</v>
      </c>
      <c r="T704" s="3">
        <f t="shared" si="88"/>
        <v>450</v>
      </c>
      <c r="U704" s="3">
        <f t="shared" si="88"/>
        <v>5</v>
      </c>
      <c r="V704" s="3">
        <f t="shared" si="88"/>
        <v>856</v>
      </c>
      <c r="W704" s="3">
        <f t="shared" si="88"/>
        <v>4208</v>
      </c>
      <c r="X704" s="3">
        <f t="shared" si="88"/>
        <v>1</v>
      </c>
      <c r="Y704" s="3">
        <f t="shared" si="88"/>
        <v>100</v>
      </c>
      <c r="Z704" s="3">
        <f t="shared" si="88"/>
        <v>200</v>
      </c>
      <c r="AA704" s="3">
        <f t="shared" si="88"/>
        <v>13</v>
      </c>
      <c r="AB704" s="3">
        <f t="shared" si="88"/>
        <v>4285</v>
      </c>
      <c r="AC704" s="3">
        <f t="shared" si="88"/>
        <v>9510</v>
      </c>
      <c r="AD704" s="3">
        <f t="shared" si="88"/>
        <v>17</v>
      </c>
      <c r="AE704" s="3">
        <f t="shared" si="88"/>
        <v>10742</v>
      </c>
      <c r="AF704" s="3">
        <f t="shared" si="88"/>
        <v>49755</v>
      </c>
      <c r="AG704" s="3">
        <f>SUM(AG690:AG701)</f>
        <v>10</v>
      </c>
      <c r="AH704" s="3">
        <f>SUM(AH690:AH701)</f>
        <v>1036</v>
      </c>
      <c r="AI704" s="3">
        <f>SUM(AI690:AI701)</f>
        <v>2072</v>
      </c>
    </row>
    <row r="705" spans="1:35" ht="13.5" thickBot="1"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</row>
    <row r="706" spans="1:35">
      <c r="A706" s="153" t="s">
        <v>12</v>
      </c>
      <c r="B706" s="1">
        <v>2001</v>
      </c>
      <c r="C706" s="3">
        <v>36</v>
      </c>
      <c r="D706" s="3">
        <v>1200</v>
      </c>
      <c r="E706" s="3">
        <v>1020</v>
      </c>
      <c r="F706" s="3">
        <v>3</v>
      </c>
      <c r="G706" s="3">
        <v>470</v>
      </c>
      <c r="H706" s="3">
        <v>480</v>
      </c>
      <c r="I706" s="3">
        <v>0</v>
      </c>
      <c r="J706" s="3">
        <v>0</v>
      </c>
      <c r="K706" s="3">
        <v>0</v>
      </c>
      <c r="L706" s="3">
        <v>2</v>
      </c>
      <c r="M706" s="3">
        <v>90</v>
      </c>
      <c r="N706" s="3">
        <v>210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97</v>
      </c>
      <c r="AH706" s="3">
        <v>8334</v>
      </c>
      <c r="AI706" s="3">
        <v>12616</v>
      </c>
    </row>
    <row r="707" spans="1:35">
      <c r="A707" s="154"/>
      <c r="B707" s="1">
        <v>2002</v>
      </c>
      <c r="C707" s="3">
        <v>36</v>
      </c>
      <c r="D707" s="3">
        <v>1200</v>
      </c>
      <c r="E707" s="3">
        <v>1020</v>
      </c>
      <c r="F707" s="3">
        <v>3</v>
      </c>
      <c r="G707" s="3">
        <v>470</v>
      </c>
      <c r="H707" s="3">
        <v>480</v>
      </c>
      <c r="I707" s="3">
        <v>0</v>
      </c>
      <c r="J707" s="3">
        <v>0</v>
      </c>
      <c r="K707" s="3">
        <v>0</v>
      </c>
      <c r="L707" s="3">
        <v>2</v>
      </c>
      <c r="M707" s="3">
        <v>90</v>
      </c>
      <c r="N707" s="3">
        <v>210</v>
      </c>
      <c r="O707" s="3">
        <v>0</v>
      </c>
      <c r="P707" s="3">
        <v>0</v>
      </c>
      <c r="Q707" s="3">
        <v>0</v>
      </c>
      <c r="R707" s="3">
        <v>1</v>
      </c>
      <c r="S707" s="3">
        <v>148</v>
      </c>
      <c r="T707" s="3">
        <v>89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4</v>
      </c>
      <c r="AE707" s="3">
        <v>4332</v>
      </c>
      <c r="AF707" s="3">
        <v>7483</v>
      </c>
      <c r="AG707" s="3">
        <v>0</v>
      </c>
      <c r="AH707" s="3">
        <v>0</v>
      </c>
      <c r="AI707" s="3">
        <v>0</v>
      </c>
    </row>
    <row r="708" spans="1:35">
      <c r="A708" s="154"/>
      <c r="B708" s="1">
        <v>2003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65</v>
      </c>
      <c r="AH708" s="3">
        <v>4635</v>
      </c>
      <c r="AI708" s="3">
        <v>11752</v>
      </c>
    </row>
    <row r="709" spans="1:35">
      <c r="A709" s="154"/>
      <c r="B709" s="1">
        <v>2004</v>
      </c>
      <c r="C709" s="3">
        <v>127</v>
      </c>
      <c r="D709" s="3">
        <v>4457</v>
      </c>
      <c r="E709" s="3">
        <v>5853</v>
      </c>
      <c r="F709" s="3">
        <v>59</v>
      </c>
      <c r="G709" s="3">
        <v>9138</v>
      </c>
      <c r="H709" s="3">
        <v>19190</v>
      </c>
      <c r="I709" s="3">
        <v>10</v>
      </c>
      <c r="J709" s="3">
        <v>1072</v>
      </c>
      <c r="K709" s="3">
        <v>2000</v>
      </c>
      <c r="L709" s="3">
        <v>5</v>
      </c>
      <c r="M709" s="3">
        <v>721</v>
      </c>
      <c r="N709" s="3">
        <v>1442</v>
      </c>
      <c r="O709" s="3">
        <v>0</v>
      </c>
      <c r="P709" s="3">
        <v>0</v>
      </c>
      <c r="Q709" s="3">
        <v>0</v>
      </c>
      <c r="R709" s="3">
        <v>1</v>
      </c>
      <c r="S709" s="3">
        <v>303</v>
      </c>
      <c r="T709" s="3">
        <v>440</v>
      </c>
      <c r="U709" s="3">
        <v>4</v>
      </c>
      <c r="V709" s="3">
        <v>857</v>
      </c>
      <c r="W709" s="3">
        <v>779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12</v>
      </c>
      <c r="AE709" s="3">
        <v>4332</v>
      </c>
      <c r="AF709" s="3">
        <v>7483</v>
      </c>
      <c r="AG709" s="3">
        <v>0</v>
      </c>
      <c r="AH709" s="3">
        <v>0</v>
      </c>
      <c r="AI709" s="3">
        <v>0</v>
      </c>
    </row>
    <row r="710" spans="1:35">
      <c r="A710" s="154"/>
      <c r="B710" s="1">
        <v>2005</v>
      </c>
      <c r="C710" s="3">
        <v>125</v>
      </c>
      <c r="D710" s="3">
        <v>4564</v>
      </c>
      <c r="E710" s="3">
        <v>3501</v>
      </c>
      <c r="F710" s="3">
        <v>43</v>
      </c>
      <c r="G710" s="3">
        <v>5927</v>
      </c>
      <c r="H710" s="3">
        <v>16596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2</v>
      </c>
      <c r="AB710" s="3">
        <v>648</v>
      </c>
      <c r="AC710" s="3">
        <v>2100</v>
      </c>
      <c r="AD710" s="3">
        <v>4</v>
      </c>
      <c r="AE710" s="3">
        <v>5927</v>
      </c>
      <c r="AF710" s="3">
        <v>6750</v>
      </c>
      <c r="AG710" s="3">
        <f>AVERAGE(AG706:AG709)</f>
        <v>40.5</v>
      </c>
      <c r="AH710" s="3">
        <f>AVERAGE(AH706:AH709)</f>
        <v>3242.25</v>
      </c>
      <c r="AI710" s="3">
        <f>AVERAGE(AI706:AI709)</f>
        <v>6092</v>
      </c>
    </row>
    <row r="711" spans="1:35">
      <c r="A711" s="154"/>
      <c r="B711" s="1">
        <v>2006</v>
      </c>
      <c r="C711" s="3">
        <v>409</v>
      </c>
      <c r="D711" s="3">
        <v>16394</v>
      </c>
      <c r="E711" s="3">
        <v>12574</v>
      </c>
      <c r="F711" s="3">
        <v>42</v>
      </c>
      <c r="G711" s="3">
        <v>8276</v>
      </c>
      <c r="H711" s="3">
        <v>20690</v>
      </c>
      <c r="I711" s="3">
        <v>0</v>
      </c>
      <c r="J711" s="3">
        <v>0</v>
      </c>
      <c r="K711" s="3">
        <v>0</v>
      </c>
      <c r="L711" s="3">
        <v>18</v>
      </c>
      <c r="M711" s="3">
        <v>1356</v>
      </c>
      <c r="N711" s="3">
        <v>3152</v>
      </c>
      <c r="O711" s="3">
        <v>0</v>
      </c>
      <c r="P711" s="3">
        <v>0</v>
      </c>
      <c r="Q711" s="3">
        <v>0</v>
      </c>
      <c r="R711" s="3">
        <v>2</v>
      </c>
      <c r="S711" s="3">
        <v>784</v>
      </c>
      <c r="T711" s="3">
        <v>1682</v>
      </c>
      <c r="U711" s="3">
        <v>2</v>
      </c>
      <c r="V711" s="3">
        <v>730</v>
      </c>
      <c r="W711" s="3">
        <v>1911</v>
      </c>
      <c r="X711" s="3">
        <v>3</v>
      </c>
      <c r="Y711" s="3">
        <v>2539</v>
      </c>
      <c r="Z711" s="3">
        <v>9756</v>
      </c>
      <c r="AA711" s="3">
        <v>7</v>
      </c>
      <c r="AB711" s="3">
        <v>2598</v>
      </c>
      <c r="AC711" s="3">
        <v>8109</v>
      </c>
      <c r="AD711" s="3">
        <v>12</v>
      </c>
      <c r="AE711" s="3">
        <v>5249</v>
      </c>
      <c r="AF711" s="3">
        <v>16948</v>
      </c>
      <c r="AG711" s="3"/>
      <c r="AH711" s="3"/>
      <c r="AI711" s="3"/>
    </row>
    <row r="712" spans="1:35">
      <c r="A712" s="154"/>
      <c r="B712" s="1">
        <v>2007</v>
      </c>
      <c r="C712" s="3">
        <v>507</v>
      </c>
      <c r="D712" s="3">
        <v>20280</v>
      </c>
      <c r="E712" s="3">
        <v>17300</v>
      </c>
      <c r="F712" s="3">
        <v>31</v>
      </c>
      <c r="G712" s="3">
        <v>5188</v>
      </c>
      <c r="H712" s="3">
        <v>17985</v>
      </c>
      <c r="I712" s="3">
        <v>10</v>
      </c>
      <c r="J712" s="3">
        <v>1032</v>
      </c>
      <c r="K712" s="3">
        <v>2800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4</v>
      </c>
      <c r="V712" s="3">
        <v>1199</v>
      </c>
      <c r="W712" s="3">
        <v>3005</v>
      </c>
      <c r="X712" s="3">
        <v>1</v>
      </c>
      <c r="Y712" s="3">
        <v>363</v>
      </c>
      <c r="Z712" s="3">
        <v>1271</v>
      </c>
      <c r="AA712" s="3">
        <v>6</v>
      </c>
      <c r="AB712" s="3">
        <v>1255</v>
      </c>
      <c r="AC712" s="3">
        <v>4862</v>
      </c>
      <c r="AD712" s="3">
        <v>4</v>
      </c>
      <c r="AE712" s="3">
        <v>931</v>
      </c>
      <c r="AF712" s="3">
        <v>2328</v>
      </c>
      <c r="AG712" s="3">
        <f>SUM(AG705:AG708)</f>
        <v>162</v>
      </c>
      <c r="AH712" s="3">
        <f>SUM(AH705:AH708)</f>
        <v>12969</v>
      </c>
      <c r="AI712" s="3">
        <f>SUM(AI705:AI708)</f>
        <v>24368</v>
      </c>
    </row>
    <row r="713" spans="1:35">
      <c r="A713" s="154"/>
      <c r="B713" s="1">
        <v>2008</v>
      </c>
      <c r="C713" s="3">
        <v>272</v>
      </c>
      <c r="D713" s="3">
        <v>10880</v>
      </c>
      <c r="E713" s="3">
        <v>9792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16</v>
      </c>
      <c r="M713" s="3">
        <v>1980</v>
      </c>
      <c r="N713" s="3">
        <v>7914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2</v>
      </c>
      <c r="V713" s="3">
        <v>866</v>
      </c>
      <c r="W713" s="3">
        <v>3936</v>
      </c>
      <c r="X713" s="3">
        <v>2</v>
      </c>
      <c r="Y713" s="3">
        <v>916</v>
      </c>
      <c r="Z713" s="3">
        <v>3877</v>
      </c>
      <c r="AA713" s="3">
        <v>3</v>
      </c>
      <c r="AB713" s="3">
        <v>20458</v>
      </c>
      <c r="AC713" s="3">
        <v>8686</v>
      </c>
      <c r="AD713" s="3">
        <v>4</v>
      </c>
      <c r="AE713" s="3">
        <v>1047</v>
      </c>
      <c r="AF713" s="3">
        <v>483</v>
      </c>
      <c r="AG713" s="3"/>
      <c r="AH713" s="3"/>
      <c r="AI713" s="3"/>
    </row>
    <row r="714" spans="1:35">
      <c r="A714" s="154"/>
      <c r="B714" s="1">
        <v>2009</v>
      </c>
      <c r="C714" s="3">
        <v>140</v>
      </c>
      <c r="D714" s="3">
        <v>5600</v>
      </c>
      <c r="E714" s="3">
        <v>7980</v>
      </c>
      <c r="F714" s="3">
        <v>27</v>
      </c>
      <c r="G714" s="3">
        <v>3129</v>
      </c>
      <c r="H714" s="3">
        <v>10418</v>
      </c>
      <c r="I714" s="3">
        <v>0</v>
      </c>
      <c r="J714" s="3">
        <v>0</v>
      </c>
      <c r="K714" s="3">
        <v>0</v>
      </c>
      <c r="L714" s="3">
        <v>13</v>
      </c>
      <c r="M714" s="3">
        <v>975</v>
      </c>
      <c r="N714" s="3">
        <v>4800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6</v>
      </c>
      <c r="AE714" s="3">
        <v>1985</v>
      </c>
      <c r="AF714" s="3">
        <v>6519</v>
      </c>
      <c r="AG714" s="3"/>
      <c r="AH714" s="3"/>
      <c r="AI714" s="3"/>
    </row>
    <row r="715" spans="1:35">
      <c r="A715" s="154"/>
      <c r="B715" s="1">
        <v>2010</v>
      </c>
      <c r="C715" s="3">
        <v>0</v>
      </c>
      <c r="D715" s="3">
        <v>0</v>
      </c>
      <c r="E715" s="3">
        <v>0</v>
      </c>
      <c r="F715" s="3">
        <v>19</v>
      </c>
      <c r="G715" s="3">
        <v>3392</v>
      </c>
      <c r="H715" s="3">
        <v>11275</v>
      </c>
      <c r="I715" s="3">
        <v>0</v>
      </c>
      <c r="J715" s="3">
        <v>0</v>
      </c>
      <c r="K715" s="3">
        <v>0</v>
      </c>
      <c r="L715" s="3">
        <v>16</v>
      </c>
      <c r="M715" s="3">
        <v>2257</v>
      </c>
      <c r="N715" s="3">
        <v>8746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1</v>
      </c>
      <c r="Y715" s="3">
        <v>734</v>
      </c>
      <c r="Z715" s="3">
        <v>4676</v>
      </c>
      <c r="AA715" s="3">
        <v>7</v>
      </c>
      <c r="AB715" s="3">
        <v>1176</v>
      </c>
      <c r="AC715" s="3">
        <v>5658</v>
      </c>
      <c r="AD715" s="3">
        <v>11</v>
      </c>
      <c r="AE715" s="3">
        <v>4626</v>
      </c>
      <c r="AF715" s="3">
        <v>17098</v>
      </c>
      <c r="AG715" s="3"/>
      <c r="AH715" s="3"/>
      <c r="AI715" s="3"/>
    </row>
    <row r="716" spans="1:35">
      <c r="A716" s="154"/>
      <c r="B716" s="1">
        <v>2011</v>
      </c>
      <c r="C716" s="3">
        <v>0</v>
      </c>
      <c r="D716" s="3">
        <v>0</v>
      </c>
      <c r="E716" s="3">
        <v>0</v>
      </c>
      <c r="F716" s="3">
        <v>34</v>
      </c>
      <c r="G716" s="3">
        <v>5076</v>
      </c>
      <c r="H716" s="3">
        <v>20857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1</v>
      </c>
      <c r="V716" s="3">
        <v>770</v>
      </c>
      <c r="W716" s="3">
        <v>1500</v>
      </c>
      <c r="X716" s="3">
        <v>1</v>
      </c>
      <c r="Y716" s="3">
        <v>708</v>
      </c>
      <c r="Z716" s="3">
        <v>2923</v>
      </c>
      <c r="AA716" s="3">
        <v>5</v>
      </c>
      <c r="AB716" s="3">
        <v>4117</v>
      </c>
      <c r="AC716" s="3">
        <v>18737</v>
      </c>
      <c r="AD716" s="3">
        <v>5</v>
      </c>
      <c r="AE716" s="3">
        <v>6986</v>
      </c>
      <c r="AF716" s="3">
        <v>27310</v>
      </c>
      <c r="AG716" s="3"/>
      <c r="AH716" s="3"/>
      <c r="AI716" s="3"/>
    </row>
    <row r="717" spans="1:35" ht="13.5" thickBot="1">
      <c r="A717" s="155"/>
      <c r="B717" s="1">
        <v>2012</v>
      </c>
      <c r="C717" s="3">
        <v>0</v>
      </c>
      <c r="D717" s="3">
        <v>0</v>
      </c>
      <c r="E717" s="3">
        <v>0</v>
      </c>
      <c r="F717" s="3">
        <v>16</v>
      </c>
      <c r="G717" s="3">
        <v>3281</v>
      </c>
      <c r="H717" s="3">
        <v>13415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1</v>
      </c>
      <c r="S717" s="3">
        <v>654</v>
      </c>
      <c r="T717" s="3">
        <v>2216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1</v>
      </c>
      <c r="AB717" s="3">
        <v>115</v>
      </c>
      <c r="AC717" s="3">
        <v>750</v>
      </c>
      <c r="AD717" s="3">
        <v>2</v>
      </c>
      <c r="AE717" s="3">
        <v>1270</v>
      </c>
      <c r="AF717" s="3">
        <v>4378</v>
      </c>
      <c r="AG717" s="3"/>
      <c r="AH717" s="3"/>
      <c r="AI717" s="3"/>
    </row>
    <row r="718" spans="1:35"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</row>
    <row r="719" spans="1:35">
      <c r="B719" s="1" t="s">
        <v>16</v>
      </c>
      <c r="C719" s="3">
        <f>AVERAGE(C706:C717)</f>
        <v>137.66666666666666</v>
      </c>
      <c r="D719" s="3">
        <f t="shared" ref="D719:AF719" si="89">AVERAGE(D706:D717)</f>
        <v>5381.25</v>
      </c>
      <c r="E719" s="3">
        <f t="shared" si="89"/>
        <v>4920</v>
      </c>
      <c r="F719" s="3">
        <f t="shared" si="89"/>
        <v>23.083333333333332</v>
      </c>
      <c r="G719" s="3">
        <f t="shared" si="89"/>
        <v>3695.5833333333335</v>
      </c>
      <c r="H719" s="3">
        <f t="shared" si="89"/>
        <v>10948.833333333334</v>
      </c>
      <c r="I719" s="3">
        <f t="shared" si="89"/>
        <v>1.6666666666666667</v>
      </c>
      <c r="J719" s="3">
        <f t="shared" si="89"/>
        <v>175.33333333333334</v>
      </c>
      <c r="K719" s="3">
        <f t="shared" si="89"/>
        <v>400</v>
      </c>
      <c r="L719" s="3">
        <f t="shared" si="89"/>
        <v>6</v>
      </c>
      <c r="M719" s="3">
        <f t="shared" si="89"/>
        <v>622.41666666666663</v>
      </c>
      <c r="N719" s="3">
        <f t="shared" si="89"/>
        <v>2206.1666666666665</v>
      </c>
      <c r="O719" s="3">
        <f t="shared" si="89"/>
        <v>0</v>
      </c>
      <c r="P719" s="3">
        <f t="shared" si="89"/>
        <v>0</v>
      </c>
      <c r="Q719" s="3">
        <f t="shared" si="89"/>
        <v>0</v>
      </c>
      <c r="R719" s="3">
        <f t="shared" si="89"/>
        <v>0.41666666666666669</v>
      </c>
      <c r="S719" s="3">
        <f t="shared" si="89"/>
        <v>157.41666666666666</v>
      </c>
      <c r="T719" s="3">
        <f t="shared" si="89"/>
        <v>368.91666666666669</v>
      </c>
      <c r="U719" s="3">
        <f t="shared" si="89"/>
        <v>1.0833333333333333</v>
      </c>
      <c r="V719" s="3">
        <f t="shared" si="89"/>
        <v>368.5</v>
      </c>
      <c r="W719" s="3">
        <f t="shared" si="89"/>
        <v>927.58333333333337</v>
      </c>
      <c r="X719" s="3">
        <f t="shared" si="89"/>
        <v>0.66666666666666663</v>
      </c>
      <c r="Y719" s="3">
        <f t="shared" si="89"/>
        <v>438.33333333333331</v>
      </c>
      <c r="Z719" s="3">
        <f t="shared" si="89"/>
        <v>1875.25</v>
      </c>
      <c r="AA719" s="3">
        <f t="shared" si="89"/>
        <v>2.5833333333333335</v>
      </c>
      <c r="AB719" s="3">
        <f t="shared" si="89"/>
        <v>2530.5833333333335</v>
      </c>
      <c r="AC719" s="3">
        <f t="shared" si="89"/>
        <v>4075.1666666666665</v>
      </c>
      <c r="AD719" s="3">
        <f t="shared" si="89"/>
        <v>5.333333333333333</v>
      </c>
      <c r="AE719" s="3">
        <f t="shared" si="89"/>
        <v>3057.0833333333335</v>
      </c>
      <c r="AF719" s="3">
        <f t="shared" si="89"/>
        <v>8065</v>
      </c>
      <c r="AG719" s="3">
        <f>AVERAGE(AG706:AG717)</f>
        <v>60.75</v>
      </c>
      <c r="AH719" s="3">
        <f>AVERAGE(AH706:AH717)</f>
        <v>4863.375</v>
      </c>
      <c r="AI719" s="3">
        <f>AVERAGE(AI706:AI717)</f>
        <v>9138</v>
      </c>
    </row>
    <row r="720" spans="1:35">
      <c r="B720" s="1" t="s">
        <v>17</v>
      </c>
      <c r="C720" s="3">
        <f>SUM(C706:C717)</f>
        <v>1652</v>
      </c>
      <c r="D720" s="3">
        <f t="shared" ref="D720:AF720" si="90">SUM(D706:D717)</f>
        <v>64575</v>
      </c>
      <c r="E720" s="3">
        <f t="shared" si="90"/>
        <v>59040</v>
      </c>
      <c r="F720" s="3">
        <f t="shared" si="90"/>
        <v>277</v>
      </c>
      <c r="G720" s="3">
        <f t="shared" si="90"/>
        <v>44347</v>
      </c>
      <c r="H720" s="3">
        <f t="shared" si="90"/>
        <v>131386</v>
      </c>
      <c r="I720" s="3">
        <f t="shared" si="90"/>
        <v>20</v>
      </c>
      <c r="J720" s="3">
        <f t="shared" si="90"/>
        <v>2104</v>
      </c>
      <c r="K720" s="3">
        <f t="shared" si="90"/>
        <v>4800</v>
      </c>
      <c r="L720" s="3">
        <f t="shared" si="90"/>
        <v>72</v>
      </c>
      <c r="M720" s="3">
        <f t="shared" si="90"/>
        <v>7469</v>
      </c>
      <c r="N720" s="3">
        <f t="shared" si="90"/>
        <v>26474</v>
      </c>
      <c r="O720" s="3">
        <f t="shared" si="90"/>
        <v>0</v>
      </c>
      <c r="P720" s="3">
        <f t="shared" si="90"/>
        <v>0</v>
      </c>
      <c r="Q720" s="3">
        <f t="shared" si="90"/>
        <v>0</v>
      </c>
      <c r="R720" s="3">
        <f t="shared" si="90"/>
        <v>5</v>
      </c>
      <c r="S720" s="3">
        <f t="shared" si="90"/>
        <v>1889</v>
      </c>
      <c r="T720" s="3">
        <f t="shared" si="90"/>
        <v>4427</v>
      </c>
      <c r="U720" s="3">
        <f t="shared" si="90"/>
        <v>13</v>
      </c>
      <c r="V720" s="3">
        <f t="shared" si="90"/>
        <v>4422</v>
      </c>
      <c r="W720" s="3">
        <f t="shared" si="90"/>
        <v>11131</v>
      </c>
      <c r="X720" s="3">
        <f t="shared" si="90"/>
        <v>8</v>
      </c>
      <c r="Y720" s="3">
        <f t="shared" si="90"/>
        <v>5260</v>
      </c>
      <c r="Z720" s="3">
        <f t="shared" si="90"/>
        <v>22503</v>
      </c>
      <c r="AA720" s="3">
        <f t="shared" si="90"/>
        <v>31</v>
      </c>
      <c r="AB720" s="3">
        <f t="shared" si="90"/>
        <v>30367</v>
      </c>
      <c r="AC720" s="3">
        <f t="shared" si="90"/>
        <v>48902</v>
      </c>
      <c r="AD720" s="3">
        <f t="shared" si="90"/>
        <v>64</v>
      </c>
      <c r="AE720" s="3">
        <f>SUM(AE706:AE717)</f>
        <v>36685</v>
      </c>
      <c r="AF720" s="3">
        <f t="shared" si="90"/>
        <v>96780</v>
      </c>
      <c r="AG720" s="3">
        <f>SUM(AG706:AG717)</f>
        <v>364.5</v>
      </c>
      <c r="AH720" s="3">
        <f>SUM(AH706:AH717)</f>
        <v>29180.25</v>
      </c>
      <c r="AI720" s="3">
        <f>SUM(AI706:AI717)</f>
        <v>54828</v>
      </c>
    </row>
    <row r="721" spans="1:36" ht="13.5" thickBot="1"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</row>
    <row r="722" spans="1:36">
      <c r="A722" s="153" t="s">
        <v>58</v>
      </c>
      <c r="B722" s="1">
        <v>2001</v>
      </c>
      <c r="C722" s="3">
        <v>16</v>
      </c>
      <c r="D722" s="3">
        <v>846</v>
      </c>
      <c r="E722" s="3">
        <v>858</v>
      </c>
      <c r="F722" s="3">
        <v>14</v>
      </c>
      <c r="G722" s="3">
        <v>2492</v>
      </c>
      <c r="H722" s="3">
        <v>2415</v>
      </c>
      <c r="I722" s="3">
        <v>0</v>
      </c>
      <c r="J722" s="3">
        <v>0</v>
      </c>
      <c r="K722" s="3">
        <v>0</v>
      </c>
      <c r="L722" s="3">
        <v>28</v>
      </c>
      <c r="M722" s="3">
        <v>2459</v>
      </c>
      <c r="N722" s="3">
        <v>3082</v>
      </c>
      <c r="O722" s="3">
        <v>0</v>
      </c>
      <c r="P722" s="3">
        <v>0</v>
      </c>
      <c r="Q722" s="3">
        <v>0</v>
      </c>
      <c r="R722" s="3">
        <v>1</v>
      </c>
      <c r="S722" s="3">
        <v>421</v>
      </c>
      <c r="T722" s="3">
        <v>150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</row>
    <row r="723" spans="1:36">
      <c r="A723" s="154"/>
      <c r="B723" s="1">
        <v>2002</v>
      </c>
      <c r="C723" s="3">
        <v>832</v>
      </c>
      <c r="D723" s="3">
        <v>25275</v>
      </c>
      <c r="E723" s="3">
        <v>9308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</row>
    <row r="724" spans="1:36">
      <c r="A724" s="154"/>
      <c r="B724" s="1">
        <v>2003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</row>
    <row r="725" spans="1:36">
      <c r="A725" s="154"/>
      <c r="B725" s="1">
        <v>2004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2"/>
    </row>
    <row r="726" spans="1:36">
      <c r="A726" s="154"/>
      <c r="B726" s="1">
        <v>2005</v>
      </c>
      <c r="C726" s="3">
        <v>890</v>
      </c>
      <c r="D726" s="3">
        <v>26700</v>
      </c>
      <c r="E726" s="3">
        <v>20506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97</v>
      </c>
      <c r="AH726" s="3">
        <v>8334</v>
      </c>
      <c r="AI726" s="3">
        <v>12616</v>
      </c>
    </row>
    <row r="727" spans="1:36">
      <c r="A727" s="154"/>
      <c r="B727" s="1">
        <v>2006</v>
      </c>
      <c r="C727" s="3">
        <v>92</v>
      </c>
      <c r="D727" s="3">
        <v>3496</v>
      </c>
      <c r="E727" s="3">
        <v>4118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/>
      <c r="AH727" s="3"/>
      <c r="AI727" s="3"/>
    </row>
    <row r="728" spans="1:36">
      <c r="A728" s="154"/>
      <c r="B728" s="1">
        <v>2007</v>
      </c>
      <c r="C728" s="3">
        <v>0</v>
      </c>
      <c r="D728" s="3">
        <v>0</v>
      </c>
      <c r="E728" s="3">
        <v>0</v>
      </c>
      <c r="F728" s="3">
        <v>51</v>
      </c>
      <c r="G728" s="3">
        <v>8968</v>
      </c>
      <c r="H728" s="3">
        <v>22420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</row>
    <row r="729" spans="1:36">
      <c r="A729" s="154"/>
      <c r="B729" s="1">
        <v>2008</v>
      </c>
      <c r="C729" s="3">
        <v>642</v>
      </c>
      <c r="D729" s="3">
        <v>25680</v>
      </c>
      <c r="E729" s="3">
        <v>24396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/>
      <c r="AH729" s="3"/>
      <c r="AI729" s="3"/>
    </row>
    <row r="730" spans="1:36">
      <c r="A730" s="154"/>
      <c r="B730" s="1">
        <v>2009</v>
      </c>
      <c r="C730" s="3">
        <v>559</v>
      </c>
      <c r="D730" s="3">
        <v>22630</v>
      </c>
      <c r="E730" s="3">
        <v>31638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/>
      <c r="AH730" s="3"/>
      <c r="AI730" s="3"/>
    </row>
    <row r="731" spans="1:36">
      <c r="A731" s="154"/>
      <c r="B731" s="1">
        <v>2010</v>
      </c>
      <c r="C731" s="3">
        <v>353</v>
      </c>
      <c r="D731" s="3">
        <v>14120</v>
      </c>
      <c r="E731" s="3">
        <v>17848</v>
      </c>
      <c r="F731" s="3">
        <v>16</v>
      </c>
      <c r="G731" s="3">
        <v>2080</v>
      </c>
      <c r="H731" s="3">
        <v>8528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1</v>
      </c>
      <c r="AE731" s="3">
        <v>280</v>
      </c>
      <c r="AF731" s="3">
        <v>728</v>
      </c>
      <c r="AG731" s="3"/>
      <c r="AH731" s="3"/>
      <c r="AI731" s="3"/>
    </row>
    <row r="732" spans="1:36">
      <c r="A732" s="154"/>
      <c r="B732" s="1">
        <v>2011</v>
      </c>
      <c r="C732" s="3">
        <v>0</v>
      </c>
      <c r="D732" s="3">
        <v>0</v>
      </c>
      <c r="E732" s="3">
        <v>0</v>
      </c>
      <c r="F732" s="3">
        <v>6</v>
      </c>
      <c r="G732" s="3">
        <v>870</v>
      </c>
      <c r="H732" s="3">
        <v>3567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1</v>
      </c>
      <c r="AB732" s="3">
        <v>356</v>
      </c>
      <c r="AC732" s="3">
        <v>1246</v>
      </c>
      <c r="AD732" s="3">
        <v>0</v>
      </c>
      <c r="AE732" s="3">
        <v>0</v>
      </c>
      <c r="AF732" s="3">
        <v>0</v>
      </c>
      <c r="AG732" s="3"/>
      <c r="AH732" s="3"/>
      <c r="AI732" s="3"/>
    </row>
    <row r="733" spans="1:36" ht="13.5" thickBot="1">
      <c r="A733" s="155"/>
      <c r="B733" s="1">
        <v>2012</v>
      </c>
      <c r="C733" s="3">
        <v>806</v>
      </c>
      <c r="D733" s="3">
        <v>36360</v>
      </c>
      <c r="E733" s="3">
        <v>41076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</row>
    <row r="734" spans="1:36"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</row>
    <row r="735" spans="1:36">
      <c r="B735" s="1" t="s">
        <v>16</v>
      </c>
      <c r="C735" s="3">
        <f>AVERAGE(C722:C733)</f>
        <v>349.16666666666669</v>
      </c>
      <c r="D735" s="3">
        <f t="shared" ref="D735:AF735" si="91">AVERAGE(D722:D733)</f>
        <v>12925.583333333334</v>
      </c>
      <c r="E735" s="3">
        <f t="shared" si="91"/>
        <v>12479</v>
      </c>
      <c r="F735" s="3">
        <f t="shared" si="91"/>
        <v>7.25</v>
      </c>
      <c r="G735" s="3">
        <f t="shared" si="91"/>
        <v>1200.8333333333333</v>
      </c>
      <c r="H735" s="3">
        <f t="shared" si="91"/>
        <v>3077.5</v>
      </c>
      <c r="I735" s="3">
        <f t="shared" si="91"/>
        <v>0</v>
      </c>
      <c r="J735" s="3">
        <f t="shared" si="91"/>
        <v>0</v>
      </c>
      <c r="K735" s="3">
        <f t="shared" si="91"/>
        <v>0</v>
      </c>
      <c r="L735" s="3">
        <f t="shared" si="91"/>
        <v>2.3333333333333335</v>
      </c>
      <c r="M735" s="3">
        <f t="shared" si="91"/>
        <v>204.91666666666666</v>
      </c>
      <c r="N735" s="3">
        <f t="shared" si="91"/>
        <v>256.83333333333331</v>
      </c>
      <c r="O735" s="3">
        <f t="shared" si="91"/>
        <v>0</v>
      </c>
      <c r="P735" s="3">
        <f t="shared" si="91"/>
        <v>0</v>
      </c>
      <c r="Q735" s="3">
        <f t="shared" si="91"/>
        <v>0</v>
      </c>
      <c r="R735" s="3">
        <f t="shared" si="91"/>
        <v>8.3333333333333329E-2</v>
      </c>
      <c r="S735" s="3">
        <f t="shared" si="91"/>
        <v>35.083333333333336</v>
      </c>
      <c r="T735" s="3">
        <f t="shared" si="91"/>
        <v>12.5</v>
      </c>
      <c r="U735" s="3">
        <f t="shared" si="91"/>
        <v>0</v>
      </c>
      <c r="V735" s="3">
        <f t="shared" si="91"/>
        <v>0</v>
      </c>
      <c r="W735" s="3">
        <f t="shared" si="91"/>
        <v>0</v>
      </c>
      <c r="X735" s="3">
        <f t="shared" si="91"/>
        <v>0</v>
      </c>
      <c r="Y735" s="3">
        <f t="shared" si="91"/>
        <v>0</v>
      </c>
      <c r="Z735" s="3">
        <f t="shared" si="91"/>
        <v>0</v>
      </c>
      <c r="AA735" s="3">
        <f t="shared" si="91"/>
        <v>8.3333333333333329E-2</v>
      </c>
      <c r="AB735" s="3">
        <f t="shared" si="91"/>
        <v>29.666666666666668</v>
      </c>
      <c r="AC735" s="3">
        <f t="shared" si="91"/>
        <v>103.83333333333333</v>
      </c>
      <c r="AD735" s="3">
        <f t="shared" si="91"/>
        <v>8.3333333333333329E-2</v>
      </c>
      <c r="AE735" s="3">
        <f t="shared" si="91"/>
        <v>23.333333333333332</v>
      </c>
      <c r="AF735" s="3">
        <f t="shared" si="91"/>
        <v>60.666666666666664</v>
      </c>
      <c r="AG735" s="3">
        <f>AVERAGE(AG722:AG733)</f>
        <v>13.857142857142858</v>
      </c>
      <c r="AH735" s="3">
        <f>AVERAGE(AH722:AH733)</f>
        <v>1190.5714285714287</v>
      </c>
      <c r="AI735" s="3">
        <f>AVERAGE(AI722:AI733)</f>
        <v>1802.2857142857142</v>
      </c>
    </row>
    <row r="736" spans="1:36">
      <c r="B736" s="1" t="s">
        <v>17</v>
      </c>
      <c r="C736" s="3">
        <f>SUM(C722:C733)</f>
        <v>4190</v>
      </c>
      <c r="D736" s="3">
        <f t="shared" ref="D736:AF736" si="92">SUM(D722:D733)</f>
        <v>155107</v>
      </c>
      <c r="E736" s="3">
        <f t="shared" si="92"/>
        <v>149748</v>
      </c>
      <c r="F736" s="3">
        <f t="shared" si="92"/>
        <v>87</v>
      </c>
      <c r="G736" s="3">
        <f t="shared" si="92"/>
        <v>14410</v>
      </c>
      <c r="H736" s="3">
        <f t="shared" si="92"/>
        <v>36930</v>
      </c>
      <c r="I736" s="3">
        <f t="shared" si="92"/>
        <v>0</v>
      </c>
      <c r="J736" s="3">
        <f t="shared" si="92"/>
        <v>0</v>
      </c>
      <c r="K736" s="3">
        <f t="shared" si="92"/>
        <v>0</v>
      </c>
      <c r="L736" s="3">
        <f t="shared" si="92"/>
        <v>28</v>
      </c>
      <c r="M736" s="3">
        <f t="shared" si="92"/>
        <v>2459</v>
      </c>
      <c r="N736" s="3">
        <f t="shared" si="92"/>
        <v>3082</v>
      </c>
      <c r="O736" s="3">
        <f t="shared" si="92"/>
        <v>0</v>
      </c>
      <c r="P736" s="3">
        <f t="shared" si="92"/>
        <v>0</v>
      </c>
      <c r="Q736" s="3">
        <f t="shared" si="92"/>
        <v>0</v>
      </c>
      <c r="R736" s="3">
        <f t="shared" si="92"/>
        <v>1</v>
      </c>
      <c r="S736" s="3">
        <f t="shared" si="92"/>
        <v>421</v>
      </c>
      <c r="T736" s="3">
        <f t="shared" si="92"/>
        <v>150</v>
      </c>
      <c r="U736" s="3">
        <f t="shared" si="92"/>
        <v>0</v>
      </c>
      <c r="V736" s="3">
        <f t="shared" si="92"/>
        <v>0</v>
      </c>
      <c r="W736" s="3">
        <f t="shared" si="92"/>
        <v>0</v>
      </c>
      <c r="X736" s="3">
        <f t="shared" si="92"/>
        <v>0</v>
      </c>
      <c r="Y736" s="3">
        <f t="shared" si="92"/>
        <v>0</v>
      </c>
      <c r="Z736" s="3">
        <f t="shared" si="92"/>
        <v>0</v>
      </c>
      <c r="AA736" s="3">
        <f t="shared" si="92"/>
        <v>1</v>
      </c>
      <c r="AB736" s="3">
        <f t="shared" si="92"/>
        <v>356</v>
      </c>
      <c r="AC736" s="3">
        <f t="shared" si="92"/>
        <v>1246</v>
      </c>
      <c r="AD736" s="3">
        <f t="shared" si="92"/>
        <v>1</v>
      </c>
      <c r="AE736" s="3">
        <f t="shared" si="92"/>
        <v>280</v>
      </c>
      <c r="AF736" s="3">
        <f t="shared" si="92"/>
        <v>728</v>
      </c>
      <c r="AG736" s="3">
        <f>SUM(AG722:AG733)</f>
        <v>97</v>
      </c>
      <c r="AH736" s="3">
        <f>SUM(AH722:AH733)</f>
        <v>8334</v>
      </c>
      <c r="AI736" s="3">
        <f>SUM(AI722:AI733)</f>
        <v>12616</v>
      </c>
    </row>
    <row r="737" spans="1:35" ht="13.5" thickBot="1"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</row>
    <row r="738" spans="1:35">
      <c r="A738" s="153" t="s">
        <v>59</v>
      </c>
      <c r="B738" s="1">
        <v>2001</v>
      </c>
      <c r="C738" s="3">
        <v>0</v>
      </c>
      <c r="D738" s="3">
        <v>0</v>
      </c>
      <c r="E738" s="3">
        <v>0</v>
      </c>
      <c r="F738" s="3">
        <v>2</v>
      </c>
      <c r="G738" s="3">
        <v>237</v>
      </c>
      <c r="H738" s="3">
        <v>275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1</v>
      </c>
      <c r="AE738" s="3">
        <v>1134</v>
      </c>
      <c r="AF738" s="3">
        <v>400</v>
      </c>
      <c r="AG738" s="3">
        <v>0</v>
      </c>
      <c r="AH738" s="3">
        <v>0</v>
      </c>
      <c r="AI738" s="3">
        <v>0</v>
      </c>
    </row>
    <row r="739" spans="1:35">
      <c r="A739" s="154"/>
      <c r="B739" s="1">
        <v>2002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1</v>
      </c>
      <c r="S739" s="3">
        <v>162</v>
      </c>
      <c r="T739" s="3">
        <v>150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</row>
    <row r="740" spans="1:35">
      <c r="A740" s="154"/>
      <c r="B740" s="1">
        <v>2003</v>
      </c>
      <c r="C740" s="3">
        <v>0</v>
      </c>
      <c r="D740" s="3">
        <v>0</v>
      </c>
      <c r="E740" s="3">
        <v>0</v>
      </c>
      <c r="F740" s="3">
        <v>3</v>
      </c>
      <c r="G740" s="3">
        <v>325</v>
      </c>
      <c r="H740" s="3">
        <v>359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2</v>
      </c>
      <c r="Y740" s="3">
        <v>350</v>
      </c>
      <c r="Z740" s="3">
        <v>425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482</v>
      </c>
      <c r="AH740" s="3">
        <v>350</v>
      </c>
      <c r="AI740" s="3">
        <v>1157</v>
      </c>
    </row>
    <row r="741" spans="1:35">
      <c r="A741" s="154"/>
      <c r="B741" s="1">
        <v>2004</v>
      </c>
      <c r="C741" s="3">
        <v>1</v>
      </c>
      <c r="D741" s="3">
        <v>50</v>
      </c>
      <c r="E741" s="3">
        <v>100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4</v>
      </c>
      <c r="AH741" s="3">
        <v>212</v>
      </c>
      <c r="AI741" s="3">
        <v>402</v>
      </c>
    </row>
    <row r="742" spans="1:35">
      <c r="A742" s="154"/>
      <c r="B742" s="1">
        <v>2005</v>
      </c>
      <c r="C742" s="3">
        <v>0</v>
      </c>
      <c r="D742" s="3">
        <v>0</v>
      </c>
      <c r="E742" s="3">
        <v>0</v>
      </c>
      <c r="F742" s="3">
        <v>1</v>
      </c>
      <c r="G742" s="3">
        <v>208</v>
      </c>
      <c r="H742" s="3">
        <v>550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</row>
    <row r="743" spans="1:35">
      <c r="A743" s="154"/>
      <c r="B743" s="1">
        <v>2006</v>
      </c>
      <c r="C743" s="3">
        <v>0</v>
      </c>
      <c r="D743" s="3">
        <v>0</v>
      </c>
      <c r="E743" s="3">
        <v>0</v>
      </c>
      <c r="F743" s="3">
        <v>5</v>
      </c>
      <c r="G743" s="3">
        <v>998</v>
      </c>
      <c r="H743" s="3">
        <v>1996</v>
      </c>
      <c r="I743" s="3">
        <v>3</v>
      </c>
      <c r="J743" s="3">
        <v>360</v>
      </c>
      <c r="K743" s="3">
        <v>1200</v>
      </c>
      <c r="L743" s="3">
        <v>3</v>
      </c>
      <c r="M743" s="3">
        <v>360</v>
      </c>
      <c r="N743" s="3">
        <v>1200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1</v>
      </c>
      <c r="AB743" s="3">
        <v>7055</v>
      </c>
      <c r="AC743" s="3">
        <v>10699</v>
      </c>
      <c r="AD743" s="3">
        <v>1</v>
      </c>
      <c r="AE743" s="3">
        <v>234</v>
      </c>
      <c r="AF743" s="3">
        <v>350</v>
      </c>
      <c r="AG743" s="3"/>
      <c r="AH743" s="3"/>
      <c r="AI743" s="3"/>
    </row>
    <row r="744" spans="1:35">
      <c r="A744" s="154"/>
      <c r="B744" s="1">
        <v>2007</v>
      </c>
      <c r="C744" s="3">
        <v>0</v>
      </c>
      <c r="D744" s="3">
        <v>0</v>
      </c>
      <c r="E744" s="3">
        <v>0</v>
      </c>
      <c r="F744" s="3">
        <v>13</v>
      </c>
      <c r="G744" s="3">
        <v>1880</v>
      </c>
      <c r="H744" s="3">
        <v>4124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2</v>
      </c>
      <c r="AB744" s="3">
        <v>25001</v>
      </c>
      <c r="AC744" s="3">
        <v>4127</v>
      </c>
      <c r="AD744" s="3">
        <v>0</v>
      </c>
      <c r="AE744" s="3">
        <v>0</v>
      </c>
      <c r="AF744" s="3">
        <v>0</v>
      </c>
      <c r="AG744" s="3">
        <v>1</v>
      </c>
      <c r="AH744" s="3">
        <v>59</v>
      </c>
      <c r="AI744" s="3">
        <v>81</v>
      </c>
    </row>
    <row r="745" spans="1:35">
      <c r="A745" s="154"/>
      <c r="B745" s="1">
        <v>2008</v>
      </c>
      <c r="C745" s="3">
        <v>0</v>
      </c>
      <c r="D745" s="3">
        <v>0</v>
      </c>
      <c r="E745" s="3">
        <v>0</v>
      </c>
      <c r="F745" s="3">
        <v>5</v>
      </c>
      <c r="G745" s="3">
        <v>832</v>
      </c>
      <c r="H745" s="3">
        <v>1730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1</v>
      </c>
      <c r="AB745" s="3">
        <v>441</v>
      </c>
      <c r="AC745" s="3">
        <v>921</v>
      </c>
      <c r="AD745" s="3">
        <v>0</v>
      </c>
      <c r="AE745" s="3">
        <v>0</v>
      </c>
      <c r="AF745" s="3">
        <v>0</v>
      </c>
      <c r="AG745" s="3"/>
      <c r="AH745" s="3"/>
      <c r="AI745" s="3"/>
    </row>
    <row r="746" spans="1:35">
      <c r="A746" s="154"/>
      <c r="B746" s="1">
        <v>2009</v>
      </c>
      <c r="C746" s="3">
        <v>1</v>
      </c>
      <c r="D746" s="3">
        <v>65</v>
      </c>
      <c r="E746" s="3">
        <v>160</v>
      </c>
      <c r="F746" s="3">
        <v>3</v>
      </c>
      <c r="G746" s="3">
        <v>444</v>
      </c>
      <c r="H746" s="3">
        <v>1332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2</v>
      </c>
      <c r="Y746" s="3">
        <v>145</v>
      </c>
      <c r="Z746" s="3">
        <v>435</v>
      </c>
      <c r="AA746" s="3">
        <v>2</v>
      </c>
      <c r="AB746" s="3">
        <v>162</v>
      </c>
      <c r="AC746" s="3">
        <v>405</v>
      </c>
      <c r="AD746" s="3">
        <v>1</v>
      </c>
      <c r="AE746" s="3">
        <v>360</v>
      </c>
      <c r="AF746" s="3">
        <v>900</v>
      </c>
      <c r="AG746" s="3"/>
      <c r="AH746" s="3"/>
      <c r="AI746" s="3"/>
    </row>
    <row r="747" spans="1:35">
      <c r="A747" s="154"/>
      <c r="B747" s="1">
        <v>2010</v>
      </c>
      <c r="C747" s="3">
        <v>0</v>
      </c>
      <c r="D747" s="3">
        <v>0</v>
      </c>
      <c r="E747" s="3">
        <v>0</v>
      </c>
      <c r="F747" s="3">
        <v>1</v>
      </c>
      <c r="G747" s="3">
        <v>203</v>
      </c>
      <c r="H747" s="3">
        <v>682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/>
      <c r="AH747" s="3"/>
      <c r="AI747" s="3"/>
    </row>
    <row r="748" spans="1:35">
      <c r="A748" s="154"/>
      <c r="B748" s="1">
        <v>2011</v>
      </c>
      <c r="C748" s="3">
        <v>0</v>
      </c>
      <c r="D748" s="3">
        <v>0</v>
      </c>
      <c r="E748" s="3">
        <v>0</v>
      </c>
      <c r="F748" s="3">
        <v>2</v>
      </c>
      <c r="G748" s="3">
        <v>352</v>
      </c>
      <c r="H748" s="3">
        <v>1261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/>
      <c r="AH748" s="3"/>
      <c r="AI748" s="3"/>
    </row>
    <row r="749" spans="1:35" ht="13.5" thickBot="1">
      <c r="A749" s="155"/>
      <c r="B749" s="1">
        <v>2012</v>
      </c>
      <c r="C749" s="3">
        <v>1</v>
      </c>
      <c r="D749" s="3">
        <v>70</v>
      </c>
      <c r="E749" s="3">
        <v>280</v>
      </c>
      <c r="F749" s="3">
        <v>6</v>
      </c>
      <c r="G749" s="3">
        <v>570</v>
      </c>
      <c r="H749" s="3">
        <v>2280</v>
      </c>
      <c r="I749" s="3">
        <v>8</v>
      </c>
      <c r="J749" s="3">
        <v>720</v>
      </c>
      <c r="K749" s="3">
        <v>2880</v>
      </c>
      <c r="L749" s="3">
        <v>0</v>
      </c>
      <c r="M749" s="3">
        <v>0</v>
      </c>
      <c r="N749" s="3">
        <v>0</v>
      </c>
      <c r="O749" s="3">
        <v>1</v>
      </c>
      <c r="P749" s="3">
        <v>100</v>
      </c>
      <c r="Q749" s="3">
        <v>400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3</v>
      </c>
      <c r="AB749" s="3">
        <v>400</v>
      </c>
      <c r="AC749" s="3">
        <v>1600</v>
      </c>
      <c r="AD749" s="3">
        <v>0</v>
      </c>
      <c r="AE749" s="3">
        <v>0</v>
      </c>
      <c r="AF749" s="3">
        <v>0</v>
      </c>
      <c r="AG749" s="3"/>
      <c r="AH749" s="3"/>
      <c r="AI749" s="1">
        <v>900</v>
      </c>
    </row>
    <row r="750" spans="1:35"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</row>
    <row r="751" spans="1:35">
      <c r="B751" s="1" t="s">
        <v>16</v>
      </c>
      <c r="C751" s="3">
        <f t="shared" ref="C751:AI751" si="93">AVERAGE(C738:C749)</f>
        <v>0.25</v>
      </c>
      <c r="D751" s="3">
        <f t="shared" si="93"/>
        <v>15.416666666666666</v>
      </c>
      <c r="E751" s="3">
        <f t="shared" si="93"/>
        <v>45</v>
      </c>
      <c r="F751" s="3">
        <f t="shared" si="93"/>
        <v>3.4166666666666665</v>
      </c>
      <c r="G751" s="3">
        <f t="shared" si="93"/>
        <v>504.08333333333331</v>
      </c>
      <c r="H751" s="3">
        <f t="shared" si="93"/>
        <v>1215.75</v>
      </c>
      <c r="I751" s="3">
        <f t="shared" si="93"/>
        <v>0.91666666666666663</v>
      </c>
      <c r="J751" s="3">
        <f t="shared" si="93"/>
        <v>90</v>
      </c>
      <c r="K751" s="3">
        <f t="shared" si="93"/>
        <v>340</v>
      </c>
      <c r="L751" s="3">
        <f t="shared" si="93"/>
        <v>0.25</v>
      </c>
      <c r="M751" s="3">
        <f t="shared" si="93"/>
        <v>30</v>
      </c>
      <c r="N751" s="3">
        <f t="shared" si="93"/>
        <v>100</v>
      </c>
      <c r="O751" s="3">
        <f t="shared" si="93"/>
        <v>8.3333333333333329E-2</v>
      </c>
      <c r="P751" s="3">
        <f t="shared" si="93"/>
        <v>8.3333333333333339</v>
      </c>
      <c r="Q751" s="3">
        <f t="shared" si="93"/>
        <v>33.333333333333336</v>
      </c>
      <c r="R751" s="3">
        <f t="shared" si="93"/>
        <v>8.3333333333333329E-2</v>
      </c>
      <c r="S751" s="3">
        <f t="shared" si="93"/>
        <v>13.5</v>
      </c>
      <c r="T751" s="3">
        <f t="shared" si="93"/>
        <v>12.5</v>
      </c>
      <c r="U751" s="3">
        <f t="shared" si="93"/>
        <v>0</v>
      </c>
      <c r="V751" s="3">
        <f t="shared" si="93"/>
        <v>0</v>
      </c>
      <c r="W751" s="3">
        <f t="shared" si="93"/>
        <v>0</v>
      </c>
      <c r="X751" s="3">
        <f t="shared" si="93"/>
        <v>0.33333333333333331</v>
      </c>
      <c r="Y751" s="3">
        <f t="shared" si="93"/>
        <v>41.25</v>
      </c>
      <c r="Z751" s="3">
        <f t="shared" si="93"/>
        <v>71.666666666666671</v>
      </c>
      <c r="AA751" s="3">
        <f t="shared" si="93"/>
        <v>0.75</v>
      </c>
      <c r="AB751" s="3">
        <f t="shared" si="93"/>
        <v>2754.9166666666665</v>
      </c>
      <c r="AC751" s="3">
        <f t="shared" si="93"/>
        <v>1479.3333333333333</v>
      </c>
      <c r="AD751" s="3">
        <f t="shared" si="93"/>
        <v>0.25</v>
      </c>
      <c r="AE751" s="3">
        <f t="shared" si="93"/>
        <v>144</v>
      </c>
      <c r="AF751" s="3">
        <f t="shared" si="93"/>
        <v>137.5</v>
      </c>
      <c r="AG751" s="3">
        <f t="shared" si="93"/>
        <v>81.166666666666671</v>
      </c>
      <c r="AH751" s="3">
        <f t="shared" si="93"/>
        <v>103.5</v>
      </c>
      <c r="AI751" s="3">
        <f t="shared" si="93"/>
        <v>362.85714285714283</v>
      </c>
    </row>
    <row r="752" spans="1:35">
      <c r="B752" s="1" t="s">
        <v>17</v>
      </c>
      <c r="C752" s="3">
        <f>SUM(C738:C749)</f>
        <v>3</v>
      </c>
      <c r="D752" s="3">
        <f t="shared" ref="D752:AI752" si="94">SUM(D738:D749)</f>
        <v>185</v>
      </c>
      <c r="E752" s="3">
        <f t="shared" si="94"/>
        <v>540</v>
      </c>
      <c r="F752" s="3">
        <f t="shared" si="94"/>
        <v>41</v>
      </c>
      <c r="G752" s="3">
        <f t="shared" si="94"/>
        <v>6049</v>
      </c>
      <c r="H752" s="3">
        <f t="shared" si="94"/>
        <v>14589</v>
      </c>
      <c r="I752" s="3">
        <f t="shared" si="94"/>
        <v>11</v>
      </c>
      <c r="J752" s="3">
        <f t="shared" si="94"/>
        <v>1080</v>
      </c>
      <c r="K752" s="3">
        <f t="shared" si="94"/>
        <v>4080</v>
      </c>
      <c r="L752" s="3">
        <f t="shared" si="94"/>
        <v>3</v>
      </c>
      <c r="M752" s="3">
        <f t="shared" si="94"/>
        <v>360</v>
      </c>
      <c r="N752" s="3">
        <f t="shared" si="94"/>
        <v>1200</v>
      </c>
      <c r="O752" s="3">
        <f t="shared" si="94"/>
        <v>1</v>
      </c>
      <c r="P752" s="3">
        <f t="shared" si="94"/>
        <v>100</v>
      </c>
      <c r="Q752" s="3">
        <f t="shared" si="94"/>
        <v>400</v>
      </c>
      <c r="R752" s="3">
        <f t="shared" si="94"/>
        <v>1</v>
      </c>
      <c r="S752" s="3">
        <f t="shared" si="94"/>
        <v>162</v>
      </c>
      <c r="T752" s="3">
        <f t="shared" si="94"/>
        <v>150</v>
      </c>
      <c r="U752" s="3">
        <f t="shared" si="94"/>
        <v>0</v>
      </c>
      <c r="V752" s="3">
        <f t="shared" si="94"/>
        <v>0</v>
      </c>
      <c r="W752" s="3">
        <f t="shared" si="94"/>
        <v>0</v>
      </c>
      <c r="X752" s="3">
        <f t="shared" si="94"/>
        <v>4</v>
      </c>
      <c r="Y752" s="3">
        <f t="shared" si="94"/>
        <v>495</v>
      </c>
      <c r="Z752" s="3">
        <f t="shared" si="94"/>
        <v>860</v>
      </c>
      <c r="AA752" s="3">
        <f t="shared" si="94"/>
        <v>9</v>
      </c>
      <c r="AB752" s="3">
        <f t="shared" si="94"/>
        <v>33059</v>
      </c>
      <c r="AC752" s="3">
        <f t="shared" si="94"/>
        <v>17752</v>
      </c>
      <c r="AD752" s="3">
        <f t="shared" si="94"/>
        <v>3</v>
      </c>
      <c r="AE752" s="3">
        <f t="shared" si="94"/>
        <v>1728</v>
      </c>
      <c r="AF752" s="3">
        <f t="shared" si="94"/>
        <v>1650</v>
      </c>
      <c r="AG752" s="3">
        <f t="shared" si="94"/>
        <v>487</v>
      </c>
      <c r="AH752" s="3">
        <f t="shared" si="94"/>
        <v>621</v>
      </c>
      <c r="AI752" s="3">
        <f t="shared" si="94"/>
        <v>2540</v>
      </c>
    </row>
    <row r="753" spans="1:35" ht="13.5" thickBot="1"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</row>
    <row r="754" spans="1:35">
      <c r="A754" s="153" t="s">
        <v>60</v>
      </c>
      <c r="B754" s="1">
        <v>2001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</row>
    <row r="755" spans="1:35">
      <c r="A755" s="154"/>
      <c r="B755" s="1">
        <v>2002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</row>
    <row r="756" spans="1:35">
      <c r="A756" s="154"/>
      <c r="B756" s="1">
        <v>2003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4</v>
      </c>
      <c r="AH756" s="3">
        <v>212</v>
      </c>
      <c r="AI756" s="3">
        <v>402</v>
      </c>
    </row>
    <row r="757" spans="1:35">
      <c r="A757" s="154"/>
      <c r="B757" s="1">
        <v>2004</v>
      </c>
      <c r="C757" s="3">
        <v>977</v>
      </c>
      <c r="D757" s="3">
        <v>29430</v>
      </c>
      <c r="E757" s="3">
        <v>13902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</row>
    <row r="758" spans="1:35">
      <c r="A758" s="154"/>
      <c r="B758" s="1">
        <v>2005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</row>
    <row r="759" spans="1:35">
      <c r="A759" s="154"/>
      <c r="B759" s="1">
        <v>2006</v>
      </c>
      <c r="C759" s="3">
        <v>867</v>
      </c>
      <c r="D759" s="3">
        <v>34680</v>
      </c>
      <c r="E759" s="3">
        <v>25733</v>
      </c>
      <c r="F759" s="3">
        <v>0</v>
      </c>
      <c r="G759" s="3">
        <v>0</v>
      </c>
      <c r="H759" s="3">
        <v>0</v>
      </c>
      <c r="I759" s="3">
        <v>14</v>
      </c>
      <c r="J759" s="3">
        <v>1080</v>
      </c>
      <c r="K759" s="3">
        <v>2117</v>
      </c>
      <c r="L759" s="3">
        <v>4</v>
      </c>
      <c r="M759" s="3">
        <v>480</v>
      </c>
      <c r="N759" s="3">
        <v>941</v>
      </c>
      <c r="O759" s="3">
        <v>2</v>
      </c>
      <c r="P759" s="3">
        <v>2605</v>
      </c>
      <c r="Q759" s="3">
        <v>5107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2</v>
      </c>
      <c r="Y759" s="3">
        <v>386</v>
      </c>
      <c r="Z759" s="3">
        <v>579</v>
      </c>
      <c r="AA759" s="3">
        <v>1</v>
      </c>
      <c r="AB759" s="3">
        <v>700</v>
      </c>
      <c r="AC759" s="3">
        <v>1372</v>
      </c>
      <c r="AD759" s="3">
        <v>0</v>
      </c>
      <c r="AE759" s="3">
        <v>0</v>
      </c>
      <c r="AF759" s="3">
        <v>0</v>
      </c>
      <c r="AG759" s="3"/>
      <c r="AH759" s="3"/>
      <c r="AI759" s="3"/>
    </row>
    <row r="760" spans="1:35">
      <c r="A760" s="154"/>
      <c r="B760" s="1">
        <v>2007</v>
      </c>
      <c r="C760" s="3">
        <v>19</v>
      </c>
      <c r="D760" s="3">
        <v>1098</v>
      </c>
      <c r="E760" s="3">
        <v>3843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1</v>
      </c>
      <c r="P760" s="3">
        <v>405</v>
      </c>
      <c r="Q760" s="3">
        <v>1620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1</v>
      </c>
      <c r="Y760" s="3">
        <v>280</v>
      </c>
      <c r="Z760" s="3">
        <v>1500</v>
      </c>
      <c r="AA760" s="3">
        <v>1</v>
      </c>
      <c r="AB760" s="3">
        <v>1700</v>
      </c>
      <c r="AC760" s="3">
        <v>9000</v>
      </c>
      <c r="AD760" s="3">
        <v>1</v>
      </c>
      <c r="AE760" s="3">
        <v>2810</v>
      </c>
      <c r="AF760" s="3">
        <v>9835</v>
      </c>
      <c r="AG760" s="3"/>
      <c r="AH760" s="3"/>
      <c r="AI760" s="3"/>
    </row>
    <row r="761" spans="1:35">
      <c r="A761" s="154"/>
      <c r="B761" s="1">
        <v>2008</v>
      </c>
      <c r="C761" s="3">
        <v>7</v>
      </c>
      <c r="D761" s="3">
        <v>385</v>
      </c>
      <c r="E761" s="3">
        <v>1348</v>
      </c>
      <c r="F761" s="3">
        <v>10</v>
      </c>
      <c r="G761" s="3">
        <v>1738</v>
      </c>
      <c r="H761" s="3">
        <v>8690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1</v>
      </c>
      <c r="S761" s="3">
        <v>370</v>
      </c>
      <c r="T761" s="3">
        <v>1800</v>
      </c>
      <c r="U761" s="3">
        <v>2</v>
      </c>
      <c r="V761" s="3">
        <v>747</v>
      </c>
      <c r="W761" s="3">
        <v>2130</v>
      </c>
      <c r="X761" s="3">
        <v>0</v>
      </c>
      <c r="Y761" s="3">
        <v>0</v>
      </c>
      <c r="Z761" s="3">
        <v>0</v>
      </c>
      <c r="AA761" s="3">
        <v>1</v>
      </c>
      <c r="AB761" s="3">
        <v>251</v>
      </c>
      <c r="AC761" s="3">
        <v>1130</v>
      </c>
      <c r="AD761" s="3">
        <v>0</v>
      </c>
      <c r="AE761" s="3">
        <v>0</v>
      </c>
      <c r="AF761" s="3">
        <v>0</v>
      </c>
      <c r="AG761" s="3"/>
      <c r="AH761" s="3"/>
      <c r="AI761" s="3"/>
    </row>
    <row r="762" spans="1:35">
      <c r="A762" s="154"/>
      <c r="B762" s="1">
        <v>2009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1</v>
      </c>
      <c r="AB762" s="3">
        <v>867</v>
      </c>
      <c r="AC762" s="3">
        <v>3026</v>
      </c>
      <c r="AD762" s="3">
        <v>0</v>
      </c>
      <c r="AE762" s="3">
        <v>0</v>
      </c>
      <c r="AF762" s="3">
        <v>0</v>
      </c>
      <c r="AG762" s="3"/>
      <c r="AH762" s="3"/>
      <c r="AI762" s="3"/>
    </row>
    <row r="763" spans="1:35">
      <c r="A763" s="154"/>
      <c r="B763" s="1">
        <v>2010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1</v>
      </c>
      <c r="AE763" s="3">
        <v>488</v>
      </c>
      <c r="AF763" s="3">
        <v>1705</v>
      </c>
      <c r="AG763" s="3"/>
      <c r="AH763" s="3"/>
      <c r="AI763" s="3"/>
    </row>
    <row r="764" spans="1:35">
      <c r="A764" s="154"/>
      <c r="B764" s="1">
        <v>2011</v>
      </c>
      <c r="C764" s="3">
        <v>470</v>
      </c>
      <c r="D764" s="3">
        <v>18800</v>
      </c>
      <c r="E764" s="3">
        <v>27260</v>
      </c>
      <c r="F764" s="3">
        <v>37</v>
      </c>
      <c r="G764" s="3">
        <v>3251</v>
      </c>
      <c r="H764" s="3">
        <v>15000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/>
      <c r="AH764" s="3"/>
      <c r="AI764" s="3"/>
    </row>
    <row r="765" spans="1:35" ht="13.5" thickBot="1">
      <c r="A765" s="155"/>
      <c r="B765" s="1">
        <v>2012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8</v>
      </c>
      <c r="J765" s="3">
        <v>1140</v>
      </c>
      <c r="K765" s="3">
        <v>3950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1</v>
      </c>
      <c r="AB765" s="3">
        <v>15945</v>
      </c>
      <c r="AC765" s="3">
        <v>79720</v>
      </c>
      <c r="AD765" s="3">
        <v>0</v>
      </c>
      <c r="AE765" s="3">
        <v>0</v>
      </c>
      <c r="AF765" s="3">
        <v>0</v>
      </c>
      <c r="AG765" s="3"/>
      <c r="AH765" s="3"/>
      <c r="AI765" s="3"/>
    </row>
    <row r="766" spans="1:35"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</row>
    <row r="767" spans="1:35">
      <c r="B767" s="1" t="s">
        <v>16</v>
      </c>
      <c r="C767" s="3">
        <f t="shared" ref="C767:AI767" si="95">AVERAGE(C754:C765)</f>
        <v>195</v>
      </c>
      <c r="D767" s="3">
        <f t="shared" si="95"/>
        <v>7032.75</v>
      </c>
      <c r="E767" s="3">
        <f t="shared" si="95"/>
        <v>6007.166666666667</v>
      </c>
      <c r="F767" s="3">
        <f t="shared" si="95"/>
        <v>3.9166666666666665</v>
      </c>
      <c r="G767" s="3">
        <f t="shared" si="95"/>
        <v>415.75</v>
      </c>
      <c r="H767" s="3">
        <f t="shared" si="95"/>
        <v>1974.1666666666667</v>
      </c>
      <c r="I767" s="3">
        <f t="shared" si="95"/>
        <v>1.8333333333333333</v>
      </c>
      <c r="J767" s="3">
        <f t="shared" si="95"/>
        <v>185</v>
      </c>
      <c r="K767" s="3">
        <f t="shared" si="95"/>
        <v>505.58333333333331</v>
      </c>
      <c r="L767" s="3">
        <f t="shared" si="95"/>
        <v>0.33333333333333331</v>
      </c>
      <c r="M767" s="3">
        <f>AVERAGE(M754:M766)</f>
        <v>40</v>
      </c>
      <c r="N767" s="3">
        <f t="shared" si="95"/>
        <v>78.416666666666671</v>
      </c>
      <c r="O767" s="3">
        <f t="shared" si="95"/>
        <v>0.25</v>
      </c>
      <c r="P767" s="3">
        <f t="shared" si="95"/>
        <v>250.83333333333334</v>
      </c>
      <c r="Q767" s="3">
        <f t="shared" si="95"/>
        <v>560.58333333333337</v>
      </c>
      <c r="R767" s="3">
        <f t="shared" si="95"/>
        <v>8.3333333333333329E-2</v>
      </c>
      <c r="S767" s="3">
        <f t="shared" si="95"/>
        <v>30.833333333333332</v>
      </c>
      <c r="T767" s="3">
        <f t="shared" si="95"/>
        <v>150</v>
      </c>
      <c r="U767" s="3">
        <f t="shared" si="95"/>
        <v>0.16666666666666666</v>
      </c>
      <c r="V767" s="3">
        <f t="shared" si="95"/>
        <v>62.25</v>
      </c>
      <c r="W767" s="3">
        <f t="shared" si="95"/>
        <v>177.5</v>
      </c>
      <c r="X767" s="3">
        <f t="shared" si="95"/>
        <v>0.25</v>
      </c>
      <c r="Y767" s="3">
        <f t="shared" si="95"/>
        <v>55.5</v>
      </c>
      <c r="Z767" s="3">
        <f t="shared" si="95"/>
        <v>173.25</v>
      </c>
      <c r="AA767" s="3">
        <f t="shared" si="95"/>
        <v>0.41666666666666669</v>
      </c>
      <c r="AB767" s="3">
        <f t="shared" si="95"/>
        <v>1621.9166666666667</v>
      </c>
      <c r="AC767" s="3">
        <f t="shared" si="95"/>
        <v>7854</v>
      </c>
      <c r="AD767" s="3">
        <f t="shared" si="95"/>
        <v>0.16666666666666666</v>
      </c>
      <c r="AE767" s="3">
        <f t="shared" si="95"/>
        <v>274.83333333333331</v>
      </c>
      <c r="AF767" s="3">
        <f t="shared" si="95"/>
        <v>961.66666666666663</v>
      </c>
      <c r="AG767" s="3">
        <f t="shared" si="95"/>
        <v>0.8</v>
      </c>
      <c r="AH767" s="3">
        <f t="shared" si="95"/>
        <v>42.4</v>
      </c>
      <c r="AI767" s="3">
        <f t="shared" si="95"/>
        <v>80.400000000000006</v>
      </c>
    </row>
    <row r="768" spans="1:35">
      <c r="B768" s="1" t="s">
        <v>17</v>
      </c>
      <c r="C768" s="3">
        <f t="shared" ref="C768:AI768" si="96">SUM(C754:C765)</f>
        <v>2340</v>
      </c>
      <c r="D768" s="3">
        <f t="shared" si="96"/>
        <v>84393</v>
      </c>
      <c r="E768" s="3">
        <f t="shared" si="96"/>
        <v>72086</v>
      </c>
      <c r="F768" s="3">
        <f t="shared" si="96"/>
        <v>47</v>
      </c>
      <c r="G768" s="3">
        <f t="shared" si="96"/>
        <v>4989</v>
      </c>
      <c r="H768" s="3">
        <f t="shared" si="96"/>
        <v>23690</v>
      </c>
      <c r="I768" s="3">
        <f t="shared" si="96"/>
        <v>22</v>
      </c>
      <c r="J768" s="3">
        <f t="shared" si="96"/>
        <v>2220</v>
      </c>
      <c r="K768" s="3">
        <f t="shared" si="96"/>
        <v>6067</v>
      </c>
      <c r="L768" s="3">
        <f t="shared" si="96"/>
        <v>4</v>
      </c>
      <c r="M768" s="3">
        <f>SUM(M754:M766)</f>
        <v>480</v>
      </c>
      <c r="N768" s="3">
        <f t="shared" si="96"/>
        <v>941</v>
      </c>
      <c r="O768" s="3">
        <f t="shared" si="96"/>
        <v>3</v>
      </c>
      <c r="P768" s="3">
        <f t="shared" si="96"/>
        <v>3010</v>
      </c>
      <c r="Q768" s="3">
        <f t="shared" si="96"/>
        <v>6727</v>
      </c>
      <c r="R768" s="3">
        <f t="shared" si="96"/>
        <v>1</v>
      </c>
      <c r="S768" s="3">
        <f t="shared" si="96"/>
        <v>370</v>
      </c>
      <c r="T768" s="3">
        <f t="shared" si="96"/>
        <v>1800</v>
      </c>
      <c r="U768" s="3">
        <f t="shared" si="96"/>
        <v>2</v>
      </c>
      <c r="V768" s="3">
        <f t="shared" si="96"/>
        <v>747</v>
      </c>
      <c r="W768" s="3">
        <f t="shared" si="96"/>
        <v>2130</v>
      </c>
      <c r="X768" s="3">
        <f t="shared" si="96"/>
        <v>3</v>
      </c>
      <c r="Y768" s="3">
        <f t="shared" si="96"/>
        <v>666</v>
      </c>
      <c r="Z768" s="3">
        <f t="shared" si="96"/>
        <v>2079</v>
      </c>
      <c r="AA768" s="3">
        <f t="shared" si="96"/>
        <v>5</v>
      </c>
      <c r="AB768" s="3">
        <f t="shared" si="96"/>
        <v>19463</v>
      </c>
      <c r="AC768" s="3">
        <f t="shared" si="96"/>
        <v>94248</v>
      </c>
      <c r="AD768" s="3">
        <f t="shared" si="96"/>
        <v>2</v>
      </c>
      <c r="AE768" s="3">
        <f t="shared" si="96"/>
        <v>3298</v>
      </c>
      <c r="AF768" s="3">
        <f t="shared" si="96"/>
        <v>11540</v>
      </c>
      <c r="AG768" s="3">
        <f t="shared" si="96"/>
        <v>4</v>
      </c>
      <c r="AH768" s="3">
        <f t="shared" si="96"/>
        <v>212</v>
      </c>
      <c r="AI768" s="3">
        <f t="shared" si="96"/>
        <v>402</v>
      </c>
    </row>
    <row r="769" spans="1:35" ht="13.5" thickBot="1"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</row>
    <row r="770" spans="1:35">
      <c r="A770" s="153" t="s">
        <v>61</v>
      </c>
      <c r="B770" s="1">
        <v>2001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</row>
    <row r="771" spans="1:35">
      <c r="A771" s="154"/>
      <c r="B771" s="1">
        <v>2002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</row>
    <row r="772" spans="1:35">
      <c r="A772" s="154"/>
      <c r="B772" s="1">
        <v>2003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</row>
    <row r="773" spans="1:35">
      <c r="A773" s="154"/>
      <c r="B773" s="1">
        <v>2004</v>
      </c>
      <c r="C773" s="3">
        <v>4</v>
      </c>
      <c r="D773" s="3">
        <v>280</v>
      </c>
      <c r="E773" s="3">
        <v>504</v>
      </c>
      <c r="F773" s="3">
        <v>13</v>
      </c>
      <c r="G773" s="3">
        <v>2730</v>
      </c>
      <c r="H773" s="3">
        <v>5187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</row>
    <row r="774" spans="1:35">
      <c r="A774" s="154"/>
      <c r="B774" s="1">
        <v>2005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6</v>
      </c>
      <c r="S774" s="3">
        <v>660</v>
      </c>
      <c r="T774" s="3">
        <v>1805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</row>
    <row r="775" spans="1:35">
      <c r="A775" s="154"/>
      <c r="B775" s="1">
        <v>2006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/>
      <c r="AH775" s="3"/>
      <c r="AI775" s="3"/>
    </row>
    <row r="776" spans="1:35">
      <c r="A776" s="154"/>
      <c r="B776" s="1">
        <v>2007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/>
      <c r="AH776" s="3"/>
      <c r="AI776" s="3"/>
    </row>
    <row r="777" spans="1:35">
      <c r="A777" s="154"/>
      <c r="B777" s="1">
        <v>2008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/>
      <c r="AH777" s="3"/>
      <c r="AI777" s="3"/>
    </row>
    <row r="778" spans="1:35">
      <c r="A778" s="154"/>
      <c r="B778" s="1">
        <v>2009</v>
      </c>
      <c r="C778" s="3">
        <v>1000</v>
      </c>
      <c r="D778" s="3">
        <v>40000</v>
      </c>
      <c r="E778" s="3">
        <v>37800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2</v>
      </c>
      <c r="S778" s="3">
        <v>160</v>
      </c>
      <c r="T778" s="3">
        <v>400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/>
      <c r="AH778" s="3"/>
      <c r="AI778" s="3"/>
    </row>
    <row r="779" spans="1:35">
      <c r="A779" s="154"/>
      <c r="B779" s="1">
        <v>2010</v>
      </c>
      <c r="C779" s="3">
        <v>1000</v>
      </c>
      <c r="D779" s="3">
        <v>40000</v>
      </c>
      <c r="E779" s="3">
        <v>54000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/>
      <c r="AH779" s="3"/>
      <c r="AI779" s="3"/>
    </row>
    <row r="780" spans="1:35">
      <c r="A780" s="154"/>
      <c r="B780" s="1">
        <v>2011</v>
      </c>
      <c r="C780" s="3">
        <v>110</v>
      </c>
      <c r="D780" s="3">
        <v>4400</v>
      </c>
      <c r="E780" s="3">
        <v>5940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/>
      <c r="AH780" s="3"/>
      <c r="AI780" s="3"/>
    </row>
    <row r="781" spans="1:35" ht="13.5" thickBot="1">
      <c r="A781" s="155"/>
      <c r="B781" s="1">
        <v>2012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</row>
    <row r="782" spans="1:35"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</row>
    <row r="783" spans="1:35">
      <c r="B783" s="1" t="s">
        <v>16</v>
      </c>
      <c r="C783" s="3">
        <f t="shared" ref="C783:AI783" si="97">AVERAGE(C770:C781)</f>
        <v>176.16666666666666</v>
      </c>
      <c r="D783" s="3">
        <f t="shared" si="97"/>
        <v>7056.666666666667</v>
      </c>
      <c r="E783" s="3">
        <f t="shared" si="97"/>
        <v>8187</v>
      </c>
      <c r="F783" s="3">
        <f t="shared" si="97"/>
        <v>1.0833333333333333</v>
      </c>
      <c r="G783" s="3">
        <f t="shared" si="97"/>
        <v>227.5</v>
      </c>
      <c r="H783" s="3">
        <f t="shared" si="97"/>
        <v>432.25</v>
      </c>
      <c r="I783" s="3">
        <f t="shared" si="97"/>
        <v>0</v>
      </c>
      <c r="J783" s="3">
        <f t="shared" si="97"/>
        <v>0</v>
      </c>
      <c r="K783" s="3">
        <f t="shared" si="97"/>
        <v>0</v>
      </c>
      <c r="L783" s="3">
        <f t="shared" si="97"/>
        <v>0</v>
      </c>
      <c r="M783" s="3">
        <f t="shared" si="97"/>
        <v>0</v>
      </c>
      <c r="N783" s="3">
        <f t="shared" si="97"/>
        <v>0</v>
      </c>
      <c r="O783" s="3">
        <f t="shared" si="97"/>
        <v>0</v>
      </c>
      <c r="P783" s="3">
        <f t="shared" si="97"/>
        <v>0</v>
      </c>
      <c r="Q783" s="3">
        <f t="shared" si="97"/>
        <v>0</v>
      </c>
      <c r="R783" s="3">
        <f t="shared" si="97"/>
        <v>0.66666666666666663</v>
      </c>
      <c r="S783" s="3">
        <f t="shared" si="97"/>
        <v>68.333333333333329</v>
      </c>
      <c r="T783" s="3">
        <f t="shared" si="97"/>
        <v>183.75</v>
      </c>
      <c r="U783" s="3">
        <f t="shared" si="97"/>
        <v>0</v>
      </c>
      <c r="V783" s="3">
        <f t="shared" si="97"/>
        <v>0</v>
      </c>
      <c r="W783" s="3">
        <f t="shared" si="97"/>
        <v>0</v>
      </c>
      <c r="X783" s="3">
        <f t="shared" si="97"/>
        <v>0</v>
      </c>
      <c r="Y783" s="3">
        <f t="shared" si="97"/>
        <v>0</v>
      </c>
      <c r="Z783" s="3">
        <f t="shared" si="97"/>
        <v>0</v>
      </c>
      <c r="AA783" s="3">
        <f t="shared" si="97"/>
        <v>0</v>
      </c>
      <c r="AB783" s="3">
        <f t="shared" si="97"/>
        <v>0</v>
      </c>
      <c r="AC783" s="3">
        <f t="shared" si="97"/>
        <v>0</v>
      </c>
      <c r="AD783" s="3">
        <f t="shared" si="97"/>
        <v>0</v>
      </c>
      <c r="AE783" s="3">
        <f t="shared" si="97"/>
        <v>0</v>
      </c>
      <c r="AF783" s="3">
        <f t="shared" si="97"/>
        <v>0</v>
      </c>
      <c r="AG783" s="3">
        <f t="shared" si="97"/>
        <v>0</v>
      </c>
      <c r="AH783" s="3">
        <f t="shared" si="97"/>
        <v>0</v>
      </c>
      <c r="AI783" s="3">
        <f t="shared" si="97"/>
        <v>0</v>
      </c>
    </row>
    <row r="784" spans="1:35">
      <c r="B784" s="1" t="s">
        <v>17</v>
      </c>
      <c r="C784" s="3">
        <f t="shared" ref="C784:AI784" si="98">SUM(C770:C781)</f>
        <v>2114</v>
      </c>
      <c r="D784" s="3">
        <f t="shared" si="98"/>
        <v>84680</v>
      </c>
      <c r="E784" s="3">
        <f t="shared" si="98"/>
        <v>98244</v>
      </c>
      <c r="F784" s="3">
        <f t="shared" si="98"/>
        <v>13</v>
      </c>
      <c r="G784" s="3">
        <f t="shared" si="98"/>
        <v>2730</v>
      </c>
      <c r="H784" s="3">
        <f t="shared" si="98"/>
        <v>5187</v>
      </c>
      <c r="I784" s="3">
        <f t="shared" si="98"/>
        <v>0</v>
      </c>
      <c r="J784" s="3">
        <f t="shared" si="98"/>
        <v>0</v>
      </c>
      <c r="K784" s="3">
        <f t="shared" si="98"/>
        <v>0</v>
      </c>
      <c r="L784" s="3">
        <f t="shared" si="98"/>
        <v>0</v>
      </c>
      <c r="M784" s="3">
        <f t="shared" si="98"/>
        <v>0</v>
      </c>
      <c r="N784" s="3">
        <f t="shared" si="98"/>
        <v>0</v>
      </c>
      <c r="O784" s="3">
        <f t="shared" si="98"/>
        <v>0</v>
      </c>
      <c r="P784" s="3">
        <f t="shared" si="98"/>
        <v>0</v>
      </c>
      <c r="Q784" s="3">
        <f t="shared" si="98"/>
        <v>0</v>
      </c>
      <c r="R784" s="3">
        <f t="shared" si="98"/>
        <v>8</v>
      </c>
      <c r="S784" s="3">
        <f t="shared" si="98"/>
        <v>820</v>
      </c>
      <c r="T784" s="3">
        <f t="shared" si="98"/>
        <v>2205</v>
      </c>
      <c r="U784" s="3">
        <f t="shared" si="98"/>
        <v>0</v>
      </c>
      <c r="V784" s="3">
        <f t="shared" si="98"/>
        <v>0</v>
      </c>
      <c r="W784" s="3">
        <f t="shared" si="98"/>
        <v>0</v>
      </c>
      <c r="X784" s="3">
        <f t="shared" si="98"/>
        <v>0</v>
      </c>
      <c r="Y784" s="3">
        <f t="shared" si="98"/>
        <v>0</v>
      </c>
      <c r="Z784" s="3">
        <f t="shared" si="98"/>
        <v>0</v>
      </c>
      <c r="AA784" s="3">
        <f t="shared" si="98"/>
        <v>0</v>
      </c>
      <c r="AB784" s="3">
        <f t="shared" si="98"/>
        <v>0</v>
      </c>
      <c r="AC784" s="3">
        <f t="shared" si="98"/>
        <v>0</v>
      </c>
      <c r="AD784" s="3">
        <f t="shared" si="98"/>
        <v>0</v>
      </c>
      <c r="AE784" s="3">
        <f t="shared" si="98"/>
        <v>0</v>
      </c>
      <c r="AF784" s="3">
        <f t="shared" si="98"/>
        <v>0</v>
      </c>
      <c r="AG784" s="3">
        <f t="shared" si="98"/>
        <v>0</v>
      </c>
      <c r="AH784" s="3">
        <f t="shared" si="98"/>
        <v>0</v>
      </c>
      <c r="AI784" s="3">
        <f t="shared" si="98"/>
        <v>0</v>
      </c>
    </row>
    <row r="785" spans="1:35" ht="13.5" thickBot="1"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</row>
    <row r="786" spans="1:35">
      <c r="A786" s="153" t="s">
        <v>62</v>
      </c>
      <c r="B786" s="1">
        <v>2001</v>
      </c>
      <c r="C786" s="3">
        <v>0</v>
      </c>
      <c r="D786" s="3">
        <v>0</v>
      </c>
      <c r="E786" s="3">
        <v>0</v>
      </c>
      <c r="F786" s="3">
        <v>5</v>
      </c>
      <c r="G786" s="3">
        <v>1159</v>
      </c>
      <c r="H786" s="3">
        <v>1530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1</v>
      </c>
      <c r="AE786" s="3">
        <v>750</v>
      </c>
      <c r="AF786" s="3">
        <v>750</v>
      </c>
      <c r="AG786" s="3">
        <v>7</v>
      </c>
      <c r="AH786" s="3">
        <v>352</v>
      </c>
      <c r="AI786" s="3">
        <v>880</v>
      </c>
    </row>
    <row r="787" spans="1:35">
      <c r="A787" s="154"/>
      <c r="B787" s="1">
        <v>2002</v>
      </c>
      <c r="C787" s="3">
        <v>0</v>
      </c>
      <c r="D787" s="3">
        <v>0</v>
      </c>
      <c r="E787" s="3">
        <v>0</v>
      </c>
      <c r="F787" s="3">
        <v>2</v>
      </c>
      <c r="G787" s="3">
        <v>460</v>
      </c>
      <c r="H787" s="3">
        <v>700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</row>
    <row r="788" spans="1:35">
      <c r="A788" s="154"/>
      <c r="B788" s="1">
        <v>2003</v>
      </c>
      <c r="C788" s="3">
        <v>0</v>
      </c>
      <c r="D788" s="3">
        <v>0</v>
      </c>
      <c r="E788" s="3">
        <v>0</v>
      </c>
      <c r="F788" s="3">
        <v>2</v>
      </c>
      <c r="G788" s="3">
        <v>368</v>
      </c>
      <c r="H788" s="3">
        <v>496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7</v>
      </c>
      <c r="AH788" s="3">
        <v>256</v>
      </c>
      <c r="AI788" s="3">
        <v>759</v>
      </c>
    </row>
    <row r="789" spans="1:35">
      <c r="A789" s="154"/>
      <c r="B789" s="1">
        <v>2004</v>
      </c>
      <c r="C789" s="3">
        <v>0</v>
      </c>
      <c r="D789" s="3">
        <v>0</v>
      </c>
      <c r="E789" s="3">
        <v>0</v>
      </c>
      <c r="F789" s="3">
        <v>6</v>
      </c>
      <c r="G789" s="3">
        <v>1000</v>
      </c>
      <c r="H789" s="3">
        <v>2500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1</v>
      </c>
      <c r="P789" s="3">
        <v>327</v>
      </c>
      <c r="Q789" s="3">
        <v>817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2</v>
      </c>
      <c r="Y789" s="3">
        <v>226</v>
      </c>
      <c r="Z789" s="3">
        <v>566</v>
      </c>
      <c r="AA789" s="3">
        <v>0</v>
      </c>
      <c r="AB789" s="3">
        <v>0</v>
      </c>
      <c r="AC789" s="3">
        <v>0</v>
      </c>
      <c r="AD789" s="3">
        <v>2</v>
      </c>
      <c r="AE789" s="3">
        <v>710</v>
      </c>
      <c r="AF789" s="3">
        <v>1065</v>
      </c>
      <c r="AG789" s="3">
        <v>0</v>
      </c>
      <c r="AH789" s="3">
        <v>0</v>
      </c>
      <c r="AI789" s="3">
        <v>0</v>
      </c>
    </row>
    <row r="790" spans="1:35">
      <c r="A790" s="154"/>
      <c r="B790" s="1">
        <v>2005</v>
      </c>
      <c r="C790" s="3">
        <v>1</v>
      </c>
      <c r="D790" s="3">
        <v>46</v>
      </c>
      <c r="E790" s="3">
        <v>25</v>
      </c>
      <c r="F790" s="3">
        <v>3</v>
      </c>
      <c r="G790" s="3">
        <v>908</v>
      </c>
      <c r="H790" s="3">
        <v>2269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</row>
    <row r="791" spans="1:35">
      <c r="A791" s="154"/>
      <c r="B791" s="1">
        <v>2006</v>
      </c>
      <c r="C791" s="3">
        <v>103</v>
      </c>
      <c r="D791" s="3">
        <v>4136</v>
      </c>
      <c r="E791" s="3">
        <v>2316</v>
      </c>
      <c r="F791" s="3">
        <v>6</v>
      </c>
      <c r="G791" s="3">
        <v>1870</v>
      </c>
      <c r="H791" s="3">
        <v>4674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/>
      <c r="AH791" s="3"/>
      <c r="AI791" s="3"/>
    </row>
    <row r="792" spans="1:35">
      <c r="A792" s="154"/>
      <c r="B792" s="1">
        <v>2007</v>
      </c>
      <c r="C792" s="3">
        <v>220</v>
      </c>
      <c r="D792" s="3">
        <v>8833</v>
      </c>
      <c r="E792" s="3">
        <v>6364</v>
      </c>
      <c r="F792" s="3">
        <v>4</v>
      </c>
      <c r="G792" s="3">
        <v>623</v>
      </c>
      <c r="H792" s="3">
        <v>1328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1</v>
      </c>
      <c r="AB792" s="3">
        <v>790</v>
      </c>
      <c r="AC792" s="3">
        <v>2380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</row>
    <row r="793" spans="1:35">
      <c r="A793" s="154"/>
      <c r="B793" s="1">
        <v>2008</v>
      </c>
      <c r="C793" s="3">
        <v>0</v>
      </c>
      <c r="D793" s="3">
        <v>0</v>
      </c>
      <c r="E793" s="3">
        <v>0</v>
      </c>
      <c r="F793" s="3">
        <v>20</v>
      </c>
      <c r="G793" s="3">
        <v>3690</v>
      </c>
      <c r="H793" s="3">
        <v>10996</v>
      </c>
      <c r="I793" s="3">
        <v>10</v>
      </c>
      <c r="J793" s="3">
        <v>688</v>
      </c>
      <c r="K793" s="3">
        <v>1720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1</v>
      </c>
      <c r="AE793" s="3">
        <v>324</v>
      </c>
      <c r="AF793" s="3">
        <v>486</v>
      </c>
      <c r="AG793" s="3"/>
      <c r="AH793" s="3"/>
      <c r="AI793" s="3"/>
    </row>
    <row r="794" spans="1:35">
      <c r="A794" s="154"/>
      <c r="B794" s="1">
        <v>2009</v>
      </c>
      <c r="C794" s="3">
        <v>0</v>
      </c>
      <c r="D794" s="3">
        <v>0</v>
      </c>
      <c r="E794" s="3">
        <v>0</v>
      </c>
      <c r="F794" s="3">
        <v>16</v>
      </c>
      <c r="G794" s="3">
        <v>2139</v>
      </c>
      <c r="H794" s="3">
        <v>7840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1</v>
      </c>
      <c r="Y794" s="3">
        <v>72</v>
      </c>
      <c r="Z794" s="3">
        <v>216</v>
      </c>
      <c r="AA794" s="3">
        <v>0</v>
      </c>
      <c r="AB794" s="3">
        <v>0</v>
      </c>
      <c r="AC794" s="3">
        <v>0</v>
      </c>
      <c r="AD794" s="3">
        <v>0</v>
      </c>
      <c r="AE794" s="3">
        <v>3816</v>
      </c>
      <c r="AF794" s="3">
        <v>0</v>
      </c>
      <c r="AG794" s="3"/>
      <c r="AH794" s="3"/>
      <c r="AI794" s="3"/>
    </row>
    <row r="795" spans="1:35">
      <c r="A795" s="154"/>
      <c r="B795" s="1">
        <v>2010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1</v>
      </c>
      <c r="AE795" s="3">
        <v>198</v>
      </c>
      <c r="AF795" s="3">
        <v>634</v>
      </c>
      <c r="AG795" s="3"/>
      <c r="AH795" s="3"/>
      <c r="AI795" s="3"/>
    </row>
    <row r="796" spans="1:35">
      <c r="A796" s="154"/>
      <c r="B796" s="1">
        <v>2011</v>
      </c>
      <c r="C796" s="3">
        <v>9</v>
      </c>
      <c r="D796" s="3">
        <v>431</v>
      </c>
      <c r="E796" s="3">
        <v>1379</v>
      </c>
      <c r="F796" s="3">
        <v>35</v>
      </c>
      <c r="G796" s="3">
        <v>8465</v>
      </c>
      <c r="H796" s="3">
        <v>27088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/>
      <c r="AH796" s="3"/>
      <c r="AI796" s="3"/>
    </row>
    <row r="797" spans="1:35" ht="13.5" thickBot="1">
      <c r="A797" s="155"/>
      <c r="B797" s="1">
        <v>2012</v>
      </c>
      <c r="C797" s="3">
        <v>0</v>
      </c>
      <c r="D797" s="3">
        <v>0</v>
      </c>
      <c r="E797" s="3">
        <v>0</v>
      </c>
      <c r="F797" s="3">
        <v>8</v>
      </c>
      <c r="G797" s="3">
        <v>2277</v>
      </c>
      <c r="H797" s="3">
        <v>9563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/>
      <c r="AH797" s="3"/>
      <c r="AI797" s="3"/>
    </row>
    <row r="798" spans="1:35"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</row>
    <row r="799" spans="1:35">
      <c r="B799" s="1" t="s">
        <v>16</v>
      </c>
      <c r="C799" s="3">
        <f>AVERAGE(C786:C797)</f>
        <v>27.75</v>
      </c>
      <c r="D799" s="3">
        <f t="shared" ref="D799:AF799" si="99">AVERAGE(D786:D797)</f>
        <v>1120.5</v>
      </c>
      <c r="E799" s="3">
        <f t="shared" si="99"/>
        <v>840.33333333333337</v>
      </c>
      <c r="F799" s="3">
        <f t="shared" si="99"/>
        <v>8.9166666666666661</v>
      </c>
      <c r="G799" s="3">
        <f t="shared" si="99"/>
        <v>1913.25</v>
      </c>
      <c r="H799" s="3">
        <f t="shared" si="99"/>
        <v>5748.666666666667</v>
      </c>
      <c r="I799" s="3">
        <f t="shared" si="99"/>
        <v>0.83333333333333337</v>
      </c>
      <c r="J799" s="3">
        <f t="shared" si="99"/>
        <v>57.333333333333336</v>
      </c>
      <c r="K799" s="3">
        <f t="shared" si="99"/>
        <v>143.33333333333334</v>
      </c>
      <c r="L799" s="3">
        <f t="shared" si="99"/>
        <v>0</v>
      </c>
      <c r="M799" s="3">
        <f t="shared" si="99"/>
        <v>0</v>
      </c>
      <c r="N799" s="3">
        <f t="shared" si="99"/>
        <v>0</v>
      </c>
      <c r="O799" s="3">
        <f t="shared" si="99"/>
        <v>8.3333333333333329E-2</v>
      </c>
      <c r="P799" s="3">
        <f t="shared" si="99"/>
        <v>27.25</v>
      </c>
      <c r="Q799" s="3">
        <f t="shared" si="99"/>
        <v>68.083333333333329</v>
      </c>
      <c r="R799" s="3">
        <f t="shared" si="99"/>
        <v>0</v>
      </c>
      <c r="S799" s="3">
        <f t="shared" si="99"/>
        <v>0</v>
      </c>
      <c r="T799" s="3">
        <f t="shared" si="99"/>
        <v>0</v>
      </c>
      <c r="U799" s="3">
        <f t="shared" si="99"/>
        <v>0</v>
      </c>
      <c r="V799" s="3">
        <f t="shared" si="99"/>
        <v>0</v>
      </c>
      <c r="W799" s="3">
        <f t="shared" si="99"/>
        <v>0</v>
      </c>
      <c r="X799" s="3">
        <f t="shared" si="99"/>
        <v>0.25</v>
      </c>
      <c r="Y799" s="3">
        <f t="shared" si="99"/>
        <v>24.833333333333332</v>
      </c>
      <c r="Z799" s="3">
        <f t="shared" si="99"/>
        <v>65.166666666666671</v>
      </c>
      <c r="AA799" s="3">
        <f t="shared" si="99"/>
        <v>8.3333333333333329E-2</v>
      </c>
      <c r="AB799" s="3">
        <f t="shared" si="99"/>
        <v>65.833333333333329</v>
      </c>
      <c r="AC799" s="3">
        <f t="shared" si="99"/>
        <v>198.33333333333334</v>
      </c>
      <c r="AD799" s="3">
        <f t="shared" si="99"/>
        <v>0.41666666666666669</v>
      </c>
      <c r="AE799" s="3">
        <f t="shared" si="99"/>
        <v>483.16666666666669</v>
      </c>
      <c r="AF799" s="3">
        <f t="shared" si="99"/>
        <v>244.58333333333334</v>
      </c>
      <c r="AG799" s="3">
        <f>AVERAGE(AG786:AG797)</f>
        <v>2.3333333333333335</v>
      </c>
      <c r="AH799" s="3">
        <f>AVERAGE(AH786:AH797)</f>
        <v>101.33333333333333</v>
      </c>
      <c r="AI799" s="3">
        <f>AVERAGE(AI786:AI797)</f>
        <v>273.16666666666669</v>
      </c>
    </row>
    <row r="800" spans="1:35">
      <c r="B800" s="1" t="s">
        <v>17</v>
      </c>
      <c r="C800" s="3">
        <f>SUM(C786:C797)</f>
        <v>333</v>
      </c>
      <c r="D800" s="3">
        <f t="shared" ref="D800:AF800" si="100">SUM(D786:D797)</f>
        <v>13446</v>
      </c>
      <c r="E800" s="3">
        <f t="shared" si="100"/>
        <v>10084</v>
      </c>
      <c r="F800" s="3">
        <f t="shared" si="100"/>
        <v>107</v>
      </c>
      <c r="G800" s="3">
        <f t="shared" si="100"/>
        <v>22959</v>
      </c>
      <c r="H800" s="3">
        <f t="shared" si="100"/>
        <v>68984</v>
      </c>
      <c r="I800" s="3">
        <f t="shared" si="100"/>
        <v>10</v>
      </c>
      <c r="J800" s="3">
        <f t="shared" si="100"/>
        <v>688</v>
      </c>
      <c r="K800" s="3">
        <f t="shared" si="100"/>
        <v>1720</v>
      </c>
      <c r="L800" s="3">
        <f t="shared" si="100"/>
        <v>0</v>
      </c>
      <c r="M800" s="3">
        <f t="shared" si="100"/>
        <v>0</v>
      </c>
      <c r="N800" s="3">
        <f t="shared" si="100"/>
        <v>0</v>
      </c>
      <c r="O800" s="3">
        <f t="shared" si="100"/>
        <v>1</v>
      </c>
      <c r="P800" s="3">
        <f t="shared" si="100"/>
        <v>327</v>
      </c>
      <c r="Q800" s="3">
        <f t="shared" si="100"/>
        <v>817</v>
      </c>
      <c r="R800" s="3">
        <f t="shared" si="100"/>
        <v>0</v>
      </c>
      <c r="S800" s="3">
        <f t="shared" si="100"/>
        <v>0</v>
      </c>
      <c r="T800" s="3">
        <f t="shared" si="100"/>
        <v>0</v>
      </c>
      <c r="U800" s="3">
        <f t="shared" si="100"/>
        <v>0</v>
      </c>
      <c r="V800" s="3">
        <f t="shared" si="100"/>
        <v>0</v>
      </c>
      <c r="W800" s="3">
        <f t="shared" si="100"/>
        <v>0</v>
      </c>
      <c r="X800" s="3">
        <f t="shared" si="100"/>
        <v>3</v>
      </c>
      <c r="Y800" s="3">
        <f t="shared" si="100"/>
        <v>298</v>
      </c>
      <c r="Z800" s="3">
        <f t="shared" si="100"/>
        <v>782</v>
      </c>
      <c r="AA800" s="3">
        <f t="shared" si="100"/>
        <v>1</v>
      </c>
      <c r="AB800" s="3">
        <f t="shared" si="100"/>
        <v>790</v>
      </c>
      <c r="AC800" s="3">
        <f t="shared" si="100"/>
        <v>2380</v>
      </c>
      <c r="AD800" s="3">
        <f t="shared" si="100"/>
        <v>5</v>
      </c>
      <c r="AE800" s="3">
        <f t="shared" si="100"/>
        <v>5798</v>
      </c>
      <c r="AF800" s="3">
        <f t="shared" si="100"/>
        <v>2935</v>
      </c>
      <c r="AG800" s="3">
        <f>SUM(AG786:AG797)</f>
        <v>14</v>
      </c>
      <c r="AH800" s="3">
        <f>SUM(AH786:AH797)</f>
        <v>608</v>
      </c>
      <c r="AI800" s="3">
        <f>SUM(AI786:AI797)</f>
        <v>1639</v>
      </c>
    </row>
    <row r="801" spans="1:35" ht="13.5" thickBot="1"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</row>
    <row r="802" spans="1:35">
      <c r="A802" s="153" t="s">
        <v>132</v>
      </c>
      <c r="B802" s="1">
        <v>2001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</row>
    <row r="803" spans="1:35">
      <c r="A803" s="154"/>
      <c r="B803" s="1">
        <v>2002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1</v>
      </c>
      <c r="Y803" s="3">
        <v>1223</v>
      </c>
      <c r="Z803" s="3">
        <v>1062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</row>
    <row r="804" spans="1:35">
      <c r="A804" s="154"/>
      <c r="B804" s="1">
        <v>2003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</row>
    <row r="805" spans="1:35">
      <c r="A805" s="154"/>
      <c r="B805" s="1">
        <v>2004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3</v>
      </c>
      <c r="AH805" s="3">
        <v>273</v>
      </c>
      <c r="AI805" s="3">
        <v>474</v>
      </c>
    </row>
    <row r="806" spans="1:35">
      <c r="A806" s="154"/>
      <c r="B806" s="1">
        <v>2005</v>
      </c>
      <c r="C806" s="3">
        <v>739</v>
      </c>
      <c r="D806" s="3">
        <v>26230</v>
      </c>
      <c r="E806" s="3">
        <v>20483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</row>
    <row r="807" spans="1:35">
      <c r="A807" s="154"/>
      <c r="B807" s="1">
        <v>2006</v>
      </c>
      <c r="C807" s="3">
        <v>411</v>
      </c>
      <c r="D807" s="3">
        <v>16440</v>
      </c>
      <c r="E807" s="3">
        <v>17834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/>
      <c r="AH807" s="3"/>
      <c r="AI807" s="3"/>
    </row>
    <row r="808" spans="1:35">
      <c r="A808" s="154"/>
      <c r="B808" s="1">
        <v>2007</v>
      </c>
      <c r="C808" s="3">
        <v>1843</v>
      </c>
      <c r="D808" s="3">
        <v>73720</v>
      </c>
      <c r="E808" s="3">
        <v>82935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</row>
    <row r="809" spans="1:35">
      <c r="A809" s="154"/>
      <c r="B809" s="1">
        <v>2008</v>
      </c>
      <c r="C809" s="3">
        <v>766</v>
      </c>
      <c r="D809" s="3">
        <v>30640</v>
      </c>
      <c r="E809" s="3">
        <v>34470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/>
      <c r="AH809" s="3"/>
      <c r="AI809" s="3"/>
    </row>
    <row r="810" spans="1:35">
      <c r="A810" s="154"/>
      <c r="B810" s="1">
        <v>2009</v>
      </c>
      <c r="C810" s="3">
        <v>191</v>
      </c>
      <c r="D810" s="3">
        <v>7640</v>
      </c>
      <c r="E810" s="3">
        <v>8595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/>
      <c r="AH810" s="3"/>
      <c r="AI810" s="3"/>
    </row>
    <row r="811" spans="1:35">
      <c r="A811" s="154"/>
      <c r="B811" s="1">
        <v>2010</v>
      </c>
      <c r="C811" s="3">
        <v>102</v>
      </c>
      <c r="D811" s="3">
        <v>4080</v>
      </c>
      <c r="E811" s="3">
        <v>5100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/>
      <c r="AH811" s="3"/>
      <c r="AI811" s="3"/>
    </row>
    <row r="812" spans="1:35">
      <c r="A812" s="154"/>
      <c r="B812" s="1">
        <v>2011</v>
      </c>
      <c r="C812" s="3">
        <v>79</v>
      </c>
      <c r="D812" s="3">
        <v>3166</v>
      </c>
      <c r="E812" s="3">
        <v>3324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/>
      <c r="AH812" s="3"/>
      <c r="AI812" s="3"/>
    </row>
    <row r="813" spans="1:35" ht="13.5" thickBot="1">
      <c r="A813" s="155"/>
      <c r="B813" s="1">
        <v>2012</v>
      </c>
      <c r="C813" s="3">
        <v>47</v>
      </c>
      <c r="D813" s="3">
        <v>2000</v>
      </c>
      <c r="E813" s="3">
        <v>4048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/>
      <c r="AH813" s="3"/>
      <c r="AI813" s="3"/>
    </row>
    <row r="814" spans="1:35"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</row>
    <row r="815" spans="1:35">
      <c r="B815" s="1" t="s">
        <v>16</v>
      </c>
      <c r="C815" s="3">
        <f t="shared" ref="C815:AI815" si="101">AVERAGE(C802:C813)</f>
        <v>348.16666666666669</v>
      </c>
      <c r="D815" s="3">
        <f t="shared" si="101"/>
        <v>13659.666666666666</v>
      </c>
      <c r="E815" s="3">
        <f t="shared" si="101"/>
        <v>14732.416666666666</v>
      </c>
      <c r="F815" s="3">
        <f t="shared" si="101"/>
        <v>0</v>
      </c>
      <c r="G815" s="3">
        <f t="shared" si="101"/>
        <v>0</v>
      </c>
      <c r="H815" s="3">
        <f t="shared" si="101"/>
        <v>0</v>
      </c>
      <c r="I815" s="3">
        <f t="shared" si="101"/>
        <v>0</v>
      </c>
      <c r="J815" s="3">
        <f t="shared" si="101"/>
        <v>0</v>
      </c>
      <c r="K815" s="3">
        <f t="shared" si="101"/>
        <v>0</v>
      </c>
      <c r="L815" s="3">
        <f t="shared" si="101"/>
        <v>0</v>
      </c>
      <c r="M815" s="3">
        <f t="shared" si="101"/>
        <v>0</v>
      </c>
      <c r="N815" s="3">
        <f t="shared" si="101"/>
        <v>0</v>
      </c>
      <c r="O815" s="3">
        <f t="shared" si="101"/>
        <v>0</v>
      </c>
      <c r="P815" s="3">
        <f t="shared" si="101"/>
        <v>0</v>
      </c>
      <c r="Q815" s="3">
        <f t="shared" si="101"/>
        <v>0</v>
      </c>
      <c r="R815" s="3">
        <f t="shared" si="101"/>
        <v>0</v>
      </c>
      <c r="S815" s="3">
        <f t="shared" si="101"/>
        <v>0</v>
      </c>
      <c r="T815" s="3">
        <f t="shared" si="101"/>
        <v>0</v>
      </c>
      <c r="U815" s="3">
        <f t="shared" si="101"/>
        <v>0</v>
      </c>
      <c r="V815" s="3">
        <f t="shared" si="101"/>
        <v>0</v>
      </c>
      <c r="W815" s="3">
        <f t="shared" si="101"/>
        <v>0</v>
      </c>
      <c r="X815" s="3">
        <f t="shared" si="101"/>
        <v>8.3333333333333329E-2</v>
      </c>
      <c r="Y815" s="3">
        <f t="shared" si="101"/>
        <v>101.91666666666667</v>
      </c>
      <c r="Z815" s="3">
        <f t="shared" si="101"/>
        <v>88.5</v>
      </c>
      <c r="AA815" s="3">
        <f t="shared" si="101"/>
        <v>0</v>
      </c>
      <c r="AB815" s="3">
        <f t="shared" si="101"/>
        <v>0</v>
      </c>
      <c r="AC815" s="3">
        <f t="shared" si="101"/>
        <v>0</v>
      </c>
      <c r="AD815" s="3">
        <f t="shared" si="101"/>
        <v>0</v>
      </c>
      <c r="AE815" s="3">
        <f t="shared" si="101"/>
        <v>0</v>
      </c>
      <c r="AF815" s="3">
        <f>AVERAGE(AF802:AF813)</f>
        <v>0</v>
      </c>
      <c r="AG815" s="3">
        <f t="shared" si="101"/>
        <v>0.5</v>
      </c>
      <c r="AH815" s="3">
        <f t="shared" si="101"/>
        <v>45.5</v>
      </c>
      <c r="AI815" s="3">
        <f t="shared" si="101"/>
        <v>79</v>
      </c>
    </row>
    <row r="816" spans="1:35">
      <c r="B816" s="1" t="s">
        <v>17</v>
      </c>
      <c r="C816" s="3">
        <f>SUM(C802:C813)</f>
        <v>4178</v>
      </c>
      <c r="D816" s="3">
        <f t="shared" ref="D816:AI816" si="102">SUM(D802:D813)</f>
        <v>163916</v>
      </c>
      <c r="E816" s="3">
        <f t="shared" si="102"/>
        <v>176789</v>
      </c>
      <c r="F816" s="3">
        <f t="shared" si="102"/>
        <v>0</v>
      </c>
      <c r="G816" s="3">
        <f t="shared" si="102"/>
        <v>0</v>
      </c>
      <c r="H816" s="3">
        <f t="shared" si="102"/>
        <v>0</v>
      </c>
      <c r="I816" s="3">
        <f t="shared" si="102"/>
        <v>0</v>
      </c>
      <c r="J816" s="3">
        <f t="shared" si="102"/>
        <v>0</v>
      </c>
      <c r="K816" s="3">
        <f t="shared" si="102"/>
        <v>0</v>
      </c>
      <c r="L816" s="3">
        <f t="shared" si="102"/>
        <v>0</v>
      </c>
      <c r="M816" s="3">
        <f t="shared" si="102"/>
        <v>0</v>
      </c>
      <c r="N816" s="3">
        <f t="shared" si="102"/>
        <v>0</v>
      </c>
      <c r="O816" s="3">
        <f t="shared" si="102"/>
        <v>0</v>
      </c>
      <c r="P816" s="3">
        <f t="shared" si="102"/>
        <v>0</v>
      </c>
      <c r="Q816" s="3">
        <f t="shared" si="102"/>
        <v>0</v>
      </c>
      <c r="R816" s="3">
        <f t="shared" si="102"/>
        <v>0</v>
      </c>
      <c r="S816" s="3">
        <f t="shared" si="102"/>
        <v>0</v>
      </c>
      <c r="T816" s="3">
        <f t="shared" si="102"/>
        <v>0</v>
      </c>
      <c r="U816" s="3">
        <f t="shared" si="102"/>
        <v>0</v>
      </c>
      <c r="V816" s="3">
        <f t="shared" si="102"/>
        <v>0</v>
      </c>
      <c r="W816" s="3">
        <f t="shared" si="102"/>
        <v>0</v>
      </c>
      <c r="X816" s="3">
        <f t="shared" si="102"/>
        <v>1</v>
      </c>
      <c r="Y816" s="3">
        <f t="shared" si="102"/>
        <v>1223</v>
      </c>
      <c r="Z816" s="3">
        <f t="shared" si="102"/>
        <v>1062</v>
      </c>
      <c r="AA816" s="3">
        <f t="shared" si="102"/>
        <v>0</v>
      </c>
      <c r="AB816" s="3">
        <f t="shared" si="102"/>
        <v>0</v>
      </c>
      <c r="AC816" s="3">
        <f t="shared" si="102"/>
        <v>0</v>
      </c>
      <c r="AD816" s="3">
        <f t="shared" si="102"/>
        <v>0</v>
      </c>
      <c r="AE816" s="3">
        <f t="shared" si="102"/>
        <v>0</v>
      </c>
      <c r="AF816" s="3">
        <f>SUM(AF802:AF814)</f>
        <v>0</v>
      </c>
      <c r="AG816" s="3">
        <f t="shared" si="102"/>
        <v>3</v>
      </c>
      <c r="AH816" s="3">
        <f t="shared" si="102"/>
        <v>273</v>
      </c>
      <c r="AI816" s="3">
        <f t="shared" si="102"/>
        <v>474</v>
      </c>
    </row>
    <row r="818" spans="3:35"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</row>
    <row r="820" spans="3:35">
      <c r="C820" s="3">
        <f>C19+C35+C51+C67+C83+C99+C115+C131+C147+C163+C179+C195+C211+C227+C243+C259+C275+C291+C307+C323+C352+C368+C384+C416+C432+C448+C464+C480+C496+C512+C528+C544+C560+C576+C592+C608+C624+C640+C656+C672+C688+C704+C720+C736+C752+C768+C800+C816+C784+C400</f>
        <v>111640.2</v>
      </c>
      <c r="D820" s="3">
        <f>D19+D35+D51+D67+D83+D99+D115+D131+D147+D163+D179+D195+D211+D227+D243+D259+D275+D291+D307+D323+D352+D368+D384+D416+D432+D448+D464+D480+D496+D512+D528+D544+D560+D576+D592+D608+D624+D640+D656+D672+D688+D704+D720+D736+D752+D768+D800+D816+D784+D400</f>
        <v>4391643.8</v>
      </c>
      <c r="E820" s="3">
        <f t="shared" ref="E820:AF820" si="103">E19+E35+E51+E67+E83+E99+E115+E131+E147+E163+E179+E195+E211+E227+E243+E259+E275+E291+E307+E323+E352+E368+E384+E416+E432+E448+E464+E480+E496+E512+E528+E544+E560+E576+E592+E608+E624+E640+E656+E672+E688+E704+E720+E736+E752+E768+E800+E816+E784+E400</f>
        <v>5892352</v>
      </c>
      <c r="F820" s="3">
        <f t="shared" si="103"/>
        <v>20797.2</v>
      </c>
      <c r="G820" s="3">
        <f t="shared" si="103"/>
        <v>4602835</v>
      </c>
      <c r="H820" s="3">
        <f t="shared" si="103"/>
        <v>16237207</v>
      </c>
      <c r="I820" s="3">
        <f t="shared" si="103"/>
        <v>8987</v>
      </c>
      <c r="J820" s="3">
        <f t="shared" si="103"/>
        <v>1270126</v>
      </c>
      <c r="K820" s="3">
        <f t="shared" si="103"/>
        <v>5865996</v>
      </c>
      <c r="L820" s="3">
        <f t="shared" si="103"/>
        <v>14207</v>
      </c>
      <c r="M820" s="3">
        <f t="shared" si="103"/>
        <v>2546465</v>
      </c>
      <c r="N820" s="3">
        <f t="shared" si="103"/>
        <v>8954918</v>
      </c>
      <c r="O820" s="3">
        <f t="shared" si="103"/>
        <v>550</v>
      </c>
      <c r="P820" s="3">
        <f t="shared" si="103"/>
        <v>423195</v>
      </c>
      <c r="Q820" s="3">
        <f t="shared" si="103"/>
        <v>2525455</v>
      </c>
      <c r="R820" s="3">
        <f t="shared" si="103"/>
        <v>201</v>
      </c>
      <c r="S820" s="3">
        <f t="shared" si="103"/>
        <v>177991</v>
      </c>
      <c r="T820" s="3">
        <f t="shared" si="103"/>
        <v>668414</v>
      </c>
      <c r="U820" s="3">
        <f t="shared" si="103"/>
        <v>378</v>
      </c>
      <c r="V820" s="3">
        <f t="shared" si="103"/>
        <v>227866</v>
      </c>
      <c r="W820" s="3">
        <f t="shared" si="103"/>
        <v>643752</v>
      </c>
      <c r="X820" s="3">
        <f t="shared" si="103"/>
        <v>623.20000000000005</v>
      </c>
      <c r="Y820" s="3">
        <f t="shared" si="103"/>
        <v>1159950</v>
      </c>
      <c r="Z820" s="3">
        <f t="shared" si="103"/>
        <v>4471823</v>
      </c>
      <c r="AA820" s="3">
        <f t="shared" si="103"/>
        <v>1119.4000000000001</v>
      </c>
      <c r="AB820" s="3">
        <f t="shared" si="103"/>
        <v>3002485</v>
      </c>
      <c r="AC820" s="3">
        <f t="shared" si="103"/>
        <v>8255744</v>
      </c>
      <c r="AD820" s="3">
        <f t="shared" si="103"/>
        <v>1410</v>
      </c>
      <c r="AE820" s="3">
        <f t="shared" si="103"/>
        <v>2591898</v>
      </c>
      <c r="AF820" s="3">
        <f t="shared" si="103"/>
        <v>7705887</v>
      </c>
    </row>
    <row r="823" spans="3:35">
      <c r="D823" s="3">
        <f>D820+G820+J820+M820+P820+S820+V820+Y820+AB820+AE820</f>
        <v>20394454.800000001</v>
      </c>
    </row>
    <row r="827" spans="3:35"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</row>
    <row r="828" spans="3:35">
      <c r="D828" s="4"/>
    </row>
  </sheetData>
  <mergeCells count="63">
    <mergeCell ref="A770:A781"/>
    <mergeCell ref="A786:A797"/>
    <mergeCell ref="A802:A813"/>
    <mergeCell ref="A690:A701"/>
    <mergeCell ref="A722:A733"/>
    <mergeCell ref="A738:A749"/>
    <mergeCell ref="A754:A765"/>
    <mergeCell ref="A706:A717"/>
    <mergeCell ref="A578:A589"/>
    <mergeCell ref="A594:A605"/>
    <mergeCell ref="A626:A637"/>
    <mergeCell ref="A498:A509"/>
    <mergeCell ref="A514:A525"/>
    <mergeCell ref="A530:A541"/>
    <mergeCell ref="A562:A573"/>
    <mergeCell ref="A546:A557"/>
    <mergeCell ref="A610:A621"/>
    <mergeCell ref="A482:A493"/>
    <mergeCell ref="A354:A365"/>
    <mergeCell ref="A370:A381"/>
    <mergeCell ref="A386:A397"/>
    <mergeCell ref="A402:A413"/>
    <mergeCell ref="A213:A224"/>
    <mergeCell ref="A229:A240"/>
    <mergeCell ref="A245:A256"/>
    <mergeCell ref="A261:A272"/>
    <mergeCell ref="A450:A461"/>
    <mergeCell ref="A309:A320"/>
    <mergeCell ref="A325:A333"/>
    <mergeCell ref="A418:A429"/>
    <mergeCell ref="A434:A445"/>
    <mergeCell ref="A674:A685"/>
    <mergeCell ref="A5:A16"/>
    <mergeCell ref="A21:A32"/>
    <mergeCell ref="A642:A653"/>
    <mergeCell ref="A37:A48"/>
    <mergeCell ref="A53:A64"/>
    <mergeCell ref="A85:A96"/>
    <mergeCell ref="A181:A192"/>
    <mergeCell ref="A149:A160"/>
    <mergeCell ref="A117:A128"/>
    <mergeCell ref="A165:A176"/>
    <mergeCell ref="A69:A80"/>
    <mergeCell ref="A101:A112"/>
    <mergeCell ref="A133:A144"/>
    <mergeCell ref="A293:A304"/>
    <mergeCell ref="A277:A288"/>
    <mergeCell ref="AA1:AC1"/>
    <mergeCell ref="AD1:AF1"/>
    <mergeCell ref="A658:A669"/>
    <mergeCell ref="AG1:AI1"/>
    <mergeCell ref="C1:E1"/>
    <mergeCell ref="F1:H1"/>
    <mergeCell ref="I1:K1"/>
    <mergeCell ref="L1:N1"/>
    <mergeCell ref="O1:Q1"/>
    <mergeCell ref="R1:T1"/>
    <mergeCell ref="U1:W1"/>
    <mergeCell ref="X1:Z1"/>
    <mergeCell ref="A1:B2"/>
    <mergeCell ref="A197:A208"/>
    <mergeCell ref="A466:A477"/>
    <mergeCell ref="A338:A349"/>
  </mergeCells>
  <phoneticPr fontId="2" type="noConversion"/>
  <pageMargins left="0.75" right="0.75" top="1" bottom="1" header="0.5" footer="0.5"/>
  <pageSetup paperSize="9" scale="1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33.140625" style="13" customWidth="1"/>
    <col min="2" max="2" width="15.7109375" style="1" customWidth="1"/>
    <col min="3" max="3" width="13" style="1" customWidth="1"/>
    <col min="4" max="4" width="7.5703125" style="1" hidden="1" customWidth="1"/>
    <col min="5" max="5" width="14.85546875" style="1" customWidth="1"/>
    <col min="6" max="6" width="19.7109375" style="1" customWidth="1"/>
    <col min="7" max="7" width="18.28515625" style="1" customWidth="1"/>
    <col min="8" max="8" width="16.28515625" style="1" customWidth="1"/>
    <col min="9" max="9" width="15.5703125" style="1" customWidth="1"/>
    <col min="10" max="10" width="14.7109375" style="1" customWidth="1"/>
    <col min="11" max="11" width="14.7109375" style="1" bestFit="1" customWidth="1"/>
    <col min="12" max="12" width="13.7109375" style="1" bestFit="1" customWidth="1"/>
    <col min="13" max="13" width="7.140625" style="1" bestFit="1" customWidth="1"/>
    <col min="14" max="14" width="11" style="1" bestFit="1" customWidth="1"/>
    <col min="15" max="15" width="8.42578125" style="1" bestFit="1" customWidth="1"/>
    <col min="16" max="16" width="6.42578125" style="1" bestFit="1" customWidth="1"/>
    <col min="17" max="18" width="6.5703125" style="1" bestFit="1" customWidth="1"/>
    <col min="19" max="16384" width="9.140625" style="1"/>
  </cols>
  <sheetData>
    <row r="1" spans="1:10" ht="27.75" customHeight="1" thickBot="1">
      <c r="A1" s="18" t="s">
        <v>95</v>
      </c>
    </row>
    <row r="2" spans="1:10" ht="39" thickBot="1">
      <c r="B2" s="34" t="s">
        <v>88</v>
      </c>
      <c r="C2" s="113" t="s">
        <v>92</v>
      </c>
      <c r="D2" s="113"/>
      <c r="E2" s="113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3" t="s">
        <v>21</v>
      </c>
      <c r="B3" s="3">
        <f>Data!C131</f>
        <v>16814</v>
      </c>
      <c r="C3" s="3">
        <f>Data!D131</f>
        <v>703671</v>
      </c>
      <c r="D3" s="3">
        <f>Data!E131</f>
        <v>1440341</v>
      </c>
      <c r="E3" s="15">
        <f t="shared" ref="E3:E34" si="0">D3*1000</f>
        <v>1440341000</v>
      </c>
      <c r="F3" s="17">
        <f t="shared" ref="F3:F34" si="1">C3/B3</f>
        <v>41.850303318663016</v>
      </c>
      <c r="G3" s="16">
        <f t="shared" ref="G3:G34" si="2">E3/C3</f>
        <v>2046.8954951959083</v>
      </c>
      <c r="H3" s="5">
        <f t="shared" ref="H3:H34" si="3">B3/B$55*100</f>
        <v>15.060883086916721</v>
      </c>
      <c r="I3" s="5">
        <f t="shared" ref="I3:I34" si="4">C3/C$55*100</f>
        <v>16.022952499016426</v>
      </c>
      <c r="J3" s="5">
        <f t="shared" ref="J3:J34" si="5">D3/D$55*100</f>
        <v>24.444245693400529</v>
      </c>
    </row>
    <row r="4" spans="1:10">
      <c r="A4" s="13" t="s">
        <v>23</v>
      </c>
      <c r="B4" s="3">
        <f>Data!C416</f>
        <v>13712</v>
      </c>
      <c r="C4" s="3">
        <f>Data!D416</f>
        <v>448099</v>
      </c>
      <c r="D4" s="3">
        <f>Data!E416</f>
        <v>477821</v>
      </c>
      <c r="E4" s="15">
        <f t="shared" si="0"/>
        <v>477821000</v>
      </c>
      <c r="F4" s="17">
        <f t="shared" si="1"/>
        <v>32.679331971995332</v>
      </c>
      <c r="G4" s="16">
        <f t="shared" si="2"/>
        <v>1066.3290924550156</v>
      </c>
      <c r="H4" s="5">
        <f t="shared" si="3"/>
        <v>12.282314076828957</v>
      </c>
      <c r="I4" s="5">
        <f t="shared" si="4"/>
        <v>10.203445916993543</v>
      </c>
      <c r="J4" s="5">
        <f t="shared" si="5"/>
        <v>8.109172703871053</v>
      </c>
    </row>
    <row r="5" spans="1:10">
      <c r="A5" s="13" t="s">
        <v>55</v>
      </c>
      <c r="B5" s="3">
        <f>Data!C640</f>
        <v>3961</v>
      </c>
      <c r="C5" s="3">
        <f>Data!D640</f>
        <v>184020</v>
      </c>
      <c r="D5" s="3">
        <f>Data!E640</f>
        <v>177681</v>
      </c>
      <c r="E5" s="15">
        <f t="shared" si="0"/>
        <v>177681000</v>
      </c>
      <c r="F5" s="17">
        <f t="shared" si="1"/>
        <v>46.457965160313051</v>
      </c>
      <c r="G5" s="16">
        <f t="shared" si="2"/>
        <v>965.55265731985651</v>
      </c>
      <c r="H5" s="5">
        <f t="shared" si="3"/>
        <v>3.548005109270675</v>
      </c>
      <c r="I5" s="5">
        <f t="shared" si="4"/>
        <v>4.1902305464755587</v>
      </c>
      <c r="J5" s="5">
        <f t="shared" si="5"/>
        <v>3.0154512154060042</v>
      </c>
    </row>
    <row r="6" spans="1:10">
      <c r="A6" s="13" t="s">
        <v>26</v>
      </c>
      <c r="B6" s="3">
        <f>Data!C35</f>
        <v>6805</v>
      </c>
      <c r="C6" s="3">
        <f>Data!D35</f>
        <v>273820</v>
      </c>
      <c r="D6" s="3">
        <f>Data!E35</f>
        <v>334801</v>
      </c>
      <c r="E6" s="15">
        <f t="shared" si="0"/>
        <v>334801000</v>
      </c>
      <c r="F6" s="17">
        <f t="shared" si="1"/>
        <v>40.238060249816314</v>
      </c>
      <c r="G6" s="16">
        <f t="shared" si="2"/>
        <v>1222.7046965159593</v>
      </c>
      <c r="H6" s="5">
        <f t="shared" si="3"/>
        <v>6.0954745691964005</v>
      </c>
      <c r="I6" s="5">
        <f t="shared" si="4"/>
        <v>6.2350229770456336</v>
      </c>
      <c r="J6" s="5">
        <f t="shared" si="5"/>
        <v>5.6819585795281746</v>
      </c>
    </row>
    <row r="7" spans="1:10">
      <c r="A7" s="13" t="s">
        <v>63</v>
      </c>
      <c r="B7" s="3">
        <f>Data!C816</f>
        <v>4178</v>
      </c>
      <c r="C7" s="3">
        <f>Data!D816</f>
        <v>163916</v>
      </c>
      <c r="D7" s="3">
        <f>Data!E816</f>
        <v>176789</v>
      </c>
      <c r="E7" s="15">
        <f t="shared" si="0"/>
        <v>176789000</v>
      </c>
      <c r="F7" s="17">
        <f t="shared" si="1"/>
        <v>39.233125897558644</v>
      </c>
      <c r="G7" s="16">
        <f t="shared" si="2"/>
        <v>1078.5341272359012</v>
      </c>
      <c r="H7" s="5">
        <f t="shared" si="3"/>
        <v>3.7423795371201414</v>
      </c>
      <c r="I7" s="5">
        <f t="shared" si="4"/>
        <v>3.732452071818757</v>
      </c>
      <c r="J7" s="5">
        <f t="shared" si="5"/>
        <v>3.0003129480384061</v>
      </c>
    </row>
    <row r="8" spans="1:10">
      <c r="A8" s="13" t="s">
        <v>19</v>
      </c>
      <c r="B8" s="3">
        <f>Data!C576</f>
        <v>4251.2</v>
      </c>
      <c r="C8" s="3">
        <f>Data!D576</f>
        <v>137880.79999999999</v>
      </c>
      <c r="D8" s="3">
        <f>Data!E576</f>
        <v>101632</v>
      </c>
      <c r="E8" s="15">
        <f t="shared" si="0"/>
        <v>101632000</v>
      </c>
      <c r="F8" s="17">
        <f t="shared" si="1"/>
        <v>32.433383515242753</v>
      </c>
      <c r="G8" s="16">
        <f t="shared" si="2"/>
        <v>737.10045198461285</v>
      </c>
      <c r="H8" s="5">
        <f t="shared" si="3"/>
        <v>3.8079473164684408</v>
      </c>
      <c r="I8" s="5">
        <f t="shared" si="4"/>
        <v>3.1396171064693363</v>
      </c>
      <c r="J8" s="5">
        <f t="shared" si="5"/>
        <v>1.7248120954077419</v>
      </c>
    </row>
    <row r="9" spans="1:10">
      <c r="A9" s="13" t="s">
        <v>10</v>
      </c>
      <c r="B9" s="3">
        <f>Data!C115</f>
        <v>2442</v>
      </c>
      <c r="C9" s="3">
        <f>Data!D115</f>
        <v>95865</v>
      </c>
      <c r="D9" s="3">
        <f>Data!E115</f>
        <v>87468</v>
      </c>
      <c r="E9" s="15">
        <f t="shared" si="0"/>
        <v>87468000</v>
      </c>
      <c r="F9" s="17">
        <f t="shared" si="1"/>
        <v>39.256756756756758</v>
      </c>
      <c r="G9" s="16">
        <f t="shared" si="2"/>
        <v>912.40807385385699</v>
      </c>
      <c r="H9" s="5">
        <f t="shared" si="3"/>
        <v>2.1873841143244102</v>
      </c>
      <c r="I9" s="5">
        <f t="shared" si="4"/>
        <v>2.1828956164432096</v>
      </c>
      <c r="J9" s="5">
        <f t="shared" si="5"/>
        <v>1.4844327019159751</v>
      </c>
    </row>
    <row r="10" spans="1:10">
      <c r="A10" s="13" t="s">
        <v>37</v>
      </c>
      <c r="B10" s="3">
        <f>Data!C275</f>
        <v>2288</v>
      </c>
      <c r="C10" s="3">
        <f>Data!D275</f>
        <v>85083</v>
      </c>
      <c r="D10" s="3">
        <f>Data!E275</f>
        <v>91079</v>
      </c>
      <c r="E10" s="15">
        <f t="shared" si="0"/>
        <v>91079000</v>
      </c>
      <c r="F10" s="17">
        <f t="shared" si="1"/>
        <v>37.186625874125873</v>
      </c>
      <c r="G10" s="16">
        <f t="shared" si="2"/>
        <v>1070.4723622815368</v>
      </c>
      <c r="H10" s="5">
        <f t="shared" si="3"/>
        <v>2.0494409719796276</v>
      </c>
      <c r="I10" s="5">
        <f t="shared" si="4"/>
        <v>1.9373839016725354</v>
      </c>
      <c r="J10" s="5">
        <f t="shared" si="5"/>
        <v>1.5457155309119346</v>
      </c>
    </row>
    <row r="11" spans="1:10">
      <c r="A11" s="13" t="s">
        <v>58</v>
      </c>
      <c r="B11" s="3">
        <f>Data!C736</f>
        <v>4190</v>
      </c>
      <c r="C11" s="3">
        <f>Data!D736</f>
        <v>155107</v>
      </c>
      <c r="D11" s="3">
        <f>Data!E736</f>
        <v>149748</v>
      </c>
      <c r="E11" s="15">
        <f t="shared" si="0"/>
        <v>149748000</v>
      </c>
      <c r="F11" s="17">
        <f t="shared" si="1"/>
        <v>37.018377088305492</v>
      </c>
      <c r="G11" s="16">
        <f t="shared" si="2"/>
        <v>965.44965733332469</v>
      </c>
      <c r="H11" s="5">
        <f t="shared" si="3"/>
        <v>3.7531283534067477</v>
      </c>
      <c r="I11" s="5">
        <f t="shared" si="4"/>
        <v>3.5318665871763097</v>
      </c>
      <c r="J11" s="5">
        <f t="shared" si="5"/>
        <v>2.5413960333666421</v>
      </c>
    </row>
    <row r="12" spans="1:10">
      <c r="A12" s="13" t="s">
        <v>52</v>
      </c>
      <c r="B12" s="3">
        <f>Data!C560</f>
        <v>7041</v>
      </c>
      <c r="C12" s="3">
        <f>Data!D560</f>
        <v>331936</v>
      </c>
      <c r="D12" s="3">
        <f>Data!E560</f>
        <v>383791</v>
      </c>
      <c r="E12" s="15">
        <f t="shared" si="0"/>
        <v>383791000</v>
      </c>
      <c r="F12" s="17">
        <f t="shared" si="1"/>
        <v>47.143303508024431</v>
      </c>
      <c r="G12" s="16">
        <f t="shared" si="2"/>
        <v>1156.2198737105948</v>
      </c>
      <c r="H12" s="5">
        <f t="shared" si="3"/>
        <v>6.306867956166327</v>
      </c>
      <c r="I12" s="5">
        <f t="shared" si="4"/>
        <v>7.5583543455869542</v>
      </c>
      <c r="J12" s="5">
        <f t="shared" si="5"/>
        <v>6.5133753041230396</v>
      </c>
    </row>
    <row r="13" spans="1:10">
      <c r="A13" s="13" t="s">
        <v>60</v>
      </c>
      <c r="B13" s="3">
        <f>Data!C768</f>
        <v>2340</v>
      </c>
      <c r="C13" s="3">
        <f>Data!D768</f>
        <v>84393</v>
      </c>
      <c r="D13" s="3">
        <f>Data!E768</f>
        <v>72086</v>
      </c>
      <c r="E13" s="15">
        <f t="shared" si="0"/>
        <v>72086000</v>
      </c>
      <c r="F13" s="17">
        <f t="shared" si="1"/>
        <v>36.065384615384616</v>
      </c>
      <c r="G13" s="16">
        <f t="shared" si="2"/>
        <v>854.17036958041547</v>
      </c>
      <c r="H13" s="5">
        <f t="shared" si="3"/>
        <v>2.0960191758882551</v>
      </c>
      <c r="I13" s="5">
        <f t="shared" si="4"/>
        <v>1.9216722449120305</v>
      </c>
      <c r="J13" s="5">
        <f t="shared" si="5"/>
        <v>1.223382445583699</v>
      </c>
    </row>
    <row r="14" spans="1:10">
      <c r="A14" s="13" t="s">
        <v>12</v>
      </c>
      <c r="B14" s="3">
        <f>Data!C720</f>
        <v>1652</v>
      </c>
      <c r="C14" s="3">
        <f>Data!D720</f>
        <v>64575</v>
      </c>
      <c r="D14" s="3">
        <f>Data!E720</f>
        <v>59040</v>
      </c>
      <c r="E14" s="15">
        <f t="shared" si="0"/>
        <v>59040000</v>
      </c>
      <c r="F14" s="17">
        <f t="shared" si="1"/>
        <v>39.08898305084746</v>
      </c>
      <c r="G14" s="16">
        <f t="shared" si="2"/>
        <v>914.28571428571433</v>
      </c>
      <c r="H14" s="5">
        <f t="shared" si="3"/>
        <v>1.4797537087894863</v>
      </c>
      <c r="I14" s="5">
        <f t="shared" si="4"/>
        <v>1.470406138129873</v>
      </c>
      <c r="J14" s="5">
        <f t="shared" si="5"/>
        <v>1.0019767997567015</v>
      </c>
    </row>
    <row r="15" spans="1:10">
      <c r="A15" s="13" t="s">
        <v>25</v>
      </c>
      <c r="B15" s="11">
        <f>Data!C19</f>
        <v>3724</v>
      </c>
      <c r="C15" s="11">
        <f>Data!D19</f>
        <v>131854</v>
      </c>
      <c r="D15" s="11">
        <f>Data!E19</f>
        <v>129652</v>
      </c>
      <c r="E15" s="15">
        <f t="shared" si="0"/>
        <v>129652000</v>
      </c>
      <c r="F15" s="17">
        <f t="shared" si="1"/>
        <v>35.40655209452202</v>
      </c>
      <c r="G15" s="16">
        <f t="shared" si="2"/>
        <v>983.29971028561897</v>
      </c>
      <c r="H15" s="5">
        <f t="shared" si="3"/>
        <v>3.3357159876101981</v>
      </c>
      <c r="I15" s="5">
        <f t="shared" si="4"/>
        <v>3.0023837543472904</v>
      </c>
      <c r="J15" s="5">
        <f t="shared" si="5"/>
        <v>2.200343767649998</v>
      </c>
    </row>
    <row r="16" spans="1:10">
      <c r="A16" s="13" t="s">
        <v>50</v>
      </c>
      <c r="B16" s="3">
        <f>Data!C528</f>
        <v>2212</v>
      </c>
      <c r="C16" s="3">
        <f>Data!D528</f>
        <v>98584</v>
      </c>
      <c r="D16" s="3">
        <f>Data!E528</f>
        <v>164051</v>
      </c>
      <c r="E16" s="15">
        <f t="shared" si="0"/>
        <v>164051000</v>
      </c>
      <c r="F16" s="17">
        <f t="shared" si="1"/>
        <v>44.56781193490054</v>
      </c>
      <c r="G16" s="16">
        <f t="shared" si="2"/>
        <v>1664.0732776109714</v>
      </c>
      <c r="H16" s="5">
        <f t="shared" si="3"/>
        <v>1.9813651354977868</v>
      </c>
      <c r="I16" s="5">
        <f t="shared" si="4"/>
        <v>2.2448086522864177</v>
      </c>
      <c r="J16" s="5">
        <f t="shared" si="5"/>
        <v>2.7841344169526874</v>
      </c>
    </row>
    <row r="17" spans="1:10">
      <c r="A17" s="13" t="s">
        <v>31</v>
      </c>
      <c r="B17" s="3">
        <f>Data!C147</f>
        <v>1165</v>
      </c>
      <c r="C17" s="3">
        <f>Data!D147</f>
        <v>46600</v>
      </c>
      <c r="D17" s="3">
        <f>Data!E147</f>
        <v>44270</v>
      </c>
      <c r="E17" s="15">
        <f t="shared" si="0"/>
        <v>44270000</v>
      </c>
      <c r="F17" s="17">
        <f t="shared" si="1"/>
        <v>40</v>
      </c>
      <c r="G17" s="16">
        <f t="shared" si="2"/>
        <v>950</v>
      </c>
      <c r="H17" s="5">
        <f t="shared" si="3"/>
        <v>1.0435309144913749</v>
      </c>
      <c r="I17" s="5">
        <f t="shared" si="4"/>
        <v>1.0611060942601949</v>
      </c>
      <c r="J17" s="5">
        <f t="shared" si="5"/>
        <v>0.75131288829995224</v>
      </c>
    </row>
    <row r="18" spans="1:10">
      <c r="A18" s="13" t="s">
        <v>46</v>
      </c>
      <c r="B18" s="3">
        <f>Data!C448</f>
        <v>1684</v>
      </c>
      <c r="C18" s="3">
        <f>Data!D448</f>
        <v>42501</v>
      </c>
      <c r="D18" s="3">
        <f>Data!E448</f>
        <v>47545</v>
      </c>
      <c r="E18" s="15">
        <f t="shared" si="0"/>
        <v>47545000</v>
      </c>
      <c r="F18" s="17">
        <f t="shared" si="1"/>
        <v>25.23812351543943</v>
      </c>
      <c r="G18" s="16">
        <f t="shared" si="2"/>
        <v>1118.6795604809299</v>
      </c>
      <c r="H18" s="5">
        <f t="shared" si="3"/>
        <v>1.5084172188871035</v>
      </c>
      <c r="I18" s="5">
        <f t="shared" si="4"/>
        <v>0.96776974489597734</v>
      </c>
      <c r="J18" s="5">
        <f t="shared" si="5"/>
        <v>0.8068934103054265</v>
      </c>
    </row>
    <row r="19" spans="1:10">
      <c r="A19" s="13" t="s">
        <v>13</v>
      </c>
      <c r="B19" s="3">
        <f>Data!C99</f>
        <v>1027</v>
      </c>
      <c r="C19" s="3">
        <f>Data!D99</f>
        <v>43845</v>
      </c>
      <c r="D19" s="3">
        <f>Data!E99</f>
        <v>86056</v>
      </c>
      <c r="E19" s="15">
        <f t="shared" si="0"/>
        <v>86056000</v>
      </c>
      <c r="F19" s="17">
        <f t="shared" si="1"/>
        <v>42.692307692307693</v>
      </c>
      <c r="G19" s="16">
        <f t="shared" si="2"/>
        <v>1962.7323526057703</v>
      </c>
      <c r="H19" s="5">
        <f t="shared" si="3"/>
        <v>0.91991952719540104</v>
      </c>
      <c r="I19" s="5">
        <f t="shared" si="4"/>
        <v>0.99837331980339572</v>
      </c>
      <c r="J19" s="5">
        <f t="shared" si="5"/>
        <v>1.4604694356345311</v>
      </c>
    </row>
    <row r="20" spans="1:10">
      <c r="A20" s="13" t="s">
        <v>32</v>
      </c>
      <c r="B20" s="3">
        <f>Data!C195</f>
        <v>1291</v>
      </c>
      <c r="C20" s="3">
        <f>Data!D195</f>
        <v>49534</v>
      </c>
      <c r="D20" s="3">
        <f>Data!E195</f>
        <v>56950</v>
      </c>
      <c r="E20" s="15">
        <f t="shared" si="0"/>
        <v>56950000</v>
      </c>
      <c r="F20" s="17">
        <f t="shared" si="1"/>
        <v>38.368706429124707</v>
      </c>
      <c r="G20" s="16">
        <f t="shared" si="2"/>
        <v>1149.7153470343603</v>
      </c>
      <c r="H20" s="5">
        <f t="shared" si="3"/>
        <v>1.1563934855007425</v>
      </c>
      <c r="I20" s="5">
        <f t="shared" si="4"/>
        <v>1.1279147912679075</v>
      </c>
      <c r="J20" s="5">
        <f t="shared" si="5"/>
        <v>0.96650709258374234</v>
      </c>
    </row>
    <row r="21" spans="1:10">
      <c r="A21" s="13" t="s">
        <v>36</v>
      </c>
      <c r="B21" s="3">
        <f>Data!C259</f>
        <v>836</v>
      </c>
      <c r="C21" s="3">
        <f>Data!D259</f>
        <v>33452</v>
      </c>
      <c r="D21" s="3">
        <f>Data!E259</f>
        <v>23419</v>
      </c>
      <c r="E21" s="15">
        <f t="shared" si="0"/>
        <v>23419000</v>
      </c>
      <c r="F21" s="17">
        <f t="shared" si="1"/>
        <v>40.014354066985646</v>
      </c>
      <c r="G21" s="16">
        <f t="shared" si="2"/>
        <v>700.07772330503406</v>
      </c>
      <c r="H21" s="5">
        <f t="shared" si="3"/>
        <v>0.74883420130024847</v>
      </c>
      <c r="I21" s="5">
        <f t="shared" si="4"/>
        <v>0.7617193361629192</v>
      </c>
      <c r="J21" s="5">
        <f t="shared" si="5"/>
        <v>0.39744740300647352</v>
      </c>
    </row>
    <row r="22" spans="1:10">
      <c r="A22" s="13" t="s">
        <v>28</v>
      </c>
      <c r="B22" s="3">
        <f>Data!C51</f>
        <v>861</v>
      </c>
      <c r="C22" s="3">
        <f>Data!D51</f>
        <v>32748</v>
      </c>
      <c r="D22" s="3">
        <f>Data!E51</f>
        <v>18713</v>
      </c>
      <c r="E22" s="15">
        <f t="shared" si="0"/>
        <v>18713000</v>
      </c>
      <c r="F22" s="17">
        <f t="shared" si="1"/>
        <v>38.034843205574916</v>
      </c>
      <c r="G22" s="16">
        <f t="shared" si="2"/>
        <v>571.42420911200679</v>
      </c>
      <c r="H22" s="5">
        <f t="shared" si="3"/>
        <v>0.77122756856401187</v>
      </c>
      <c r="I22" s="5">
        <f t="shared" si="4"/>
        <v>0.7456888921637953</v>
      </c>
      <c r="J22" s="5">
        <f t="shared" si="5"/>
        <v>0.31758116283616461</v>
      </c>
    </row>
    <row r="23" spans="1:10">
      <c r="A23" s="13" t="s">
        <v>54</v>
      </c>
      <c r="B23" s="3">
        <f>Data!C608</f>
        <v>3291</v>
      </c>
      <c r="C23" s="3">
        <f>Data!D608</f>
        <v>134707</v>
      </c>
      <c r="D23" s="3">
        <f>Data!E608</f>
        <v>181992</v>
      </c>
      <c r="E23" s="15">
        <f t="shared" si="0"/>
        <v>181992000</v>
      </c>
      <c r="F23" s="17">
        <f t="shared" si="1"/>
        <v>40.931935581890002</v>
      </c>
      <c r="G23" s="16">
        <f t="shared" si="2"/>
        <v>1351.0211050650671</v>
      </c>
      <c r="H23" s="5">
        <f t="shared" si="3"/>
        <v>2.9478628666018158</v>
      </c>
      <c r="I23" s="5">
        <f t="shared" si="4"/>
        <v>3.0673480394744219</v>
      </c>
      <c r="J23" s="5">
        <f t="shared" si="5"/>
        <v>3.0886138506321417</v>
      </c>
    </row>
    <row r="24" spans="1:10">
      <c r="A24" s="13" t="s">
        <v>43</v>
      </c>
      <c r="B24" s="3">
        <f>Data!C384</f>
        <v>141</v>
      </c>
      <c r="C24" s="3">
        <f>Data!D384</f>
        <v>6359</v>
      </c>
      <c r="D24" s="3">
        <f>Data!E384</f>
        <v>10290</v>
      </c>
      <c r="E24" s="15">
        <f t="shared" si="0"/>
        <v>10290000</v>
      </c>
      <c r="F24" s="17">
        <f t="shared" si="1"/>
        <v>45.099290780141843</v>
      </c>
      <c r="G24" s="16">
        <f t="shared" si="2"/>
        <v>1618.1789589558107</v>
      </c>
      <c r="H24" s="5">
        <f t="shared" si="3"/>
        <v>0.12629859136762564</v>
      </c>
      <c r="I24" s="5">
        <f t="shared" si="4"/>
        <v>0.14479771788413259</v>
      </c>
      <c r="J24" s="5">
        <f t="shared" si="5"/>
        <v>0.17463315158361212</v>
      </c>
    </row>
    <row r="25" spans="1:10">
      <c r="A25" s="13" t="s">
        <v>38</v>
      </c>
      <c r="B25" s="3">
        <f>Data!C291</f>
        <v>1610</v>
      </c>
      <c r="C25" s="3">
        <f>Data!D291</f>
        <v>54796</v>
      </c>
      <c r="D25" s="3">
        <f>Data!E291</f>
        <v>111858</v>
      </c>
      <c r="E25" s="15">
        <f t="shared" si="0"/>
        <v>111858000</v>
      </c>
      <c r="F25" s="17">
        <f t="shared" si="1"/>
        <v>34.03478260869565</v>
      </c>
      <c r="G25" s="16">
        <f t="shared" si="2"/>
        <v>2041.3533834586467</v>
      </c>
      <c r="H25" s="5">
        <f t="shared" si="3"/>
        <v>1.4421328517863639</v>
      </c>
      <c r="I25" s="5">
        <f t="shared" si="4"/>
        <v>1.2477332519545417</v>
      </c>
      <c r="J25" s="5">
        <f t="shared" si="5"/>
        <v>1.898359093278881</v>
      </c>
    </row>
    <row r="26" spans="1:10">
      <c r="A26" s="13" t="s">
        <v>11</v>
      </c>
      <c r="B26" s="3">
        <f>Data!C624</f>
        <v>801</v>
      </c>
      <c r="C26" s="3">
        <f>Data!D624</f>
        <v>28741</v>
      </c>
      <c r="D26" s="3">
        <f>Data!E624</f>
        <v>43217</v>
      </c>
      <c r="E26" s="15">
        <f t="shared" si="0"/>
        <v>43217000</v>
      </c>
      <c r="F26" s="17">
        <f t="shared" si="1"/>
        <v>35.881398252184766</v>
      </c>
      <c r="G26" s="16">
        <f t="shared" si="2"/>
        <v>1503.6707143105668</v>
      </c>
      <c r="H26" s="5">
        <f t="shared" si="3"/>
        <v>0.71748348713097976</v>
      </c>
      <c r="I26" s="5">
        <f t="shared" si="4"/>
        <v>0.65444743036764508</v>
      </c>
      <c r="J26" s="5">
        <f t="shared" si="5"/>
        <v>0.73344226549941349</v>
      </c>
    </row>
    <row r="27" spans="1:10">
      <c r="A27" s="13" t="s">
        <v>56</v>
      </c>
      <c r="B27" s="3">
        <f>Data!C672</f>
        <v>1142</v>
      </c>
      <c r="C27" s="3">
        <f>Data!D672</f>
        <v>47065</v>
      </c>
      <c r="D27" s="3">
        <f>Data!E672</f>
        <v>96680</v>
      </c>
      <c r="E27" s="15">
        <f t="shared" si="0"/>
        <v>96680000</v>
      </c>
      <c r="F27" s="17">
        <f t="shared" si="1"/>
        <v>41.21278458844133</v>
      </c>
      <c r="G27" s="16">
        <f t="shared" si="2"/>
        <v>2054.180388823967</v>
      </c>
      <c r="H27" s="5">
        <f t="shared" si="3"/>
        <v>1.0229290166087126</v>
      </c>
      <c r="I27" s="5">
        <f t="shared" si="4"/>
        <v>1.0716943846857527</v>
      </c>
      <c r="J27" s="5">
        <f t="shared" si="5"/>
        <v>1.6407709519051135</v>
      </c>
    </row>
    <row r="28" spans="1:10">
      <c r="A28" s="13" t="s">
        <v>22</v>
      </c>
      <c r="B28" s="3">
        <f>Data!C307</f>
        <v>787</v>
      </c>
      <c r="C28" s="3">
        <f>Data!D307</f>
        <v>24146</v>
      </c>
      <c r="D28" s="3">
        <f>Data!E307</f>
        <v>44000</v>
      </c>
      <c r="E28" s="15">
        <f t="shared" si="0"/>
        <v>44000000</v>
      </c>
      <c r="F28" s="17">
        <f t="shared" si="1"/>
        <v>30.681067344345617</v>
      </c>
      <c r="G28" s="16">
        <f t="shared" si="2"/>
        <v>1822.2479913857367</v>
      </c>
      <c r="H28" s="5">
        <f t="shared" si="3"/>
        <v>0.70494320146327216</v>
      </c>
      <c r="I28" s="5">
        <f t="shared" si="4"/>
        <v>0.54981690454949916</v>
      </c>
      <c r="J28" s="5">
        <f t="shared" si="5"/>
        <v>0.74673067732545506</v>
      </c>
    </row>
    <row r="29" spans="1:10">
      <c r="A29" s="13" t="s">
        <v>18</v>
      </c>
      <c r="B29" s="3">
        <f>Data!C480</f>
        <v>325</v>
      </c>
      <c r="C29" s="3">
        <f>Data!D480</f>
        <v>23220</v>
      </c>
      <c r="D29" s="3">
        <f>Data!E480</f>
        <v>58734</v>
      </c>
      <c r="E29" s="15">
        <f t="shared" si="0"/>
        <v>58734000</v>
      </c>
      <c r="F29" s="17">
        <f t="shared" si="1"/>
        <v>71.446153846153848</v>
      </c>
      <c r="G29" s="16">
        <f t="shared" si="2"/>
        <v>2529.4573643410854</v>
      </c>
      <c r="H29" s="5">
        <f t="shared" si="3"/>
        <v>0.29111377442892433</v>
      </c>
      <c r="I29" s="5">
        <f t="shared" si="4"/>
        <v>0.52873140576656064</v>
      </c>
      <c r="J29" s="5">
        <f t="shared" si="5"/>
        <v>0.9967836273189381</v>
      </c>
    </row>
    <row r="30" spans="1:10">
      <c r="A30" s="13" t="s">
        <v>20</v>
      </c>
      <c r="B30" s="3">
        <f>Data!C163</f>
        <v>501</v>
      </c>
      <c r="C30" s="3">
        <f>Data!D163</f>
        <v>24410</v>
      </c>
      <c r="D30" s="3">
        <f>Data!E163</f>
        <v>41734</v>
      </c>
      <c r="E30" s="15">
        <f t="shared" si="0"/>
        <v>41734000</v>
      </c>
      <c r="F30" s="17">
        <f t="shared" si="1"/>
        <v>48.722554890219563</v>
      </c>
      <c r="G30" s="16">
        <f t="shared" si="2"/>
        <v>1709.7091356001638</v>
      </c>
      <c r="H30" s="5">
        <f t="shared" si="3"/>
        <v>0.44876307996581882</v>
      </c>
      <c r="I30" s="5">
        <f t="shared" si="4"/>
        <v>0.55582832104917068</v>
      </c>
      <c r="J30" s="5">
        <f t="shared" si="5"/>
        <v>0.70827404744319411</v>
      </c>
    </row>
    <row r="31" spans="1:10">
      <c r="A31" s="13" t="s">
        <v>39</v>
      </c>
      <c r="B31" s="3">
        <f>Data!C323</f>
        <v>4908</v>
      </c>
      <c r="C31" s="3">
        <f>Data!D323</f>
        <v>186992</v>
      </c>
      <c r="D31" s="3">
        <f>Data!E323</f>
        <v>275017</v>
      </c>
      <c r="E31" s="15">
        <f t="shared" si="0"/>
        <v>275017000</v>
      </c>
      <c r="F31" s="17">
        <f t="shared" si="1"/>
        <v>38.099429502852487</v>
      </c>
      <c r="G31" s="16">
        <f t="shared" si="2"/>
        <v>1470.7420638316078</v>
      </c>
      <c r="H31" s="5">
        <f t="shared" si="3"/>
        <v>4.3962658612220329</v>
      </c>
      <c r="I31" s="5">
        <f t="shared" si="4"/>
        <v>4.2579045231309518</v>
      </c>
      <c r="J31" s="5">
        <f t="shared" si="5"/>
        <v>4.6673552428639704</v>
      </c>
    </row>
    <row r="32" spans="1:10">
      <c r="A32" s="13" t="s">
        <v>62</v>
      </c>
      <c r="B32" s="3">
        <f>Data!C800</f>
        <v>333</v>
      </c>
      <c r="C32" s="3">
        <f>Data!D800</f>
        <v>13446</v>
      </c>
      <c r="D32" s="3">
        <f>Data!E800</f>
        <v>10084</v>
      </c>
      <c r="E32" s="15">
        <f t="shared" si="0"/>
        <v>10084000</v>
      </c>
      <c r="F32" s="17">
        <f t="shared" si="1"/>
        <v>40.378378378378379</v>
      </c>
      <c r="G32" s="16">
        <f t="shared" si="2"/>
        <v>749.96281421984236</v>
      </c>
      <c r="H32" s="5">
        <f t="shared" si="3"/>
        <v>0.29827965195332862</v>
      </c>
      <c r="I32" s="5">
        <f t="shared" si="4"/>
        <v>0.30617237217645021</v>
      </c>
      <c r="J32" s="5">
        <f t="shared" si="5"/>
        <v>0.17113709432158838</v>
      </c>
    </row>
    <row r="33" spans="1:10">
      <c r="A33" s="13" t="s">
        <v>53</v>
      </c>
      <c r="B33" s="3">
        <f>Data!C592</f>
        <v>269</v>
      </c>
      <c r="C33" s="3">
        <f>Data!D592</f>
        <v>12619</v>
      </c>
      <c r="D33" s="3">
        <f>Data!E592</f>
        <v>10846</v>
      </c>
      <c r="E33" s="15">
        <f t="shared" si="0"/>
        <v>10846000</v>
      </c>
      <c r="F33" s="17">
        <f t="shared" si="1"/>
        <v>46.910780669144984</v>
      </c>
      <c r="G33" s="16">
        <f t="shared" si="2"/>
        <v>859.49758300974725</v>
      </c>
      <c r="H33" s="5">
        <f t="shared" si="3"/>
        <v>0.24095263175809434</v>
      </c>
      <c r="I33" s="5">
        <f t="shared" si="4"/>
        <v>0.28734115458088838</v>
      </c>
      <c r="J33" s="5">
        <f t="shared" si="5"/>
        <v>0.18406911196072467</v>
      </c>
    </row>
    <row r="34" spans="1:10">
      <c r="A34" s="13" t="s">
        <v>27</v>
      </c>
      <c r="B34" s="3">
        <f>Data!C656</f>
        <v>263</v>
      </c>
      <c r="C34" s="3">
        <f>Data!D656</f>
        <v>15435</v>
      </c>
      <c r="D34" s="3">
        <f>Data!E656</f>
        <v>36348</v>
      </c>
      <c r="E34" s="15">
        <f t="shared" si="0"/>
        <v>36348000</v>
      </c>
      <c r="F34" s="17">
        <f t="shared" si="1"/>
        <v>58.688212927756652</v>
      </c>
      <c r="G34" s="16">
        <f t="shared" si="2"/>
        <v>2354.9076773566571</v>
      </c>
      <c r="H34" s="5">
        <f t="shared" si="3"/>
        <v>0.23557822361479108</v>
      </c>
      <c r="I34" s="5">
        <f t="shared" si="4"/>
        <v>0.35146293057738431</v>
      </c>
      <c r="J34" s="5">
        <f t="shared" si="5"/>
        <v>0.61686742407785544</v>
      </c>
    </row>
    <row r="35" spans="1:10">
      <c r="A35" s="13" t="s">
        <v>35</v>
      </c>
      <c r="B35" s="3">
        <f>Data!C243</f>
        <v>673</v>
      </c>
      <c r="C35" s="3">
        <f>Data!D243</f>
        <v>23920</v>
      </c>
      <c r="D35" s="3">
        <f>Data!E243</f>
        <v>25177</v>
      </c>
      <c r="E35" s="15">
        <f t="shared" ref="E35:E53" si="6">D35*1000</f>
        <v>25177000</v>
      </c>
      <c r="F35" s="17">
        <f t="shared" ref="F35:F53" si="7">C35/B35</f>
        <v>35.542347696879645</v>
      </c>
      <c r="G35" s="16">
        <f t="shared" ref="G35:G53" si="8">E35/C35</f>
        <v>1052.5501672240803</v>
      </c>
      <c r="H35" s="5">
        <f t="shared" ref="H35:H53" si="9">B35/B$55*100</f>
        <v>0.60282944674051098</v>
      </c>
      <c r="I35" s="5">
        <f t="shared" ref="I35:I53" si="10">C35/C$55*100</f>
        <v>0.54467076769750766</v>
      </c>
      <c r="J35" s="5">
        <f t="shared" ref="J35:J53" si="11">D35/D$55*100</f>
        <v>0.42728268779597689</v>
      </c>
    </row>
    <row r="36" spans="1:10">
      <c r="A36" s="13" t="s">
        <v>41</v>
      </c>
      <c r="B36" s="3">
        <f>Data!C352</f>
        <v>744</v>
      </c>
      <c r="C36" s="3">
        <f>Data!D352</f>
        <v>27383</v>
      </c>
      <c r="D36" s="3">
        <f>Data!E352</f>
        <v>41850</v>
      </c>
      <c r="E36" s="15">
        <f t="shared" si="6"/>
        <v>41850000</v>
      </c>
      <c r="F36" s="17">
        <f t="shared" si="7"/>
        <v>36.80510752688172</v>
      </c>
      <c r="G36" s="16">
        <f t="shared" si="8"/>
        <v>1528.3204908154694</v>
      </c>
      <c r="H36" s="5">
        <f t="shared" si="9"/>
        <v>0.66642660976959911</v>
      </c>
      <c r="I36" s="5">
        <f t="shared" si="10"/>
        <v>0.62352506822160769</v>
      </c>
      <c r="J36" s="5">
        <f t="shared" si="11"/>
        <v>0.71024270104705223</v>
      </c>
    </row>
    <row r="37" spans="1:10">
      <c r="A37" s="13" t="s">
        <v>51</v>
      </c>
      <c r="B37" s="3">
        <f>Data!C544</f>
        <v>882</v>
      </c>
      <c r="C37" s="3">
        <f>Data!D544</f>
        <v>36680</v>
      </c>
      <c r="D37" s="3">
        <f>Data!E544</f>
        <v>47118</v>
      </c>
      <c r="E37" s="15">
        <f t="shared" si="6"/>
        <v>47118000</v>
      </c>
      <c r="F37" s="17">
        <f t="shared" si="7"/>
        <v>41.587301587301589</v>
      </c>
      <c r="G37" s="16">
        <f t="shared" si="8"/>
        <v>1284.5692475463468</v>
      </c>
      <c r="H37" s="5">
        <f t="shared" si="9"/>
        <v>0.79003799706557321</v>
      </c>
      <c r="I37" s="5">
        <f t="shared" si="10"/>
        <v>0.83522256518162963</v>
      </c>
      <c r="J37" s="5">
        <f t="shared" si="11"/>
        <v>0.79964672850501795</v>
      </c>
    </row>
    <row r="38" spans="1:10">
      <c r="A38" s="13" t="s">
        <v>15</v>
      </c>
      <c r="B38" s="3">
        <f>Data!C179</f>
        <v>168</v>
      </c>
      <c r="C38" s="3">
        <f>Data!D179</f>
        <v>10009</v>
      </c>
      <c r="D38" s="3">
        <f>Data!E179</f>
        <v>26824</v>
      </c>
      <c r="E38" s="15">
        <f t="shared" si="6"/>
        <v>26824000</v>
      </c>
      <c r="F38" s="17">
        <f t="shared" si="7"/>
        <v>59.577380952380949</v>
      </c>
      <c r="G38" s="16">
        <f t="shared" si="8"/>
        <v>2679.9880107902886</v>
      </c>
      <c r="H38" s="5">
        <f t="shared" si="9"/>
        <v>0.15048342801249015</v>
      </c>
      <c r="I38" s="5">
        <f t="shared" si="10"/>
        <v>0.2279101050954998</v>
      </c>
      <c r="J38" s="5">
        <f t="shared" si="11"/>
        <v>0.45523417474040923</v>
      </c>
    </row>
    <row r="39" spans="1:10">
      <c r="A39" s="13" t="s">
        <v>29</v>
      </c>
      <c r="B39" s="3">
        <f>Data!C67</f>
        <v>255</v>
      </c>
      <c r="C39" s="3">
        <f>Data!D67</f>
        <v>6404</v>
      </c>
      <c r="D39" s="3">
        <f>Data!E67</f>
        <v>3046</v>
      </c>
      <c r="E39" s="15">
        <f t="shared" si="6"/>
        <v>3046000</v>
      </c>
      <c r="F39" s="17">
        <f t="shared" si="7"/>
        <v>25.113725490196078</v>
      </c>
      <c r="G39" s="16">
        <f t="shared" si="8"/>
        <v>475.64022485946282</v>
      </c>
      <c r="H39" s="5">
        <f t="shared" si="9"/>
        <v>0.2284123460903868</v>
      </c>
      <c r="I39" s="5">
        <f t="shared" si="10"/>
        <v>0.14582239115112205</v>
      </c>
      <c r="J39" s="5">
        <f t="shared" si="11"/>
        <v>5.1694128253030366E-2</v>
      </c>
    </row>
    <row r="40" spans="1:10">
      <c r="A40" s="13" t="s">
        <v>30</v>
      </c>
      <c r="B40" s="3">
        <f>Data!C83</f>
        <v>67</v>
      </c>
      <c r="C40" s="3">
        <f>Data!D83</f>
        <v>4078</v>
      </c>
      <c r="D40" s="3">
        <f>Data!E83</f>
        <v>6740</v>
      </c>
      <c r="E40" s="15">
        <f t="shared" si="6"/>
        <v>6740000</v>
      </c>
      <c r="F40" s="17">
        <f t="shared" si="7"/>
        <v>60.865671641791046</v>
      </c>
      <c r="G40" s="16">
        <f t="shared" si="8"/>
        <v>1652.7709661598824</v>
      </c>
      <c r="H40" s="5">
        <f t="shared" si="9"/>
        <v>6.0014224266885942E-2</v>
      </c>
      <c r="I40" s="5">
        <f t="shared" si="10"/>
        <v>9.2858168506289154E-2</v>
      </c>
      <c r="J40" s="5">
        <f t="shared" si="11"/>
        <v>0.11438556284485381</v>
      </c>
    </row>
    <row r="41" spans="1:10">
      <c r="A41" s="13" t="s">
        <v>42</v>
      </c>
      <c r="B41" s="3">
        <f>Data!C368</f>
        <v>392</v>
      </c>
      <c r="C41" s="3">
        <f>Data!D368</f>
        <v>18587</v>
      </c>
      <c r="D41" s="3">
        <f>Data!E368</f>
        <v>33325</v>
      </c>
      <c r="E41" s="15">
        <f t="shared" si="6"/>
        <v>33325000</v>
      </c>
      <c r="F41" s="17">
        <f t="shared" si="7"/>
        <v>47.41581632653061</v>
      </c>
      <c r="G41" s="16">
        <f t="shared" si="8"/>
        <v>1792.9197826437833</v>
      </c>
      <c r="H41" s="5">
        <f t="shared" si="9"/>
        <v>0.35112799869581029</v>
      </c>
      <c r="I41" s="5">
        <f t="shared" si="10"/>
        <v>0.42323560030073482</v>
      </c>
      <c r="J41" s="5">
        <f t="shared" si="11"/>
        <v>0.5655636323152452</v>
      </c>
    </row>
    <row r="42" spans="1:10">
      <c r="A42" s="13" t="s">
        <v>24</v>
      </c>
      <c r="B42" s="3">
        <f>Data!C688</f>
        <v>123</v>
      </c>
      <c r="C42" s="3">
        <f>Data!D688</f>
        <v>7017</v>
      </c>
      <c r="D42" s="3">
        <f>Data!E688</f>
        <v>19654</v>
      </c>
      <c r="E42" s="15">
        <f t="shared" si="6"/>
        <v>19654000</v>
      </c>
      <c r="F42" s="17">
        <f t="shared" si="7"/>
        <v>57.048780487804876</v>
      </c>
      <c r="G42" s="16">
        <f t="shared" si="8"/>
        <v>2800.9120706854783</v>
      </c>
      <c r="H42" s="5">
        <f t="shared" si="9"/>
        <v>0.11017536693771598</v>
      </c>
      <c r="I42" s="5">
        <f t="shared" si="10"/>
        <v>0.1597807180992229</v>
      </c>
      <c r="J42" s="5">
        <f t="shared" si="11"/>
        <v>0.33355101663987485</v>
      </c>
    </row>
    <row r="43" spans="1:10">
      <c r="A43" s="13" t="s">
        <v>45</v>
      </c>
      <c r="B43" s="3">
        <f>Data!C432</f>
        <v>17</v>
      </c>
      <c r="C43" s="3">
        <f>Data!D432</f>
        <v>1045</v>
      </c>
      <c r="D43" s="3">
        <f>Data!E432</f>
        <v>1997</v>
      </c>
      <c r="E43" s="15">
        <f t="shared" si="6"/>
        <v>1997000</v>
      </c>
      <c r="F43" s="17">
        <f t="shared" si="7"/>
        <v>61.470588235294116</v>
      </c>
      <c r="G43" s="16">
        <f t="shared" si="8"/>
        <v>1911.0047846889952</v>
      </c>
      <c r="H43" s="5">
        <f t="shared" si="9"/>
        <v>1.5227489739359119E-2</v>
      </c>
      <c r="I43" s="5">
        <f t="shared" si="10"/>
        <v>2.3795190311199647E-2</v>
      </c>
      <c r="J43" s="5">
        <f t="shared" si="11"/>
        <v>3.3891390059521222E-2</v>
      </c>
    </row>
    <row r="44" spans="1:10">
      <c r="A44" s="13" t="s">
        <v>48</v>
      </c>
      <c r="B44" s="3">
        <f>Data!C496</f>
        <v>27</v>
      </c>
      <c r="C44" s="3">
        <f>Data!D496</f>
        <v>1585</v>
      </c>
      <c r="D44" s="3">
        <f>Data!E496</f>
        <v>5650</v>
      </c>
      <c r="E44" s="15">
        <f t="shared" si="6"/>
        <v>5650000</v>
      </c>
      <c r="F44" s="17">
        <f t="shared" si="7"/>
        <v>58.703703703703702</v>
      </c>
      <c r="G44" s="16">
        <f t="shared" si="8"/>
        <v>3564.6687697160883</v>
      </c>
      <c r="H44" s="5">
        <f t="shared" si="9"/>
        <v>2.4184836644864486E-2</v>
      </c>
      <c r="I44" s="5">
        <f t="shared" si="10"/>
        <v>3.6091269515073146E-2</v>
      </c>
      <c r="J44" s="5">
        <f t="shared" si="11"/>
        <v>9.588700742929139E-2</v>
      </c>
    </row>
    <row r="45" spans="1:10">
      <c r="A45" s="13" t="s">
        <v>57</v>
      </c>
      <c r="B45" s="3">
        <f>Data!C704</f>
        <v>542</v>
      </c>
      <c r="C45" s="3">
        <f>Data!D704</f>
        <v>25226</v>
      </c>
      <c r="D45" s="3">
        <f>Data!E704</f>
        <v>29307</v>
      </c>
      <c r="E45" s="15">
        <f t="shared" si="6"/>
        <v>29307000</v>
      </c>
      <c r="F45" s="17">
        <f t="shared" si="7"/>
        <v>46.542435424354245</v>
      </c>
      <c r="G45" s="16">
        <f t="shared" si="8"/>
        <v>1161.777531118687</v>
      </c>
      <c r="H45" s="5">
        <f t="shared" si="9"/>
        <v>0.48548820227839079</v>
      </c>
      <c r="I45" s="5">
        <f t="shared" si="10"/>
        <v>0.57440906295724625</v>
      </c>
      <c r="J45" s="5">
        <f t="shared" si="11"/>
        <v>0.49737354455402533</v>
      </c>
    </row>
    <row r="46" spans="1:10">
      <c r="A46" s="13" t="s">
        <v>61</v>
      </c>
      <c r="B46" s="3">
        <f>Data!C784</f>
        <v>2114</v>
      </c>
      <c r="C46" s="3">
        <f>Data!D784</f>
        <v>84680</v>
      </c>
      <c r="D46" s="3">
        <f>Data!E784</f>
        <v>98244</v>
      </c>
      <c r="E46" s="15">
        <f t="shared" si="6"/>
        <v>98244000</v>
      </c>
      <c r="F46" s="17">
        <f t="shared" si="7"/>
        <v>40.056764427625353</v>
      </c>
      <c r="G46" s="16">
        <f t="shared" si="8"/>
        <v>1160.1794992914502</v>
      </c>
      <c r="H46" s="5">
        <f t="shared" si="9"/>
        <v>1.8935831358238342</v>
      </c>
      <c r="I46" s="5">
        <f t="shared" si="10"/>
        <v>1.9282073833037188</v>
      </c>
      <c r="J46" s="5">
        <f t="shared" si="11"/>
        <v>1.6673138332536821</v>
      </c>
    </row>
    <row r="47" spans="1:10">
      <c r="A47" s="13" t="s">
        <v>49</v>
      </c>
      <c r="B47" s="3">
        <f>Data!C512</f>
        <v>632</v>
      </c>
      <c r="C47" s="3">
        <f>Data!D512</f>
        <v>28500</v>
      </c>
      <c r="D47" s="3">
        <f>Data!E512</f>
        <v>24218</v>
      </c>
      <c r="E47" s="15">
        <f t="shared" si="6"/>
        <v>24218000</v>
      </c>
      <c r="F47" s="17">
        <f t="shared" si="7"/>
        <v>45.094936708860757</v>
      </c>
      <c r="G47" s="16">
        <f t="shared" si="8"/>
        <v>849.75438596491233</v>
      </c>
      <c r="H47" s="5">
        <f t="shared" si="9"/>
        <v>0.56610432442793901</v>
      </c>
      <c r="I47" s="5">
        <f t="shared" si="10"/>
        <v>0.64895973575999044</v>
      </c>
      <c r="J47" s="5">
        <f t="shared" si="11"/>
        <v>0.41100735326063348</v>
      </c>
    </row>
    <row r="48" spans="1:10">
      <c r="A48" s="13" t="s">
        <v>59</v>
      </c>
      <c r="B48" s="3">
        <f>Data!C752</f>
        <v>3</v>
      </c>
      <c r="C48" s="3">
        <f>Data!D752</f>
        <v>185</v>
      </c>
      <c r="D48" s="3">
        <f>Data!E752</f>
        <v>540</v>
      </c>
      <c r="E48" s="15">
        <f t="shared" si="6"/>
        <v>540000</v>
      </c>
      <c r="F48" s="17">
        <f t="shared" si="7"/>
        <v>61.666666666666664</v>
      </c>
      <c r="G48" s="16">
        <f t="shared" si="8"/>
        <v>2918.9189189189187</v>
      </c>
      <c r="H48" s="5">
        <f t="shared" si="9"/>
        <v>2.6872040716516095E-3</v>
      </c>
      <c r="I48" s="5">
        <f t="shared" si="10"/>
        <v>4.2125456531788849E-3</v>
      </c>
      <c r="J48" s="5">
        <f t="shared" si="11"/>
        <v>9.1644219489942225E-3</v>
      </c>
    </row>
    <row r="49" spans="1:10">
      <c r="A49" s="13" t="s">
        <v>44</v>
      </c>
      <c r="B49" s="3">
        <f>Data!C400</f>
        <v>0</v>
      </c>
      <c r="C49" s="3">
        <f>Data!D400</f>
        <v>0</v>
      </c>
      <c r="D49" s="3">
        <f>Data!E400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3" t="s">
        <v>33</v>
      </c>
      <c r="B50" s="3">
        <f>Data!C211</f>
        <v>3688</v>
      </c>
      <c r="C50" s="3">
        <f>Data!D211</f>
        <v>157190</v>
      </c>
      <c r="D50" s="3">
        <f>Data!E211</f>
        <v>229582</v>
      </c>
      <c r="E50" s="15">
        <f t="shared" si="6"/>
        <v>229582000</v>
      </c>
      <c r="F50" s="17">
        <f t="shared" si="7"/>
        <v>42.622017353579174</v>
      </c>
      <c r="G50" s="16">
        <f t="shared" si="8"/>
        <v>1460.5382021757109</v>
      </c>
      <c r="H50" s="5">
        <f t="shared" si="9"/>
        <v>3.3034695387503783</v>
      </c>
      <c r="I50" s="5">
        <f t="shared" si="10"/>
        <v>3.5792975741794</v>
      </c>
      <c r="J50" s="5">
        <f t="shared" si="11"/>
        <v>3.8962709627666507</v>
      </c>
    </row>
    <row r="51" spans="1:10">
      <c r="A51" s="13" t="s">
        <v>34</v>
      </c>
      <c r="B51" s="3">
        <f>Data!C227</f>
        <v>1153</v>
      </c>
      <c r="C51" s="3">
        <f>Data!D227</f>
        <v>47135</v>
      </c>
      <c r="D51" s="3">
        <f>Data!E227</f>
        <v>65924</v>
      </c>
      <c r="E51" s="15">
        <f t="shared" si="6"/>
        <v>65924000</v>
      </c>
      <c r="F51" s="17">
        <f t="shared" si="7"/>
        <v>40.88031222896791</v>
      </c>
      <c r="G51" s="16">
        <f t="shared" si="8"/>
        <v>1398.6209822849262</v>
      </c>
      <c r="H51" s="5">
        <f t="shared" si="9"/>
        <v>1.0327820982047686</v>
      </c>
      <c r="I51" s="5">
        <f t="shared" si="10"/>
        <v>1.0732883208788473</v>
      </c>
      <c r="J51" s="5">
        <f t="shared" si="11"/>
        <v>1.1188062084546206</v>
      </c>
    </row>
    <row r="52" spans="1:10">
      <c r="A52" s="13" t="s">
        <v>40</v>
      </c>
      <c r="B52" s="3">
        <f>Data!C336</f>
        <v>0</v>
      </c>
      <c r="C52" s="3">
        <f>Data!D336</f>
        <v>0</v>
      </c>
      <c r="D52" s="3">
        <f>Data!E336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3" t="s">
        <v>47</v>
      </c>
      <c r="B53" s="3">
        <f>Data!C464</f>
        <v>3315</v>
      </c>
      <c r="C53" s="3">
        <f>Data!D464</f>
        <v>132600</v>
      </c>
      <c r="D53" s="3">
        <f>Data!E464</f>
        <v>189423</v>
      </c>
      <c r="E53" s="15">
        <f t="shared" si="6"/>
        <v>189423000</v>
      </c>
      <c r="F53" s="17">
        <f t="shared" si="7"/>
        <v>40</v>
      </c>
      <c r="G53" s="16">
        <f t="shared" si="8"/>
        <v>1428.5294117647059</v>
      </c>
      <c r="H53" s="5">
        <f t="shared" si="9"/>
        <v>2.9693604991750284</v>
      </c>
      <c r="I53" s="5">
        <f t="shared" si="10"/>
        <v>3.0193705600622711</v>
      </c>
      <c r="J53" s="5">
        <f t="shared" si="11"/>
        <v>3.2147264793413566</v>
      </c>
    </row>
    <row r="54" spans="1:10">
      <c r="A54" s="14"/>
      <c r="B54" s="10"/>
    </row>
    <row r="55" spans="1:10">
      <c r="A55" s="14" t="s">
        <v>17</v>
      </c>
      <c r="B55" s="11">
        <f>SUM(B3:B53)</f>
        <v>111640.2</v>
      </c>
      <c r="C55" s="11">
        <f>SUM(C3:C53)</f>
        <v>4391643.8</v>
      </c>
      <c r="D55" s="11">
        <f>SUM(D3:D53)</f>
        <v>5892352</v>
      </c>
      <c r="E55" s="15">
        <f>SUM(E3:E53)</f>
        <v>5892352000</v>
      </c>
      <c r="F55" s="15"/>
      <c r="G55" s="15"/>
      <c r="H55" s="15"/>
      <c r="I55" s="15"/>
      <c r="J55" s="15"/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31.5703125" style="13" customWidth="1"/>
    <col min="2" max="3" width="17.42578125" style="1" customWidth="1"/>
    <col min="4" max="4" width="17.42578125" style="1" hidden="1" customWidth="1"/>
    <col min="5" max="5" width="15.7109375" style="1" bestFit="1" customWidth="1"/>
    <col min="6" max="6" width="20" style="1" customWidth="1"/>
    <col min="7" max="7" width="18.5703125" style="1" customWidth="1"/>
    <col min="8" max="8" width="15.140625" style="1" customWidth="1"/>
    <col min="9" max="9" width="14.85546875" style="1" customWidth="1"/>
    <col min="10" max="10" width="15.5703125" style="1" customWidth="1"/>
    <col min="11" max="16384" width="9.140625" style="1"/>
  </cols>
  <sheetData>
    <row r="1" spans="1:10" ht="27.75" customHeight="1" thickBot="1">
      <c r="A1" s="18" t="s">
        <v>94</v>
      </c>
    </row>
    <row r="2" spans="1:10" ht="39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Data!F131</f>
        <v>10777</v>
      </c>
      <c r="C3" s="3">
        <f>Data!G131</f>
        <v>2311133</v>
      </c>
      <c r="D3" s="3">
        <f>Data!H131</f>
        <v>8502156</v>
      </c>
      <c r="E3" s="15">
        <f t="shared" ref="E3:E34" si="0">D3*1000</f>
        <v>8502156000</v>
      </c>
      <c r="F3" s="5">
        <f t="shared" ref="F3:F34" si="1">C3/B3</f>
        <v>214.45049642757724</v>
      </c>
      <c r="G3" s="16">
        <f t="shared" ref="G3:G34" si="2">E3/C3</f>
        <v>3678.7826576834827</v>
      </c>
      <c r="H3" s="5">
        <f t="shared" ref="H3:H34" si="3">B3/B$55*100</f>
        <v>51.819475698651743</v>
      </c>
      <c r="I3" s="5">
        <f t="shared" ref="I3:I34" si="4">C3/C$55*100</f>
        <v>50.211076434414878</v>
      </c>
      <c r="J3" s="5">
        <f t="shared" ref="J3:J34" si="5">D3/D$55*100</f>
        <v>52.362182732535224</v>
      </c>
    </row>
    <row r="4" spans="1:10">
      <c r="A4" s="14" t="s">
        <v>22</v>
      </c>
      <c r="B4" s="3">
        <f>Data!F307</f>
        <v>1951</v>
      </c>
      <c r="C4" s="3">
        <f>Data!G307</f>
        <v>576864</v>
      </c>
      <c r="D4" s="3">
        <f>Data!H307</f>
        <v>2818880</v>
      </c>
      <c r="E4" s="15">
        <f t="shared" si="0"/>
        <v>2818880000</v>
      </c>
      <c r="F4" s="5">
        <f t="shared" si="1"/>
        <v>295.6760635571502</v>
      </c>
      <c r="G4" s="16">
        <f t="shared" si="2"/>
        <v>4886.559050313419</v>
      </c>
      <c r="H4" s="5">
        <f t="shared" si="3"/>
        <v>9.3810705287250205</v>
      </c>
      <c r="I4" s="5">
        <f t="shared" si="4"/>
        <v>12.532797721404309</v>
      </c>
      <c r="J4" s="5">
        <f t="shared" si="5"/>
        <v>17.360621195504866</v>
      </c>
    </row>
    <row r="5" spans="1:10">
      <c r="A5" s="14" t="s">
        <v>15</v>
      </c>
      <c r="B5" s="3">
        <f>Data!F179</f>
        <v>1397</v>
      </c>
      <c r="C5" s="3">
        <f>Data!G179</f>
        <v>335056</v>
      </c>
      <c r="D5" s="3">
        <f>Data!H179</f>
        <v>1077123</v>
      </c>
      <c r="E5" s="15">
        <f t="shared" si="0"/>
        <v>1077123000</v>
      </c>
      <c r="F5" s="5">
        <f t="shared" si="1"/>
        <v>239.83965640658553</v>
      </c>
      <c r="G5" s="16">
        <f t="shared" si="2"/>
        <v>3214.7551454085287</v>
      </c>
      <c r="H5" s="5">
        <f t="shared" si="3"/>
        <v>6.717250399092185</v>
      </c>
      <c r="I5" s="5">
        <f t="shared" si="4"/>
        <v>7.2793397981895938</v>
      </c>
      <c r="J5" s="5">
        <f t="shared" si="5"/>
        <v>6.6336716653301275</v>
      </c>
    </row>
    <row r="6" spans="1:10">
      <c r="A6" s="14" t="s">
        <v>38</v>
      </c>
      <c r="B6" s="3">
        <f>Data!F291</f>
        <v>399</v>
      </c>
      <c r="C6" s="3">
        <f>Data!G291</f>
        <v>176485</v>
      </c>
      <c r="D6" s="3">
        <f>Data!H291</f>
        <v>360694</v>
      </c>
      <c r="E6" s="15">
        <f t="shared" si="0"/>
        <v>360694000</v>
      </c>
      <c r="F6" s="5">
        <f t="shared" si="1"/>
        <v>442.31829573934834</v>
      </c>
      <c r="G6" s="16">
        <f t="shared" si="2"/>
        <v>2043.7657591296711</v>
      </c>
      <c r="H6" s="5">
        <f t="shared" si="3"/>
        <v>1.9185274940857422</v>
      </c>
      <c r="I6" s="5">
        <f t="shared" si="4"/>
        <v>3.8342673591384444</v>
      </c>
      <c r="J6" s="5">
        <f t="shared" si="5"/>
        <v>2.2214042107118548</v>
      </c>
    </row>
    <row r="7" spans="1:10">
      <c r="A7" s="14" t="s">
        <v>24</v>
      </c>
      <c r="B7" s="3">
        <f>Data!F688</f>
        <v>887</v>
      </c>
      <c r="C7" s="3">
        <f>Data!G688</f>
        <v>251572</v>
      </c>
      <c r="D7" s="3">
        <f>Data!H688</f>
        <v>903497</v>
      </c>
      <c r="E7" s="15">
        <f t="shared" si="0"/>
        <v>903497000</v>
      </c>
      <c r="F7" s="5">
        <f t="shared" si="1"/>
        <v>283.62119503945883</v>
      </c>
      <c r="G7" s="16">
        <f t="shared" si="2"/>
        <v>3591.4052438268168</v>
      </c>
      <c r="H7" s="5">
        <f t="shared" si="3"/>
        <v>4.264997211163041</v>
      </c>
      <c r="I7" s="5">
        <f t="shared" si="4"/>
        <v>5.465588056056756</v>
      </c>
      <c r="J7" s="5">
        <f t="shared" si="5"/>
        <v>5.5643621467657587</v>
      </c>
    </row>
    <row r="8" spans="1:10">
      <c r="A8" s="14" t="s">
        <v>27</v>
      </c>
      <c r="B8" s="3">
        <f>Data!F656</f>
        <v>489</v>
      </c>
      <c r="C8" s="3">
        <f>Data!G656</f>
        <v>102088</v>
      </c>
      <c r="D8" s="3">
        <f>Data!H656</f>
        <v>216708</v>
      </c>
      <c r="E8" s="15">
        <f t="shared" si="0"/>
        <v>216708000</v>
      </c>
      <c r="F8" s="5">
        <f t="shared" si="1"/>
        <v>208.76891615541922</v>
      </c>
      <c r="G8" s="16">
        <f t="shared" si="2"/>
        <v>2122.7568372384608</v>
      </c>
      <c r="H8" s="5">
        <f t="shared" si="3"/>
        <v>2.3512780566614735</v>
      </c>
      <c r="I8" s="5">
        <f t="shared" si="4"/>
        <v>2.2179374233488711</v>
      </c>
      <c r="J8" s="5">
        <f t="shared" si="5"/>
        <v>1.3346384017891746</v>
      </c>
    </row>
    <row r="9" spans="1:10">
      <c r="A9" s="14" t="s">
        <v>18</v>
      </c>
      <c r="B9" s="3">
        <f>Data!F480</f>
        <v>572</v>
      </c>
      <c r="C9" s="3">
        <f>Data!G480</f>
        <v>112993</v>
      </c>
      <c r="D9" s="3">
        <f>Data!H480</f>
        <v>273182</v>
      </c>
      <c r="E9" s="15">
        <f t="shared" si="0"/>
        <v>273182000</v>
      </c>
      <c r="F9" s="5">
        <f t="shared" si="1"/>
        <v>197.54020979020979</v>
      </c>
      <c r="G9" s="16">
        <f t="shared" si="2"/>
        <v>2417.6895913906169</v>
      </c>
      <c r="H9" s="5">
        <f t="shared" si="3"/>
        <v>2.7503702421479814</v>
      </c>
      <c r="I9" s="5">
        <f t="shared" si="4"/>
        <v>2.454856626405248</v>
      </c>
      <c r="J9" s="5">
        <f t="shared" si="5"/>
        <v>1.6824445238642336</v>
      </c>
    </row>
    <row r="10" spans="1:10">
      <c r="A10" s="14" t="s">
        <v>23</v>
      </c>
      <c r="B10" s="3">
        <f>Data!F416</f>
        <v>593</v>
      </c>
      <c r="C10" s="3">
        <f>Data!G416</f>
        <v>88163</v>
      </c>
      <c r="D10" s="3">
        <f>Data!H416</f>
        <v>189075</v>
      </c>
      <c r="E10" s="15">
        <f t="shared" si="0"/>
        <v>189075000</v>
      </c>
      <c r="F10" s="5">
        <f t="shared" si="1"/>
        <v>148.67284991568297</v>
      </c>
      <c r="G10" s="16">
        <f t="shared" si="2"/>
        <v>2144.6071481233625</v>
      </c>
      <c r="H10" s="5">
        <f t="shared" si="3"/>
        <v>2.851345373415652</v>
      </c>
      <c r="I10" s="5">
        <f t="shared" si="4"/>
        <v>1.915406483178302</v>
      </c>
      <c r="J10" s="5">
        <f t="shared" si="5"/>
        <v>1.1644551923246407</v>
      </c>
    </row>
    <row r="11" spans="1:10">
      <c r="A11" s="14" t="s">
        <v>56</v>
      </c>
      <c r="B11" s="3">
        <f>Data!F672</f>
        <v>390</v>
      </c>
      <c r="C11" s="3">
        <f>Data!G672</f>
        <v>79844</v>
      </c>
      <c r="D11" s="3">
        <f>Data!H672</f>
        <v>234914</v>
      </c>
      <c r="E11" s="15">
        <f t="shared" si="0"/>
        <v>234914000</v>
      </c>
      <c r="F11" s="5">
        <f t="shared" si="1"/>
        <v>204.72820512820513</v>
      </c>
      <c r="G11" s="16">
        <f t="shared" si="2"/>
        <v>2942.1622163218276</v>
      </c>
      <c r="H11" s="5">
        <f t="shared" si="3"/>
        <v>1.875252437828169</v>
      </c>
      <c r="I11" s="5">
        <f t="shared" si="4"/>
        <v>1.7346700457435471</v>
      </c>
      <c r="J11" s="5">
        <f t="shared" si="5"/>
        <v>1.4467635967195591</v>
      </c>
    </row>
    <row r="12" spans="1:10">
      <c r="A12" s="14" t="s">
        <v>11</v>
      </c>
      <c r="B12" s="3">
        <f>Data!F624</f>
        <v>394</v>
      </c>
      <c r="C12" s="3">
        <f>Data!G624</f>
        <v>82448</v>
      </c>
      <c r="D12" s="3">
        <f>Data!H624</f>
        <v>247805</v>
      </c>
      <c r="E12" s="15">
        <f t="shared" si="0"/>
        <v>247805000</v>
      </c>
      <c r="F12" s="5">
        <f t="shared" si="1"/>
        <v>209.25888324873097</v>
      </c>
      <c r="G12" s="16">
        <f t="shared" si="2"/>
        <v>3005.5914030661752</v>
      </c>
      <c r="H12" s="5">
        <f t="shared" si="3"/>
        <v>1.8944857961648682</v>
      </c>
      <c r="I12" s="5">
        <f t="shared" si="4"/>
        <v>1.7912438746989625</v>
      </c>
      <c r="J12" s="5">
        <f t="shared" si="5"/>
        <v>1.5261553295465162</v>
      </c>
    </row>
    <row r="13" spans="1:10">
      <c r="A13" s="14" t="s">
        <v>10</v>
      </c>
      <c r="B13" s="3">
        <f>Data!F115</f>
        <v>294</v>
      </c>
      <c r="C13" s="3">
        <f>Data!G115</f>
        <v>64071</v>
      </c>
      <c r="D13" s="3">
        <f>Data!H115</f>
        <v>188796</v>
      </c>
      <c r="E13" s="15">
        <f t="shared" si="0"/>
        <v>188796000</v>
      </c>
      <c r="F13" s="5">
        <f t="shared" si="1"/>
        <v>217.92857142857142</v>
      </c>
      <c r="G13" s="16">
        <f t="shared" si="2"/>
        <v>2946.6685395888935</v>
      </c>
      <c r="H13" s="5">
        <f t="shared" si="3"/>
        <v>1.413651837747389</v>
      </c>
      <c r="I13" s="5">
        <f t="shared" si="4"/>
        <v>1.3919899366368771</v>
      </c>
      <c r="J13" s="5">
        <f t="shared" si="5"/>
        <v>1.1627369165152603</v>
      </c>
    </row>
    <row r="14" spans="1:10">
      <c r="A14" s="14" t="s">
        <v>13</v>
      </c>
      <c r="B14" s="3">
        <f>Data!F99</f>
        <v>349</v>
      </c>
      <c r="C14" s="3">
        <f>Data!G99</f>
        <v>66171</v>
      </c>
      <c r="D14" s="3">
        <f>Data!H99</f>
        <v>215631</v>
      </c>
      <c r="E14" s="15">
        <f t="shared" si="0"/>
        <v>215631000</v>
      </c>
      <c r="F14" s="5">
        <f t="shared" si="1"/>
        <v>189.60171919770772</v>
      </c>
      <c r="G14" s="16">
        <f t="shared" si="2"/>
        <v>3258.693385319853</v>
      </c>
      <c r="H14" s="5">
        <f t="shared" si="3"/>
        <v>1.6781105148770026</v>
      </c>
      <c r="I14" s="5">
        <f t="shared" si="4"/>
        <v>1.4376139922460831</v>
      </c>
      <c r="J14" s="5">
        <f t="shared" si="5"/>
        <v>1.3280054876432874</v>
      </c>
    </row>
    <row r="15" spans="1:10">
      <c r="A15" s="14" t="s">
        <v>43</v>
      </c>
      <c r="B15" s="3">
        <f>Data!F384</f>
        <v>96</v>
      </c>
      <c r="C15" s="3">
        <f>Data!G384</f>
        <v>25852</v>
      </c>
      <c r="D15" s="3">
        <f>Data!H384</f>
        <v>77585</v>
      </c>
      <c r="E15" s="15">
        <f t="shared" si="0"/>
        <v>77585000</v>
      </c>
      <c r="F15" s="5">
        <f t="shared" si="1"/>
        <v>269.29166666666669</v>
      </c>
      <c r="G15" s="16">
        <f t="shared" si="2"/>
        <v>3001.1217700758161</v>
      </c>
      <c r="H15" s="5">
        <f t="shared" si="3"/>
        <v>0.46160060008078008</v>
      </c>
      <c r="I15" s="5">
        <f t="shared" si="4"/>
        <v>0.56165385029009296</v>
      </c>
      <c r="J15" s="5">
        <f t="shared" si="5"/>
        <v>0.47782232498483268</v>
      </c>
    </row>
    <row r="16" spans="1:10">
      <c r="A16" s="14" t="s">
        <v>12</v>
      </c>
      <c r="B16" s="3">
        <f>Data!F720</f>
        <v>277</v>
      </c>
      <c r="C16" s="3">
        <f>Data!G720</f>
        <v>44347</v>
      </c>
      <c r="D16" s="3">
        <f>Data!H720</f>
        <v>131386</v>
      </c>
      <c r="E16" s="15">
        <f t="shared" si="0"/>
        <v>131386000</v>
      </c>
      <c r="F16" s="5">
        <f t="shared" si="1"/>
        <v>160.09747292418771</v>
      </c>
      <c r="G16" s="16">
        <f t="shared" si="2"/>
        <v>2962.6806773851672</v>
      </c>
      <c r="H16" s="5">
        <f t="shared" si="3"/>
        <v>1.3319100648164175</v>
      </c>
      <c r="I16" s="5">
        <f t="shared" si="4"/>
        <v>0.9634714257626007</v>
      </c>
      <c r="J16" s="5">
        <f t="shared" si="5"/>
        <v>0.80916625624099026</v>
      </c>
    </row>
    <row r="17" spans="1:10">
      <c r="A17" s="14" t="s">
        <v>46</v>
      </c>
      <c r="B17" s="3">
        <f>Data!F448</f>
        <v>193</v>
      </c>
      <c r="C17" s="3">
        <f>Data!G448</f>
        <v>30160</v>
      </c>
      <c r="D17" s="3">
        <f>Data!H448</f>
        <v>64425</v>
      </c>
      <c r="E17" s="15">
        <f t="shared" si="0"/>
        <v>64425000</v>
      </c>
      <c r="F17" s="5">
        <f t="shared" si="1"/>
        <v>156.26943005181346</v>
      </c>
      <c r="G17" s="16">
        <f t="shared" si="2"/>
        <v>2136.1074270557028</v>
      </c>
      <c r="H17" s="5">
        <f t="shared" si="3"/>
        <v>0.92800953974573508</v>
      </c>
      <c r="I17" s="5">
        <f t="shared" si="4"/>
        <v>0.65524834151126421</v>
      </c>
      <c r="J17" s="5">
        <f t="shared" si="5"/>
        <v>0.3967739032950679</v>
      </c>
    </row>
    <row r="18" spans="1:10">
      <c r="A18" s="14" t="s">
        <v>39</v>
      </c>
      <c r="B18" s="3">
        <f>Data!F323</f>
        <v>86</v>
      </c>
      <c r="C18" s="3">
        <f>Data!G323</f>
        <v>18941</v>
      </c>
      <c r="D18" s="3">
        <f>Data!H323</f>
        <v>52625</v>
      </c>
      <c r="E18" s="15">
        <f t="shared" si="0"/>
        <v>52625000</v>
      </c>
      <c r="F18" s="5">
        <f t="shared" si="1"/>
        <v>220.24418604651163</v>
      </c>
      <c r="G18" s="16">
        <f t="shared" si="2"/>
        <v>2778.3643946993293</v>
      </c>
      <c r="H18" s="5">
        <f t="shared" si="3"/>
        <v>0.41351720423903215</v>
      </c>
      <c r="I18" s="5">
        <f t="shared" si="4"/>
        <v>0.41150725585427245</v>
      </c>
      <c r="J18" s="5">
        <f t="shared" si="5"/>
        <v>0.32410130633919981</v>
      </c>
    </row>
    <row r="19" spans="1:10">
      <c r="A19" s="14" t="s">
        <v>52</v>
      </c>
      <c r="B19" s="3">
        <f>Data!F560</f>
        <v>183</v>
      </c>
      <c r="C19" s="3">
        <f>Data!G560</f>
        <v>24823</v>
      </c>
      <c r="D19" s="3">
        <f>Data!H560</f>
        <v>83913</v>
      </c>
      <c r="E19" s="15">
        <f t="shared" si="0"/>
        <v>83913000</v>
      </c>
      <c r="F19" s="5">
        <f t="shared" si="1"/>
        <v>135.64480874316939</v>
      </c>
      <c r="G19" s="16">
        <f t="shared" si="2"/>
        <v>3380.4536115699152</v>
      </c>
      <c r="H19" s="5">
        <f t="shared" si="3"/>
        <v>0.87992614390398693</v>
      </c>
      <c r="I19" s="5">
        <f t="shared" si="4"/>
        <v>0.53929806304158201</v>
      </c>
      <c r="J19" s="5">
        <f t="shared" si="5"/>
        <v>0.51679454477608133</v>
      </c>
    </row>
    <row r="20" spans="1:10">
      <c r="A20" s="14" t="s">
        <v>25</v>
      </c>
      <c r="B20" s="11">
        <f>Data!F19</f>
        <v>141</v>
      </c>
      <c r="C20" s="11">
        <f>Data!G19</f>
        <v>24392</v>
      </c>
      <c r="D20" s="11">
        <f>Data!H19</f>
        <v>63388</v>
      </c>
      <c r="E20" s="15">
        <f t="shared" si="0"/>
        <v>63388000</v>
      </c>
      <c r="F20" s="5">
        <f t="shared" si="1"/>
        <v>172.99290780141843</v>
      </c>
      <c r="G20" s="16">
        <f t="shared" si="2"/>
        <v>2598.7208920957692</v>
      </c>
      <c r="H20" s="5">
        <f t="shared" si="3"/>
        <v>0.67797588136864584</v>
      </c>
      <c r="I20" s="5">
        <f t="shared" si="4"/>
        <v>0.52993426877131156</v>
      </c>
      <c r="J20" s="5">
        <f t="shared" si="5"/>
        <v>0.39038733693547173</v>
      </c>
    </row>
    <row r="21" spans="1:10">
      <c r="A21" s="14" t="s">
        <v>57</v>
      </c>
      <c r="B21" s="3">
        <f>Data!F704</f>
        <v>113</v>
      </c>
      <c r="C21" s="3">
        <f>Data!G704</f>
        <v>31082</v>
      </c>
      <c r="D21" s="3">
        <f>Data!H704</f>
        <v>105133</v>
      </c>
      <c r="E21" s="15">
        <f t="shared" si="0"/>
        <v>105133000</v>
      </c>
      <c r="F21" s="5">
        <f t="shared" si="1"/>
        <v>275.06194690265488</v>
      </c>
      <c r="G21" s="16">
        <f t="shared" si="2"/>
        <v>3382.4399974261632</v>
      </c>
      <c r="H21" s="5">
        <f t="shared" si="3"/>
        <v>0.54334237301175159</v>
      </c>
      <c r="I21" s="5">
        <f t="shared" si="4"/>
        <v>0.67527947449778236</v>
      </c>
      <c r="J21" s="5">
        <f t="shared" si="5"/>
        <v>0.64748204540349819</v>
      </c>
    </row>
    <row r="22" spans="1:10">
      <c r="A22" s="14" t="s">
        <v>58</v>
      </c>
      <c r="B22" s="3">
        <f>Data!F736</f>
        <v>87</v>
      </c>
      <c r="C22" s="3">
        <f>Data!G736</f>
        <v>14410</v>
      </c>
      <c r="D22" s="3">
        <f>Data!H736</f>
        <v>36930</v>
      </c>
      <c r="E22" s="15">
        <f t="shared" si="0"/>
        <v>36930000</v>
      </c>
      <c r="F22" s="5">
        <f t="shared" si="1"/>
        <v>165.63218390804599</v>
      </c>
      <c r="G22" s="16">
        <f t="shared" si="2"/>
        <v>2562.8036086051352</v>
      </c>
      <c r="H22" s="5">
        <f t="shared" si="3"/>
        <v>0.41832554382320697</v>
      </c>
      <c r="I22" s="5">
        <f t="shared" si="4"/>
        <v>0.31306792444221876</v>
      </c>
      <c r="J22" s="5">
        <f t="shared" si="5"/>
        <v>0.22744059369323799</v>
      </c>
    </row>
    <row r="23" spans="1:10">
      <c r="A23" s="14" t="s">
        <v>50</v>
      </c>
      <c r="B23" s="3">
        <f>Data!F528</f>
        <v>81</v>
      </c>
      <c r="C23" s="3">
        <f>Data!G528</f>
        <v>11728</v>
      </c>
      <c r="D23" s="3">
        <f>Data!H528</f>
        <v>19680</v>
      </c>
      <c r="E23" s="15">
        <f t="shared" si="0"/>
        <v>19680000</v>
      </c>
      <c r="F23" s="5">
        <f t="shared" si="1"/>
        <v>144.79012345679013</v>
      </c>
      <c r="G23" s="16">
        <f t="shared" si="2"/>
        <v>1678.0354706684857</v>
      </c>
      <c r="H23" s="5">
        <f t="shared" si="3"/>
        <v>0.38947550631815819</v>
      </c>
      <c r="I23" s="5">
        <f t="shared" si="4"/>
        <v>0.25479948770703276</v>
      </c>
      <c r="J23" s="5">
        <f t="shared" si="5"/>
        <v>0.12120311085521052</v>
      </c>
    </row>
    <row r="24" spans="1:10">
      <c r="A24" s="14" t="s">
        <v>30</v>
      </c>
      <c r="B24" s="3">
        <f>Data!F83</f>
        <v>71</v>
      </c>
      <c r="C24" s="3">
        <f>Data!G83</f>
        <v>11163</v>
      </c>
      <c r="D24" s="3">
        <f>Data!H83</f>
        <v>24319</v>
      </c>
      <c r="E24" s="15">
        <f t="shared" si="0"/>
        <v>24319000</v>
      </c>
      <c r="F24" s="5">
        <f t="shared" si="1"/>
        <v>157.22535211267606</v>
      </c>
      <c r="G24" s="16">
        <f t="shared" si="2"/>
        <v>2178.5362357789127</v>
      </c>
      <c r="H24" s="5">
        <f t="shared" si="3"/>
        <v>0.34139211047641027</v>
      </c>
      <c r="I24" s="5">
        <f t="shared" si="4"/>
        <v>0.24252444417407967</v>
      </c>
      <c r="J24" s="5">
        <f t="shared" si="5"/>
        <v>0.1497732953703183</v>
      </c>
    </row>
    <row r="25" spans="1:10">
      <c r="A25" s="14" t="s">
        <v>62</v>
      </c>
      <c r="B25" s="3">
        <f>Data!F800</f>
        <v>107</v>
      </c>
      <c r="C25" s="3">
        <f>Data!G800</f>
        <v>22959</v>
      </c>
      <c r="D25" s="3">
        <f>Data!H800</f>
        <v>68984</v>
      </c>
      <c r="E25" s="15">
        <f t="shared" si="0"/>
        <v>68984000</v>
      </c>
      <c r="F25" s="5">
        <f t="shared" si="1"/>
        <v>214.57009345794393</v>
      </c>
      <c r="G25" s="16">
        <f t="shared" si="2"/>
        <v>3004.6604817282982</v>
      </c>
      <c r="H25" s="5">
        <f t="shared" si="3"/>
        <v>0.51449233550670281</v>
      </c>
      <c r="I25" s="5">
        <f t="shared" si="4"/>
        <v>0.49880128225322001</v>
      </c>
      <c r="J25" s="5">
        <f t="shared" si="5"/>
        <v>0.42485139223759361</v>
      </c>
    </row>
    <row r="26" spans="1:10">
      <c r="A26" s="14" t="s">
        <v>20</v>
      </c>
      <c r="B26" s="3">
        <f>Data!F163</f>
        <v>70</v>
      </c>
      <c r="C26" s="3">
        <f>Data!G163</f>
        <v>10613</v>
      </c>
      <c r="D26" s="3">
        <f>Data!H163</f>
        <v>25492</v>
      </c>
      <c r="E26" s="15">
        <f t="shared" si="0"/>
        <v>25492000</v>
      </c>
      <c r="F26" s="5">
        <f t="shared" si="1"/>
        <v>151.61428571428573</v>
      </c>
      <c r="G26" s="16">
        <f t="shared" si="2"/>
        <v>2401.9598605483839</v>
      </c>
      <c r="H26" s="5">
        <f t="shared" si="3"/>
        <v>0.33658377089223546</v>
      </c>
      <c r="I26" s="5">
        <f t="shared" si="4"/>
        <v>0.23057528675262093</v>
      </c>
      <c r="J26" s="5">
        <f t="shared" si="5"/>
        <v>0.15699744420330417</v>
      </c>
    </row>
    <row r="27" spans="1:10">
      <c r="A27" s="14" t="s">
        <v>26</v>
      </c>
      <c r="B27" s="3">
        <f>Data!F35</f>
        <v>35</v>
      </c>
      <c r="C27" s="3">
        <f>Data!G35</f>
        <v>6500</v>
      </c>
      <c r="D27" s="3">
        <f>Data!H35</f>
        <v>17279</v>
      </c>
      <c r="E27" s="15">
        <f t="shared" si="0"/>
        <v>17279000</v>
      </c>
      <c r="F27" s="5">
        <f t="shared" si="1"/>
        <v>185.71428571428572</v>
      </c>
      <c r="G27" s="16">
        <f t="shared" si="2"/>
        <v>2658.3076923076924</v>
      </c>
      <c r="H27" s="5">
        <f t="shared" si="3"/>
        <v>0.16829188544611773</v>
      </c>
      <c r="I27" s="5">
        <f t="shared" si="4"/>
        <v>0.14121731498087592</v>
      </c>
      <c r="J27" s="5">
        <f t="shared" si="5"/>
        <v>0.10641608498308854</v>
      </c>
    </row>
    <row r="28" spans="1:10">
      <c r="A28" s="14" t="s">
        <v>29</v>
      </c>
      <c r="B28" s="3">
        <f>Data!F67</f>
        <v>54</v>
      </c>
      <c r="C28" s="3">
        <f>Data!G67</f>
        <v>8463</v>
      </c>
      <c r="D28" s="3">
        <f>Data!H67</f>
        <v>18507</v>
      </c>
      <c r="E28" s="15">
        <f t="shared" si="0"/>
        <v>18507000</v>
      </c>
      <c r="F28" s="5">
        <f t="shared" si="1"/>
        <v>156.72222222222223</v>
      </c>
      <c r="G28" s="16">
        <f t="shared" si="2"/>
        <v>2186.8131868131868</v>
      </c>
      <c r="H28" s="5">
        <f t="shared" si="3"/>
        <v>0.25965033754543881</v>
      </c>
      <c r="I28" s="5">
        <f t="shared" si="4"/>
        <v>0.18386494410510046</v>
      </c>
      <c r="J28" s="5">
        <f t="shared" si="5"/>
        <v>0.11397896202222464</v>
      </c>
    </row>
    <row r="29" spans="1:10">
      <c r="A29" s="14" t="s">
        <v>42</v>
      </c>
      <c r="B29" s="3">
        <f>Data!F368</f>
        <v>48</v>
      </c>
      <c r="C29" s="3">
        <f>Data!G368</f>
        <v>9596</v>
      </c>
      <c r="D29" s="3">
        <f>Data!H368</f>
        <v>23917</v>
      </c>
      <c r="E29" s="15">
        <f t="shared" si="0"/>
        <v>23917000</v>
      </c>
      <c r="F29" s="5">
        <f t="shared" si="1"/>
        <v>199.91666666666666</v>
      </c>
      <c r="G29" s="16">
        <f t="shared" si="2"/>
        <v>2492.3926636098377</v>
      </c>
      <c r="H29" s="5">
        <f t="shared" si="3"/>
        <v>0.23080030004039004</v>
      </c>
      <c r="I29" s="5">
        <f t="shared" si="4"/>
        <v>0.20848020839330542</v>
      </c>
      <c r="J29" s="5">
        <f t="shared" si="5"/>
        <v>0.14729750011809298</v>
      </c>
    </row>
    <row r="30" spans="1:10">
      <c r="A30" s="14" t="s">
        <v>37</v>
      </c>
      <c r="B30" s="3">
        <f>Data!F275</f>
        <v>57</v>
      </c>
      <c r="C30" s="3">
        <f>Data!G275</f>
        <v>10826</v>
      </c>
      <c r="D30" s="3">
        <f>Data!H275</f>
        <v>37082</v>
      </c>
      <c r="E30" s="15">
        <f t="shared" si="0"/>
        <v>37082000</v>
      </c>
      <c r="F30" s="5">
        <f t="shared" si="1"/>
        <v>189.92982456140351</v>
      </c>
      <c r="G30" s="16">
        <f t="shared" si="2"/>
        <v>3425.2724921485315</v>
      </c>
      <c r="H30" s="5">
        <f t="shared" si="3"/>
        <v>0.2740753562979632</v>
      </c>
      <c r="I30" s="5">
        <f t="shared" si="4"/>
        <v>0.23520286953584041</v>
      </c>
      <c r="J30" s="5">
        <f t="shared" si="5"/>
        <v>0.22837671528114409</v>
      </c>
    </row>
    <row r="31" spans="1:10">
      <c r="A31" s="14" t="s">
        <v>59</v>
      </c>
      <c r="B31" s="3">
        <f>Data!F752</f>
        <v>41</v>
      </c>
      <c r="C31" s="3">
        <f>Data!G752</f>
        <v>6049</v>
      </c>
      <c r="D31" s="3">
        <f>Data!H752</f>
        <v>14589</v>
      </c>
      <c r="E31" s="15">
        <f t="shared" si="0"/>
        <v>14589000</v>
      </c>
      <c r="F31" s="5">
        <f t="shared" si="1"/>
        <v>147.53658536585365</v>
      </c>
      <c r="G31" s="16">
        <f t="shared" si="2"/>
        <v>2411.8036039014714</v>
      </c>
      <c r="H31" s="5">
        <f t="shared" si="3"/>
        <v>0.1971419229511665</v>
      </c>
      <c r="I31" s="5">
        <f t="shared" si="4"/>
        <v>0.13141900589527974</v>
      </c>
      <c r="J31" s="5">
        <f t="shared" si="5"/>
        <v>8.9849196355013511E-2</v>
      </c>
    </row>
    <row r="32" spans="1:10">
      <c r="A32" s="14" t="s">
        <v>45</v>
      </c>
      <c r="B32" s="3">
        <f>Data!F432</f>
        <v>28</v>
      </c>
      <c r="C32" s="3">
        <f>Data!G432</f>
        <v>4672</v>
      </c>
      <c r="D32" s="3">
        <f>Data!H432</f>
        <v>9663</v>
      </c>
      <c r="E32" s="15">
        <f t="shared" si="0"/>
        <v>9663000</v>
      </c>
      <c r="F32" s="5">
        <f t="shared" si="1"/>
        <v>166.85714285714286</v>
      </c>
      <c r="G32" s="16">
        <f t="shared" si="2"/>
        <v>2068.2791095890411</v>
      </c>
      <c r="H32" s="5">
        <f t="shared" si="3"/>
        <v>0.13463350835689419</v>
      </c>
      <c r="I32" s="5">
        <f t="shared" si="4"/>
        <v>0.10150266086010036</v>
      </c>
      <c r="J32" s="5">
        <f t="shared" si="5"/>
        <v>5.951146647326723E-2</v>
      </c>
    </row>
    <row r="33" spans="1:10">
      <c r="A33" s="14" t="s">
        <v>54</v>
      </c>
      <c r="B33" s="3">
        <f>Data!F608</f>
        <v>124</v>
      </c>
      <c r="C33" s="3">
        <f>Data!G608</f>
        <v>12794</v>
      </c>
      <c r="D33" s="3">
        <f>Data!H608</f>
        <v>42314</v>
      </c>
      <c r="E33" s="15">
        <f t="shared" si="0"/>
        <v>42314000</v>
      </c>
      <c r="F33" s="5">
        <f t="shared" si="1"/>
        <v>103.1774193548387</v>
      </c>
      <c r="G33" s="16">
        <f t="shared" si="2"/>
        <v>3307.3315616695327</v>
      </c>
      <c r="H33" s="5">
        <f t="shared" si="3"/>
        <v>0.59623410843767433</v>
      </c>
      <c r="I33" s="5">
        <f t="shared" si="4"/>
        <v>0.27795912736389639</v>
      </c>
      <c r="J33" s="5">
        <f t="shared" si="5"/>
        <v>0.26059900572801714</v>
      </c>
    </row>
    <row r="34" spans="1:10">
      <c r="A34" s="14" t="s">
        <v>53</v>
      </c>
      <c r="B34" s="3">
        <f>Data!F592</f>
        <v>29</v>
      </c>
      <c r="C34" s="3">
        <f>Data!G592</f>
        <v>4132</v>
      </c>
      <c r="D34" s="3">
        <f>Data!H592</f>
        <v>9331</v>
      </c>
      <c r="E34" s="15">
        <f t="shared" si="0"/>
        <v>9331000</v>
      </c>
      <c r="F34" s="5">
        <f t="shared" si="1"/>
        <v>142.48275862068965</v>
      </c>
      <c r="G34" s="16">
        <f t="shared" si="2"/>
        <v>2258.2284607938045</v>
      </c>
      <c r="H34" s="5">
        <f t="shared" si="3"/>
        <v>0.13944184794106898</v>
      </c>
      <c r="I34" s="5">
        <f t="shared" si="4"/>
        <v>8.9770760846304504E-2</v>
      </c>
      <c r="J34" s="5">
        <f t="shared" si="5"/>
        <v>5.7466779847051286E-2</v>
      </c>
    </row>
    <row r="35" spans="1:10">
      <c r="A35" s="14" t="s">
        <v>61</v>
      </c>
      <c r="B35" s="3">
        <f>Data!F784</f>
        <v>13</v>
      </c>
      <c r="C35" s="3">
        <f>Data!G784</f>
        <v>2730</v>
      </c>
      <c r="D35" s="3">
        <f>Data!H784</f>
        <v>5187</v>
      </c>
      <c r="E35" s="15">
        <f t="shared" ref="E35:E53" si="6">D35*1000</f>
        <v>5187000</v>
      </c>
      <c r="F35" s="5">
        <f t="shared" ref="F35:F53" si="7">C35/B35</f>
        <v>210</v>
      </c>
      <c r="G35" s="16">
        <f t="shared" ref="G35:G53" si="8">E35/C35</f>
        <v>1900</v>
      </c>
      <c r="H35" s="5">
        <f t="shared" ref="H35:H53" si="9">B35/B$55*100</f>
        <v>6.2508414594272296E-2</v>
      </c>
      <c r="I35" s="5">
        <f t="shared" ref="I35:I53" si="10">C35/C$55*100</f>
        <v>5.9311272291967893E-2</v>
      </c>
      <c r="J35" s="5">
        <f t="shared" ref="J35:J53" si="11">D35/D$55*100</f>
        <v>3.1945149187295574E-2</v>
      </c>
    </row>
    <row r="36" spans="1:10">
      <c r="A36" s="14" t="s">
        <v>19</v>
      </c>
      <c r="B36" s="3">
        <f>Data!F576</f>
        <v>271.2</v>
      </c>
      <c r="C36" s="3">
        <f>Data!G576</f>
        <v>4204</v>
      </c>
      <c r="D36" s="3">
        <f>Data!H576</f>
        <v>16085</v>
      </c>
      <c r="E36" s="15">
        <f t="shared" si="6"/>
        <v>16085000</v>
      </c>
      <c r="F36" s="5">
        <f t="shared" si="7"/>
        <v>15.501474926253689</v>
      </c>
      <c r="G36" s="16">
        <f t="shared" si="8"/>
        <v>3826.1179828734539</v>
      </c>
      <c r="H36" s="5">
        <f t="shared" si="9"/>
        <v>1.3040216952282035</v>
      </c>
      <c r="I36" s="5">
        <f t="shared" si="10"/>
        <v>9.1335014181477284E-2</v>
      </c>
      <c r="J36" s="5">
        <f t="shared" si="11"/>
        <v>9.9062603562299859E-2</v>
      </c>
    </row>
    <row r="37" spans="1:10">
      <c r="A37" s="14" t="s">
        <v>60</v>
      </c>
      <c r="B37" s="3">
        <f>Data!F768</f>
        <v>47</v>
      </c>
      <c r="C37" s="3">
        <f>Data!G768</f>
        <v>4989</v>
      </c>
      <c r="D37" s="3">
        <f>Data!H768</f>
        <v>23690</v>
      </c>
      <c r="E37" s="15">
        <f t="shared" si="6"/>
        <v>23690000</v>
      </c>
      <c r="F37" s="5">
        <f t="shared" si="7"/>
        <v>106.14893617021276</v>
      </c>
      <c r="G37" s="16">
        <f t="shared" si="8"/>
        <v>4748.4465824814588</v>
      </c>
      <c r="H37" s="5">
        <f t="shared" si="9"/>
        <v>0.22599196045621525</v>
      </c>
      <c r="I37" s="5">
        <f t="shared" si="10"/>
        <v>0.10838972068301383</v>
      </c>
      <c r="J37" s="5">
        <f t="shared" si="11"/>
        <v>0.1458994764308911</v>
      </c>
    </row>
    <row r="38" spans="1:10">
      <c r="A38" s="14" t="s">
        <v>48</v>
      </c>
      <c r="B38" s="3">
        <f>Data!F496</f>
        <v>11</v>
      </c>
      <c r="C38" s="3">
        <f>Data!G496</f>
        <v>2423</v>
      </c>
      <c r="D38" s="3">
        <f>Data!H496</f>
        <v>7260</v>
      </c>
      <c r="E38" s="15">
        <f t="shared" si="6"/>
        <v>7260000</v>
      </c>
      <c r="F38" s="5">
        <f t="shared" si="7"/>
        <v>220.27272727272728</v>
      </c>
      <c r="G38" s="16">
        <f t="shared" si="8"/>
        <v>2996.2855963681386</v>
      </c>
      <c r="H38" s="5">
        <f t="shared" si="9"/>
        <v>5.2891735425922716E-2</v>
      </c>
      <c r="I38" s="5">
        <f t="shared" si="10"/>
        <v>5.2641469876717278E-2</v>
      </c>
      <c r="J38" s="5">
        <f t="shared" si="11"/>
        <v>4.4712123211830705E-2</v>
      </c>
    </row>
    <row r="39" spans="1:10">
      <c r="A39" s="14" t="s">
        <v>41</v>
      </c>
      <c r="B39" s="3">
        <f>Data!F352</f>
        <v>5</v>
      </c>
      <c r="C39" s="3">
        <f>Data!G352</f>
        <v>1643</v>
      </c>
      <c r="D39" s="3">
        <f>Data!H352</f>
        <v>4265</v>
      </c>
      <c r="E39" s="15">
        <f t="shared" si="6"/>
        <v>4265000</v>
      </c>
      <c r="F39" s="5">
        <f t="shared" si="7"/>
        <v>328.6</v>
      </c>
      <c r="G39" s="16">
        <f t="shared" si="8"/>
        <v>2595.8612294583081</v>
      </c>
      <c r="H39" s="5">
        <f t="shared" si="9"/>
        <v>2.4041697920873961E-2</v>
      </c>
      <c r="I39" s="5">
        <f t="shared" si="10"/>
        <v>3.5695392079012171E-2</v>
      </c>
      <c r="J39" s="5">
        <f t="shared" si="11"/>
        <v>2.6266832713286222E-2</v>
      </c>
    </row>
    <row r="40" spans="1:10">
      <c r="A40" s="14" t="s">
        <v>49</v>
      </c>
      <c r="B40" s="3">
        <f>Data!F512</f>
        <v>8</v>
      </c>
      <c r="C40" s="3">
        <f>Data!G512</f>
        <v>1268</v>
      </c>
      <c r="D40" s="3">
        <f>Data!H512</f>
        <v>4107</v>
      </c>
      <c r="E40" s="15">
        <f t="shared" si="6"/>
        <v>4107000</v>
      </c>
      <c r="F40" s="5">
        <f t="shared" si="7"/>
        <v>158.5</v>
      </c>
      <c r="G40" s="16">
        <f t="shared" si="8"/>
        <v>3238.9589905362777</v>
      </c>
      <c r="H40" s="5">
        <f t="shared" si="9"/>
        <v>3.8466716673398335E-2</v>
      </c>
      <c r="I40" s="5">
        <f t="shared" si="10"/>
        <v>2.754823929165395E-2</v>
      </c>
      <c r="J40" s="5">
        <f t="shared" si="11"/>
        <v>2.5293758957436459E-2</v>
      </c>
    </row>
    <row r="41" spans="1:10">
      <c r="A41" s="14" t="s">
        <v>28</v>
      </c>
      <c r="B41" s="3">
        <f>Data!F51</f>
        <v>14</v>
      </c>
      <c r="C41" s="3">
        <f>Data!G51</f>
        <v>3574</v>
      </c>
      <c r="D41" s="3">
        <f>Data!H51</f>
        <v>16787</v>
      </c>
      <c r="E41" s="15">
        <f t="shared" si="6"/>
        <v>16787000</v>
      </c>
      <c r="F41" s="5">
        <f t="shared" si="7"/>
        <v>255.28571428571428</v>
      </c>
      <c r="G41" s="16">
        <f t="shared" si="8"/>
        <v>4696.9781757134861</v>
      </c>
      <c r="H41" s="5">
        <f t="shared" si="9"/>
        <v>6.7316754178447097E-2</v>
      </c>
      <c r="I41" s="5">
        <f t="shared" si="10"/>
        <v>7.7647797498715462E-2</v>
      </c>
      <c r="J41" s="5">
        <f t="shared" si="11"/>
        <v>0.10338600721170826</v>
      </c>
    </row>
    <row r="42" spans="1:10">
      <c r="A42" s="14" t="s">
        <v>36</v>
      </c>
      <c r="B42" s="3">
        <f>Data!F259</f>
        <v>3</v>
      </c>
      <c r="C42" s="3">
        <f>Data!G259</f>
        <v>464</v>
      </c>
      <c r="D42" s="3">
        <f>Data!H259</f>
        <v>873</v>
      </c>
      <c r="E42" s="15">
        <f t="shared" si="6"/>
        <v>873000</v>
      </c>
      <c r="F42" s="5">
        <f t="shared" si="7"/>
        <v>154.66666666666666</v>
      </c>
      <c r="G42" s="16">
        <f t="shared" si="8"/>
        <v>1881.4655172413793</v>
      </c>
      <c r="H42" s="5">
        <f t="shared" si="9"/>
        <v>1.4425018752524377E-2</v>
      </c>
      <c r="I42" s="5">
        <f t="shared" si="10"/>
        <v>1.0080743715557911E-2</v>
      </c>
      <c r="J42" s="5">
        <f t="shared" si="11"/>
        <v>5.3765404358027836E-3</v>
      </c>
    </row>
    <row r="43" spans="1:10">
      <c r="A43" s="14" t="s">
        <v>31</v>
      </c>
      <c r="B43" s="3">
        <f>Data!F147</f>
        <v>0</v>
      </c>
      <c r="C43" s="3">
        <f>Data!G147</f>
        <v>0</v>
      </c>
      <c r="D43" s="3">
        <f>Data!H147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32</v>
      </c>
      <c r="B44" s="3">
        <f>Data!F195</f>
        <v>12</v>
      </c>
      <c r="C44" s="3">
        <f>Data!G195</f>
        <v>1150</v>
      </c>
      <c r="D44" s="3">
        <f>Data!H195</f>
        <v>3950</v>
      </c>
      <c r="E44" s="15">
        <f t="shared" si="6"/>
        <v>3950000</v>
      </c>
      <c r="F44" s="5">
        <f t="shared" si="7"/>
        <v>95.833333333333329</v>
      </c>
      <c r="G44" s="16">
        <f t="shared" si="8"/>
        <v>3434.782608695652</v>
      </c>
      <c r="H44" s="5">
        <f t="shared" si="9"/>
        <v>5.770007501009751E-2</v>
      </c>
      <c r="I44" s="5">
        <f t="shared" si="10"/>
        <v>2.4984601881231892E-2</v>
      </c>
      <c r="J44" s="5">
        <f t="shared" si="11"/>
        <v>2.4326843896243979E-2</v>
      </c>
    </row>
    <row r="45" spans="1:10">
      <c r="A45" s="14" t="s">
        <v>33</v>
      </c>
      <c r="B45" s="3">
        <f>Data!F211</f>
        <v>0</v>
      </c>
      <c r="C45" s="3">
        <f>Data!G211</f>
        <v>0</v>
      </c>
      <c r="D45" s="3">
        <f>Data!H211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34</v>
      </c>
      <c r="B46" s="3">
        <f>Data!F227</f>
        <v>0</v>
      </c>
      <c r="C46" s="3">
        <f>Data!G227</f>
        <v>0</v>
      </c>
      <c r="D46" s="3">
        <f>Data!H227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35</v>
      </c>
      <c r="B47" s="3">
        <f>Data!F243</f>
        <v>0</v>
      </c>
      <c r="C47" s="3">
        <f>Data!G243</f>
        <v>0</v>
      </c>
      <c r="D47" s="3">
        <f>Data!H243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40</v>
      </c>
      <c r="B48" s="3">
        <f>Data!F336</f>
        <v>0</v>
      </c>
      <c r="C48" s="3">
        <f>Data!G336</f>
        <v>0</v>
      </c>
      <c r="D48" s="3">
        <f>Data!H336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44</v>
      </c>
      <c r="B49" s="3">
        <f>Data!F400</f>
        <v>0</v>
      </c>
      <c r="C49" s="3">
        <f>Data!G400</f>
        <v>0</v>
      </c>
      <c r="D49" s="3">
        <f>Data!H400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47</v>
      </c>
      <c r="B50" s="3">
        <f>Data!F464</f>
        <v>0</v>
      </c>
      <c r="C50" s="3">
        <f>Data!G464</f>
        <v>0</v>
      </c>
      <c r="D50" s="3">
        <f>Data!H464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51</v>
      </c>
      <c r="B51" s="3">
        <f>Data!F544</f>
        <v>0</v>
      </c>
      <c r="C51" s="3">
        <f>Data!G544</f>
        <v>0</v>
      </c>
      <c r="D51" s="3">
        <f>Data!H544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55</v>
      </c>
      <c r="B52" s="3">
        <f>Data!F640</f>
        <v>0</v>
      </c>
      <c r="C52" s="3">
        <f>Data!G640</f>
        <v>0</v>
      </c>
      <c r="D52" s="3">
        <f>Data!H640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Data!F816</f>
        <v>0</v>
      </c>
      <c r="C53" s="3">
        <f>Data!G816</f>
        <v>0</v>
      </c>
      <c r="D53" s="3">
        <f>Data!H816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4" spans="1:10">
      <c r="A54" s="14"/>
    </row>
    <row r="55" spans="1:10">
      <c r="A55" s="14" t="s">
        <v>17</v>
      </c>
      <c r="B55" s="11">
        <f>SUM(B3:B53)</f>
        <v>20797.2</v>
      </c>
      <c r="C55" s="11">
        <f>SUM(C3:C53)</f>
        <v>4602835</v>
      </c>
      <c r="D55" s="11">
        <f>SUM(D3:D53)</f>
        <v>16237207</v>
      </c>
      <c r="E55" s="15">
        <f>SUM(E3:E53)</f>
        <v>16237207000</v>
      </c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30.7109375" customWidth="1"/>
    <col min="2" max="2" width="17.5703125" customWidth="1"/>
    <col min="3" max="3" width="14.28515625" customWidth="1"/>
    <col min="4" max="4" width="13" hidden="1" customWidth="1"/>
    <col min="5" max="5" width="18.140625" customWidth="1"/>
    <col min="6" max="6" width="17.28515625" customWidth="1"/>
    <col min="7" max="7" width="15" customWidth="1"/>
    <col min="8" max="8" width="16.28515625" customWidth="1"/>
    <col min="9" max="9" width="15.42578125" customWidth="1"/>
    <col min="10" max="10" width="14.140625" customWidth="1"/>
  </cols>
  <sheetData>
    <row r="1" spans="1:10" ht="25.5" customHeight="1" thickBot="1">
      <c r="A1" s="29" t="s">
        <v>6</v>
      </c>
      <c r="B1" s="1"/>
      <c r="C1" s="1"/>
      <c r="D1" s="1"/>
      <c r="E1" s="1"/>
      <c r="F1" s="1"/>
      <c r="G1" s="1"/>
    </row>
    <row r="2" spans="1:10" ht="39" thickBot="1">
      <c r="A2" s="13"/>
      <c r="B2" s="19" t="s">
        <v>88</v>
      </c>
      <c r="C2" s="20" t="s">
        <v>92</v>
      </c>
      <c r="D2" s="20" t="s">
        <v>89</v>
      </c>
      <c r="E2" s="21" t="s">
        <v>89</v>
      </c>
      <c r="F2" s="19" t="s">
        <v>90</v>
      </c>
      <c r="G2" s="20" t="s">
        <v>91</v>
      </c>
      <c r="H2" s="20" t="s">
        <v>116</v>
      </c>
      <c r="I2" s="20" t="s">
        <v>117</v>
      </c>
      <c r="J2" s="21" t="s">
        <v>119</v>
      </c>
    </row>
    <row r="3" spans="1:10">
      <c r="A3" s="14" t="s">
        <v>21</v>
      </c>
      <c r="B3" s="3">
        <f>Data!I131</f>
        <v>4672</v>
      </c>
      <c r="C3" s="3">
        <f>Data!J131</f>
        <v>717993</v>
      </c>
      <c r="D3" s="3">
        <f>Data!K131</f>
        <v>3290532</v>
      </c>
      <c r="E3" s="15">
        <f t="shared" ref="E3:E34" si="0">D3*1000</f>
        <v>3290532000</v>
      </c>
      <c r="F3" s="5">
        <f t="shared" ref="F3:F34" si="1">C3/B3</f>
        <v>153.68000856164383</v>
      </c>
      <c r="G3" s="16">
        <f t="shared" ref="G3:G34" si="2">E3/C3</f>
        <v>4582.9583296773089</v>
      </c>
      <c r="H3" s="5">
        <f t="shared" ref="H3:H34" si="3">B3/B$55*100</f>
        <v>51.986202292199849</v>
      </c>
      <c r="I3" s="5">
        <f t="shared" ref="I3:I34" si="4">C3/C$55*100</f>
        <v>56.529273473655373</v>
      </c>
      <c r="J3" s="5">
        <f t="shared" ref="J3:J34" si="5">D3/D$55*100</f>
        <v>56.095026317781326</v>
      </c>
    </row>
    <row r="4" spans="1:10">
      <c r="A4" s="14" t="s">
        <v>22</v>
      </c>
      <c r="B4" s="3">
        <f>Data!I307</f>
        <v>2200</v>
      </c>
      <c r="C4" s="3">
        <f>Data!J307</f>
        <v>352511</v>
      </c>
      <c r="D4" s="3">
        <f>Data!K307</f>
        <v>1973510</v>
      </c>
      <c r="E4" s="15">
        <f t="shared" si="0"/>
        <v>1973510000</v>
      </c>
      <c r="F4" s="5">
        <f t="shared" si="1"/>
        <v>160.23227272727271</v>
      </c>
      <c r="G4" s="16">
        <f t="shared" si="2"/>
        <v>5598.4352261347876</v>
      </c>
      <c r="H4" s="5">
        <f t="shared" si="3"/>
        <v>24.479804161566708</v>
      </c>
      <c r="I4" s="5">
        <f t="shared" si="4"/>
        <v>27.754018105290339</v>
      </c>
      <c r="J4" s="5">
        <f t="shared" si="5"/>
        <v>33.643221031858872</v>
      </c>
    </row>
    <row r="5" spans="1:10">
      <c r="A5" s="14" t="s">
        <v>15</v>
      </c>
      <c r="B5" s="3">
        <f>Data!I179</f>
        <v>376</v>
      </c>
      <c r="C5" s="3">
        <f>Data!J179</f>
        <v>43911</v>
      </c>
      <c r="D5" s="3">
        <f>Data!K179</f>
        <v>130819</v>
      </c>
      <c r="E5" s="15">
        <f t="shared" si="0"/>
        <v>130819000</v>
      </c>
      <c r="F5" s="5">
        <f t="shared" si="1"/>
        <v>116.78457446808511</v>
      </c>
      <c r="G5" s="16">
        <f t="shared" si="2"/>
        <v>2979.1851700029606</v>
      </c>
      <c r="H5" s="5">
        <f t="shared" si="3"/>
        <v>4.1838210748859463</v>
      </c>
      <c r="I5" s="5">
        <f t="shared" si="4"/>
        <v>3.4572160557299036</v>
      </c>
      <c r="J5" s="5">
        <f t="shared" si="5"/>
        <v>2.2301242619326711</v>
      </c>
    </row>
    <row r="6" spans="1:10">
      <c r="A6" s="14" t="s">
        <v>23</v>
      </c>
      <c r="B6" s="3">
        <f>Data!I416</f>
        <v>557</v>
      </c>
      <c r="C6" s="3">
        <f>Data!J416</f>
        <v>32577</v>
      </c>
      <c r="D6" s="3">
        <f>Data!K416</f>
        <v>86910</v>
      </c>
      <c r="E6" s="15">
        <f t="shared" si="0"/>
        <v>86910000</v>
      </c>
      <c r="F6" s="5">
        <f t="shared" si="1"/>
        <v>58.486535008976659</v>
      </c>
      <c r="G6" s="16">
        <f t="shared" si="2"/>
        <v>2667.8331338060593</v>
      </c>
      <c r="H6" s="5">
        <f t="shared" si="3"/>
        <v>6.1978413263602983</v>
      </c>
      <c r="I6" s="5">
        <f t="shared" si="4"/>
        <v>2.5648636434495478</v>
      </c>
      <c r="J6" s="5">
        <f t="shared" si="5"/>
        <v>1.4815898272007004</v>
      </c>
    </row>
    <row r="7" spans="1:10">
      <c r="A7" s="14" t="s">
        <v>18</v>
      </c>
      <c r="B7" s="3">
        <f>Data!I480</f>
        <v>242</v>
      </c>
      <c r="C7" s="3">
        <f>Data!J480</f>
        <v>22084</v>
      </c>
      <c r="D7" s="3">
        <f>Data!K480</f>
        <v>61124</v>
      </c>
      <c r="E7" s="15">
        <f t="shared" si="0"/>
        <v>61124000</v>
      </c>
      <c r="F7" s="5">
        <f t="shared" si="1"/>
        <v>91.256198347107443</v>
      </c>
      <c r="G7" s="16">
        <f t="shared" si="2"/>
        <v>2767.7956891867416</v>
      </c>
      <c r="H7" s="5">
        <f t="shared" si="3"/>
        <v>2.6927784577723379</v>
      </c>
      <c r="I7" s="5">
        <f t="shared" si="4"/>
        <v>1.7387251343567489</v>
      </c>
      <c r="J7" s="5">
        <f t="shared" si="5"/>
        <v>1.0420054838087172</v>
      </c>
    </row>
    <row r="8" spans="1:10">
      <c r="A8" s="14" t="s">
        <v>27</v>
      </c>
      <c r="B8" s="3">
        <f>Data!I656</f>
        <v>148</v>
      </c>
      <c r="C8" s="3">
        <f>Data!J656</f>
        <v>17543</v>
      </c>
      <c r="D8" s="3">
        <f>Data!K656</f>
        <v>48187</v>
      </c>
      <c r="E8" s="15">
        <f t="shared" si="0"/>
        <v>48187000</v>
      </c>
      <c r="F8" s="5">
        <f t="shared" si="1"/>
        <v>118.53378378378379</v>
      </c>
      <c r="G8" s="16">
        <f t="shared" si="2"/>
        <v>2746.7935928860516</v>
      </c>
      <c r="H8" s="5">
        <f t="shared" si="3"/>
        <v>1.6468231890508513</v>
      </c>
      <c r="I8" s="5">
        <f t="shared" si="4"/>
        <v>1.3812015500824326</v>
      </c>
      <c r="J8" s="5">
        <f t="shared" si="5"/>
        <v>0.82146322636428659</v>
      </c>
    </row>
    <row r="9" spans="1:10">
      <c r="A9" s="14" t="s">
        <v>46</v>
      </c>
      <c r="B9" s="3">
        <f>Data!I448</f>
        <v>110</v>
      </c>
      <c r="C9" s="3">
        <f>Data!J448</f>
        <v>10660</v>
      </c>
      <c r="D9" s="3">
        <f>Data!K448</f>
        <v>24077</v>
      </c>
      <c r="E9" s="15">
        <f t="shared" si="0"/>
        <v>24077000</v>
      </c>
      <c r="F9" s="5">
        <f t="shared" si="1"/>
        <v>96.909090909090907</v>
      </c>
      <c r="G9" s="16">
        <f t="shared" si="2"/>
        <v>2258.6303939962477</v>
      </c>
      <c r="H9" s="5">
        <f t="shared" si="3"/>
        <v>1.2239902080783354</v>
      </c>
      <c r="I9" s="5">
        <f t="shared" si="4"/>
        <v>0.8392868109148226</v>
      </c>
      <c r="J9" s="5">
        <f t="shared" si="5"/>
        <v>0.41045033102647865</v>
      </c>
    </row>
    <row r="10" spans="1:10">
      <c r="A10" s="14" t="s">
        <v>11</v>
      </c>
      <c r="B10" s="3">
        <f>Data!I624</f>
        <v>174</v>
      </c>
      <c r="C10" s="3">
        <f>Data!J624</f>
        <v>22084</v>
      </c>
      <c r="D10" s="3">
        <f>Data!K624</f>
        <v>87806</v>
      </c>
      <c r="E10" s="15">
        <f t="shared" si="0"/>
        <v>87806000</v>
      </c>
      <c r="F10" s="5">
        <f t="shared" si="1"/>
        <v>126.91954022988506</v>
      </c>
      <c r="G10" s="16">
        <f t="shared" si="2"/>
        <v>3976.0007245064298</v>
      </c>
      <c r="H10" s="5">
        <f t="shared" si="3"/>
        <v>1.9361299655057305</v>
      </c>
      <c r="I10" s="5">
        <f t="shared" si="4"/>
        <v>1.7387251343567489</v>
      </c>
      <c r="J10" s="5">
        <f t="shared" si="5"/>
        <v>1.4968643006234577</v>
      </c>
    </row>
    <row r="11" spans="1:10">
      <c r="A11" s="14" t="s">
        <v>39</v>
      </c>
      <c r="B11" s="3">
        <f>Data!I323</f>
        <v>106</v>
      </c>
      <c r="C11" s="3">
        <f>Data!J323</f>
        <v>8720</v>
      </c>
      <c r="D11" s="3">
        <f>Data!K323</f>
        <v>12028</v>
      </c>
      <c r="E11" s="15">
        <f t="shared" si="0"/>
        <v>12028000</v>
      </c>
      <c r="F11" s="5">
        <f t="shared" si="1"/>
        <v>82.264150943396231</v>
      </c>
      <c r="G11" s="16">
        <f t="shared" si="2"/>
        <v>1379.3577981651376</v>
      </c>
      <c r="H11" s="5">
        <f t="shared" si="3"/>
        <v>1.1794814732391232</v>
      </c>
      <c r="I11" s="5">
        <f t="shared" si="4"/>
        <v>0.68654605920987366</v>
      </c>
      <c r="J11" s="5">
        <f t="shared" si="5"/>
        <v>0.20504616777781642</v>
      </c>
    </row>
    <row r="12" spans="1:10">
      <c r="A12" s="14" t="s">
        <v>24</v>
      </c>
      <c r="B12" s="3">
        <f>Data!I688</f>
        <v>88</v>
      </c>
      <c r="C12" s="3">
        <f>Data!J688</f>
        <v>10806</v>
      </c>
      <c r="D12" s="3">
        <f>Data!K688</f>
        <v>36713</v>
      </c>
      <c r="E12" s="15">
        <f t="shared" si="0"/>
        <v>36713000</v>
      </c>
      <c r="F12" s="5">
        <f t="shared" si="1"/>
        <v>122.79545454545455</v>
      </c>
      <c r="G12" s="16">
        <f t="shared" si="2"/>
        <v>3397.464371645382</v>
      </c>
      <c r="H12" s="5">
        <f t="shared" si="3"/>
        <v>0.97919216646266816</v>
      </c>
      <c r="I12" s="5">
        <f t="shared" si="4"/>
        <v>0.85078173346581376</v>
      </c>
      <c r="J12" s="5">
        <f t="shared" si="5"/>
        <v>0.62586132005545181</v>
      </c>
    </row>
    <row r="13" spans="1:10">
      <c r="A13" s="14" t="s">
        <v>52</v>
      </c>
      <c r="B13" s="3">
        <f>Data!I560</f>
        <v>39</v>
      </c>
      <c r="C13" s="3">
        <f>Data!J560</f>
        <v>5219</v>
      </c>
      <c r="D13" s="3">
        <f>Data!K560</f>
        <v>15658</v>
      </c>
      <c r="E13" s="15">
        <f t="shared" si="0"/>
        <v>15658000</v>
      </c>
      <c r="F13" s="5">
        <f t="shared" si="1"/>
        <v>133.82051282051282</v>
      </c>
      <c r="G13" s="16">
        <f t="shared" si="2"/>
        <v>3000.1916075876607</v>
      </c>
      <c r="H13" s="5">
        <f t="shared" si="3"/>
        <v>0.43396016468231891</v>
      </c>
      <c r="I13" s="5">
        <f t="shared" si="4"/>
        <v>0.41090411502480856</v>
      </c>
      <c r="J13" s="5">
        <f t="shared" si="5"/>
        <v>0.26692824202403137</v>
      </c>
    </row>
    <row r="14" spans="1:10">
      <c r="A14" s="14" t="s">
        <v>10</v>
      </c>
      <c r="B14" s="3">
        <f>Data!I115</f>
        <v>46</v>
      </c>
      <c r="C14" s="3">
        <f>Data!J115</f>
        <v>5096</v>
      </c>
      <c r="D14" s="3">
        <f>Data!K115</f>
        <v>15498</v>
      </c>
      <c r="E14" s="15">
        <f t="shared" si="0"/>
        <v>15498000</v>
      </c>
      <c r="F14" s="5">
        <f t="shared" si="1"/>
        <v>110.78260869565217</v>
      </c>
      <c r="G14" s="16">
        <f t="shared" si="2"/>
        <v>3041.2087912087914</v>
      </c>
      <c r="H14" s="5">
        <f t="shared" si="3"/>
        <v>0.51185045065094026</v>
      </c>
      <c r="I14" s="5">
        <f t="shared" si="4"/>
        <v>0.40122003643732984</v>
      </c>
      <c r="J14" s="5">
        <f t="shared" si="5"/>
        <v>0.26420065748425331</v>
      </c>
    </row>
    <row r="15" spans="1:10">
      <c r="A15" s="14" t="s">
        <v>12</v>
      </c>
      <c r="B15" s="3">
        <f>Data!I720</f>
        <v>20</v>
      </c>
      <c r="C15" s="3">
        <f>Data!J720</f>
        <v>2104</v>
      </c>
      <c r="D15" s="3">
        <f>Data!K720</f>
        <v>4800</v>
      </c>
      <c r="E15" s="15">
        <f t="shared" si="0"/>
        <v>4800000</v>
      </c>
      <c r="F15" s="5">
        <f t="shared" si="1"/>
        <v>105.2</v>
      </c>
      <c r="G15" s="16">
        <f t="shared" si="2"/>
        <v>2281.3688212927755</v>
      </c>
      <c r="H15" s="5">
        <f t="shared" si="3"/>
        <v>0.22254367419606097</v>
      </c>
      <c r="I15" s="5">
        <f t="shared" si="4"/>
        <v>0.16565285648825392</v>
      </c>
      <c r="J15" s="5">
        <f t="shared" si="5"/>
        <v>8.1827536193342099E-2</v>
      </c>
    </row>
    <row r="16" spans="1:10">
      <c r="A16" s="14" t="s">
        <v>56</v>
      </c>
      <c r="B16" s="3">
        <f>Data!I672</f>
        <v>28</v>
      </c>
      <c r="C16" s="3">
        <f>Data!J672</f>
        <v>3518</v>
      </c>
      <c r="D16" s="3">
        <f>Data!K672</f>
        <v>15650</v>
      </c>
      <c r="E16" s="15">
        <f t="shared" si="0"/>
        <v>15650000</v>
      </c>
      <c r="F16" s="5">
        <f t="shared" si="1"/>
        <v>125.64285714285714</v>
      </c>
      <c r="G16" s="16">
        <f t="shared" si="2"/>
        <v>4448.5503126776575</v>
      </c>
      <c r="H16" s="5">
        <f t="shared" si="3"/>
        <v>0.31156114387448536</v>
      </c>
      <c r="I16" s="5">
        <f t="shared" si="4"/>
        <v>0.27698039407113939</v>
      </c>
      <c r="J16" s="5">
        <f t="shared" si="5"/>
        <v>0.26679186279704248</v>
      </c>
    </row>
    <row r="17" spans="1:10">
      <c r="A17" s="14" t="s">
        <v>13</v>
      </c>
      <c r="B17" s="3">
        <f>Data!I99</f>
        <v>44</v>
      </c>
      <c r="C17" s="3">
        <f>Data!J99</f>
        <v>3149</v>
      </c>
      <c r="D17" s="3">
        <f>Data!K99</f>
        <v>13293</v>
      </c>
      <c r="E17" s="15">
        <f t="shared" si="0"/>
        <v>13293000</v>
      </c>
      <c r="F17" s="5">
        <f t="shared" si="1"/>
        <v>71.568181818181813</v>
      </c>
      <c r="G17" s="16">
        <f t="shared" si="2"/>
        <v>4221.3401079707846</v>
      </c>
      <c r="H17" s="5">
        <f t="shared" si="3"/>
        <v>0.48959608323133408</v>
      </c>
      <c r="I17" s="5">
        <f t="shared" si="4"/>
        <v>0.24792815830870324</v>
      </c>
      <c r="J17" s="5">
        <f t="shared" si="5"/>
        <v>0.22661113304543679</v>
      </c>
    </row>
    <row r="18" spans="1:10">
      <c r="A18" s="14" t="s">
        <v>60</v>
      </c>
      <c r="B18" s="3">
        <f>Data!I768</f>
        <v>22</v>
      </c>
      <c r="C18" s="3">
        <f>Data!J768</f>
        <v>2220</v>
      </c>
      <c r="D18" s="3">
        <f>Data!K768</f>
        <v>6067</v>
      </c>
      <c r="E18" s="15">
        <f t="shared" si="0"/>
        <v>6067000</v>
      </c>
      <c r="F18" s="5">
        <f t="shared" si="1"/>
        <v>100.90909090909091</v>
      </c>
      <c r="G18" s="16">
        <f t="shared" si="2"/>
        <v>2732.8828828828828</v>
      </c>
      <c r="H18" s="5">
        <f t="shared" si="3"/>
        <v>0.24479804161566704</v>
      </c>
      <c r="I18" s="5">
        <f t="shared" si="4"/>
        <v>0.17478580865205501</v>
      </c>
      <c r="J18" s="5">
        <f t="shared" si="5"/>
        <v>0.1034265962677097</v>
      </c>
    </row>
    <row r="19" spans="1:10">
      <c r="A19" s="14" t="s">
        <v>49</v>
      </c>
      <c r="B19" s="3">
        <f>Data!I512</f>
        <v>12</v>
      </c>
      <c r="C19" s="3">
        <f>Data!J512</f>
        <v>902</v>
      </c>
      <c r="D19" s="3">
        <f>Data!K512</f>
        <v>3608</v>
      </c>
      <c r="E19" s="15">
        <f t="shared" si="0"/>
        <v>3608000</v>
      </c>
      <c r="F19" s="5">
        <f t="shared" si="1"/>
        <v>75.166666666666671</v>
      </c>
      <c r="G19" s="16">
        <f t="shared" si="2"/>
        <v>4000</v>
      </c>
      <c r="H19" s="5">
        <f t="shared" si="3"/>
        <v>0.13352620451763658</v>
      </c>
      <c r="I19" s="5">
        <f t="shared" si="4"/>
        <v>7.1016576308177301E-2</v>
      </c>
      <c r="J19" s="5">
        <f t="shared" si="5"/>
        <v>6.1507031371995473E-2</v>
      </c>
    </row>
    <row r="20" spans="1:10">
      <c r="A20" s="14" t="s">
        <v>29</v>
      </c>
      <c r="B20" s="3">
        <f>Data!I67</f>
        <v>12</v>
      </c>
      <c r="C20" s="3">
        <f>Data!J67</f>
        <v>706</v>
      </c>
      <c r="D20" s="3">
        <f>Data!K67</f>
        <v>1723</v>
      </c>
      <c r="E20" s="15">
        <f t="shared" si="0"/>
        <v>1723000</v>
      </c>
      <c r="F20" s="5">
        <f t="shared" si="1"/>
        <v>58.833333333333336</v>
      </c>
      <c r="G20" s="16">
        <f t="shared" si="2"/>
        <v>2440.5099150141641</v>
      </c>
      <c r="H20" s="5">
        <f t="shared" si="3"/>
        <v>0.13352620451763658</v>
      </c>
      <c r="I20" s="5">
        <f t="shared" si="4"/>
        <v>5.5585036445203073E-2</v>
      </c>
      <c r="J20" s="5">
        <f t="shared" si="5"/>
        <v>2.9372676012735095E-2</v>
      </c>
    </row>
    <row r="21" spans="1:10">
      <c r="A21" s="14" t="s">
        <v>62</v>
      </c>
      <c r="B21" s="3">
        <f>Data!I800</f>
        <v>10</v>
      </c>
      <c r="C21" s="3">
        <f>Data!J800</f>
        <v>688</v>
      </c>
      <c r="D21" s="3">
        <f>Data!K800</f>
        <v>1720</v>
      </c>
      <c r="E21" s="15">
        <f t="shared" si="0"/>
        <v>1720000</v>
      </c>
      <c r="F21" s="5">
        <f t="shared" si="1"/>
        <v>68.8</v>
      </c>
      <c r="G21" s="16">
        <f t="shared" si="2"/>
        <v>2500</v>
      </c>
      <c r="H21" s="5">
        <f t="shared" si="3"/>
        <v>0.11127183709803048</v>
      </c>
      <c r="I21" s="5">
        <f t="shared" si="4"/>
        <v>5.4167854212889111E-2</v>
      </c>
      <c r="J21" s="5">
        <f t="shared" si="5"/>
        <v>2.9321533802614257E-2</v>
      </c>
    </row>
    <row r="22" spans="1:10">
      <c r="A22" s="14" t="s">
        <v>59</v>
      </c>
      <c r="B22" s="3">
        <f>Data!I752</f>
        <v>11</v>
      </c>
      <c r="C22" s="3">
        <f>Data!J752</f>
        <v>1080</v>
      </c>
      <c r="D22" s="3">
        <f>Data!K752</f>
        <v>4080</v>
      </c>
      <c r="E22" s="15">
        <f t="shared" si="0"/>
        <v>4080000</v>
      </c>
      <c r="F22" s="5">
        <f t="shared" si="1"/>
        <v>98.181818181818187</v>
      </c>
      <c r="G22" s="16">
        <f t="shared" si="2"/>
        <v>3777.7777777777778</v>
      </c>
      <c r="H22" s="5">
        <f t="shared" si="3"/>
        <v>0.12239902080783352</v>
      </c>
      <c r="I22" s="5">
        <f t="shared" si="4"/>
        <v>8.5030933938837566E-2</v>
      </c>
      <c r="J22" s="5">
        <f t="shared" si="5"/>
        <v>6.9553405764340784E-2</v>
      </c>
    </row>
    <row r="23" spans="1:10">
      <c r="A23" s="14" t="s">
        <v>57</v>
      </c>
      <c r="B23" s="3">
        <f>Data!I704</f>
        <v>0</v>
      </c>
      <c r="C23" s="3">
        <f>Data!J704</f>
        <v>0</v>
      </c>
      <c r="D23" s="3">
        <f>Data!K704</f>
        <v>0</v>
      </c>
      <c r="E23" s="15">
        <f t="shared" si="0"/>
        <v>0</v>
      </c>
      <c r="F23" s="5" t="e">
        <f t="shared" si="1"/>
        <v>#DIV/0!</v>
      </c>
      <c r="G23" s="16" t="e">
        <f t="shared" si="2"/>
        <v>#DIV/0!</v>
      </c>
      <c r="H23" s="5">
        <f t="shared" si="3"/>
        <v>0</v>
      </c>
      <c r="I23" s="5">
        <f t="shared" si="4"/>
        <v>0</v>
      </c>
      <c r="J23" s="5">
        <f t="shared" si="5"/>
        <v>0</v>
      </c>
    </row>
    <row r="24" spans="1:10">
      <c r="A24" s="14" t="s">
        <v>25</v>
      </c>
      <c r="B24" s="11">
        <f>Data!I19</f>
        <v>62</v>
      </c>
      <c r="C24" s="11">
        <f>Data!J19</f>
        <v>4729</v>
      </c>
      <c r="D24" s="11">
        <f>Data!K19</f>
        <v>25200</v>
      </c>
      <c r="E24" s="15">
        <f t="shared" si="0"/>
        <v>25200000</v>
      </c>
      <c r="F24" s="5">
        <f t="shared" si="1"/>
        <v>76.274193548387103</v>
      </c>
      <c r="G24" s="16">
        <f t="shared" si="2"/>
        <v>5328.822161133432</v>
      </c>
      <c r="H24" s="5">
        <f t="shared" si="3"/>
        <v>0.68988539000778903</v>
      </c>
      <c r="I24" s="5">
        <f t="shared" si="4"/>
        <v>0.37232526536737298</v>
      </c>
      <c r="J24" s="5">
        <f t="shared" si="5"/>
        <v>0.429594565015046</v>
      </c>
    </row>
    <row r="25" spans="1:10">
      <c r="A25" s="14" t="s">
        <v>58</v>
      </c>
      <c r="B25" s="3">
        <f>Data!I736</f>
        <v>0</v>
      </c>
      <c r="C25" s="3">
        <f>Data!J736</f>
        <v>0</v>
      </c>
      <c r="D25" s="3">
        <f>Data!K736</f>
        <v>0</v>
      </c>
      <c r="E25" s="15">
        <f t="shared" si="0"/>
        <v>0</v>
      </c>
      <c r="F25" s="5" t="e">
        <f t="shared" si="1"/>
        <v>#DIV/0!</v>
      </c>
      <c r="G25" s="16" t="e">
        <f t="shared" si="2"/>
        <v>#DIV/0!</v>
      </c>
      <c r="H25" s="5">
        <f t="shared" si="3"/>
        <v>0</v>
      </c>
      <c r="I25" s="5">
        <f t="shared" si="4"/>
        <v>0</v>
      </c>
      <c r="J25" s="5">
        <f t="shared" si="5"/>
        <v>0</v>
      </c>
    </row>
    <row r="26" spans="1:10">
      <c r="A26" s="14" t="s">
        <v>26</v>
      </c>
      <c r="B26" s="3">
        <f>Data!I35</f>
        <v>0</v>
      </c>
      <c r="C26" s="3">
        <f>Data!J35</f>
        <v>0</v>
      </c>
      <c r="D26" s="3">
        <f>Data!K35</f>
        <v>0</v>
      </c>
      <c r="E26" s="15">
        <f t="shared" si="0"/>
        <v>0</v>
      </c>
      <c r="F26" s="5" t="e">
        <f t="shared" si="1"/>
        <v>#DIV/0!</v>
      </c>
      <c r="G26" s="16" t="e">
        <f t="shared" si="2"/>
        <v>#DIV/0!</v>
      </c>
      <c r="H26" s="5">
        <f t="shared" si="3"/>
        <v>0</v>
      </c>
      <c r="I26" s="5">
        <f t="shared" si="4"/>
        <v>0</v>
      </c>
      <c r="J26" s="5">
        <f t="shared" si="5"/>
        <v>0</v>
      </c>
    </row>
    <row r="27" spans="1:10">
      <c r="A27" s="14" t="s">
        <v>28</v>
      </c>
      <c r="B27" s="3">
        <f>Data!I51</f>
        <v>0</v>
      </c>
      <c r="C27" s="3">
        <f>Data!J51</f>
        <v>0</v>
      </c>
      <c r="D27" s="3">
        <f>Data!K51</f>
        <v>0</v>
      </c>
      <c r="E27" s="15">
        <f t="shared" si="0"/>
        <v>0</v>
      </c>
      <c r="F27" s="5" t="e">
        <f t="shared" si="1"/>
        <v>#DIV/0!</v>
      </c>
      <c r="G27" s="16" t="e">
        <f t="shared" si="2"/>
        <v>#DIV/0!</v>
      </c>
      <c r="H27" s="5">
        <f t="shared" si="3"/>
        <v>0</v>
      </c>
      <c r="I27" s="5">
        <f t="shared" si="4"/>
        <v>0</v>
      </c>
      <c r="J27" s="5">
        <f t="shared" si="5"/>
        <v>0</v>
      </c>
    </row>
    <row r="28" spans="1:10">
      <c r="A28" s="14" t="s">
        <v>30</v>
      </c>
      <c r="B28" s="3">
        <f>Data!I83</f>
        <v>0</v>
      </c>
      <c r="C28" s="3">
        <f>Data!J83</f>
        <v>0</v>
      </c>
      <c r="D28" s="3">
        <f>Data!K83</f>
        <v>0</v>
      </c>
      <c r="E28" s="15">
        <f t="shared" si="0"/>
        <v>0</v>
      </c>
      <c r="F28" s="5" t="e">
        <f t="shared" si="1"/>
        <v>#DIV/0!</v>
      </c>
      <c r="G28" s="16" t="e">
        <f t="shared" si="2"/>
        <v>#DIV/0!</v>
      </c>
      <c r="H28" s="5">
        <f t="shared" si="3"/>
        <v>0</v>
      </c>
      <c r="I28" s="5">
        <f t="shared" si="4"/>
        <v>0</v>
      </c>
      <c r="J28" s="5">
        <f t="shared" si="5"/>
        <v>0</v>
      </c>
    </row>
    <row r="29" spans="1:10">
      <c r="A29" s="14" t="s">
        <v>31</v>
      </c>
      <c r="B29" s="3">
        <f>Data!I147</f>
        <v>0</v>
      </c>
      <c r="C29" s="3">
        <f>Data!J147</f>
        <v>0</v>
      </c>
      <c r="D29" s="3">
        <f>Data!K147</f>
        <v>0</v>
      </c>
      <c r="E29" s="15">
        <f t="shared" si="0"/>
        <v>0</v>
      </c>
      <c r="F29" s="5" t="e">
        <f t="shared" si="1"/>
        <v>#DIV/0!</v>
      </c>
      <c r="G29" s="16" t="e">
        <f t="shared" si="2"/>
        <v>#DIV/0!</v>
      </c>
      <c r="H29" s="5">
        <f t="shared" si="3"/>
        <v>0</v>
      </c>
      <c r="I29" s="5">
        <f t="shared" si="4"/>
        <v>0</v>
      </c>
      <c r="J29" s="5">
        <f t="shared" si="5"/>
        <v>0</v>
      </c>
    </row>
    <row r="30" spans="1:10">
      <c r="A30" s="14" t="s">
        <v>20</v>
      </c>
      <c r="B30" s="3">
        <f>Data!I163</f>
        <v>8</v>
      </c>
      <c r="C30" s="3">
        <f>Data!J163</f>
        <v>1826</v>
      </c>
      <c r="D30" s="3">
        <f>Data!K163</f>
        <v>6993</v>
      </c>
      <c r="E30" s="15">
        <f t="shared" si="0"/>
        <v>6993000</v>
      </c>
      <c r="F30" s="5">
        <f t="shared" si="1"/>
        <v>228.25</v>
      </c>
      <c r="G30" s="16">
        <f t="shared" si="2"/>
        <v>3829.6823658269441</v>
      </c>
      <c r="H30" s="5">
        <f t="shared" si="3"/>
        <v>8.9017469678424388E-2</v>
      </c>
      <c r="I30" s="5">
        <f t="shared" si="4"/>
        <v>0.1437652642336272</v>
      </c>
      <c r="J30" s="5">
        <f t="shared" si="5"/>
        <v>0.11921249179167527</v>
      </c>
    </row>
    <row r="31" spans="1:10">
      <c r="A31" s="14" t="s">
        <v>32</v>
      </c>
      <c r="B31" s="3">
        <f>Data!I195</f>
        <v>0</v>
      </c>
      <c r="C31" s="3">
        <f>Data!J195</f>
        <v>0</v>
      </c>
      <c r="D31" s="3">
        <f>Data!K195</f>
        <v>0</v>
      </c>
      <c r="E31" s="15">
        <f t="shared" si="0"/>
        <v>0</v>
      </c>
      <c r="F31" s="5" t="e">
        <f t="shared" si="1"/>
        <v>#DIV/0!</v>
      </c>
      <c r="G31" s="16" t="e">
        <f t="shared" si="2"/>
        <v>#DIV/0!</v>
      </c>
      <c r="H31" s="5">
        <f t="shared" si="3"/>
        <v>0</v>
      </c>
      <c r="I31" s="5">
        <f t="shared" si="4"/>
        <v>0</v>
      </c>
      <c r="J31" s="5">
        <f t="shared" si="5"/>
        <v>0</v>
      </c>
    </row>
    <row r="32" spans="1:10">
      <c r="A32" s="14" t="s">
        <v>33</v>
      </c>
      <c r="B32" s="3">
        <f>Data!I211</f>
        <v>0</v>
      </c>
      <c r="C32" s="3">
        <f>Data!J211</f>
        <v>0</v>
      </c>
      <c r="D32" s="3">
        <f>Data!K211</f>
        <v>0</v>
      </c>
      <c r="E32" s="15">
        <f t="shared" si="0"/>
        <v>0</v>
      </c>
      <c r="F32" s="5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34</v>
      </c>
      <c r="B33" s="3">
        <f>Data!I227</f>
        <v>0</v>
      </c>
      <c r="C33" s="3">
        <f>Data!J227</f>
        <v>0</v>
      </c>
      <c r="D33" s="3">
        <f>Data!K227</f>
        <v>0</v>
      </c>
      <c r="E33" s="15">
        <f t="shared" si="0"/>
        <v>0</v>
      </c>
      <c r="F33" s="5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35</v>
      </c>
      <c r="B34" s="3">
        <f>Data!I243</f>
        <v>0</v>
      </c>
      <c r="C34" s="3">
        <f>Data!J243</f>
        <v>0</v>
      </c>
      <c r="D34" s="3">
        <f>Data!K243</f>
        <v>0</v>
      </c>
      <c r="E34" s="15">
        <f t="shared" si="0"/>
        <v>0</v>
      </c>
      <c r="F34" s="5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36</v>
      </c>
      <c r="B35" s="3">
        <f>Data!I259</f>
        <v>0</v>
      </c>
      <c r="C35" s="3">
        <f>Data!J259</f>
        <v>0</v>
      </c>
      <c r="D35" s="3">
        <f>Data!K259</f>
        <v>0</v>
      </c>
      <c r="E35" s="15">
        <f t="shared" ref="E35:E53" si="6">D35*1000</f>
        <v>0</v>
      </c>
      <c r="F35" s="5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37</v>
      </c>
      <c r="B36" s="3">
        <f>Data!I275</f>
        <v>0</v>
      </c>
      <c r="C36" s="3">
        <f>Data!J275</f>
        <v>0</v>
      </c>
      <c r="D36" s="3">
        <f>Data!K275</f>
        <v>0</v>
      </c>
      <c r="E36" s="15">
        <f t="shared" si="6"/>
        <v>0</v>
      </c>
      <c r="F36" s="5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38</v>
      </c>
      <c r="B37" s="3">
        <f>Data!I291</f>
        <v>0</v>
      </c>
      <c r="C37" s="3">
        <f>Data!J291</f>
        <v>0</v>
      </c>
      <c r="D37" s="3">
        <f>Data!K291</f>
        <v>0</v>
      </c>
      <c r="E37" s="15">
        <f t="shared" si="6"/>
        <v>0</v>
      </c>
      <c r="F37" s="5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40</v>
      </c>
      <c r="B38" s="3">
        <f>Data!I336</f>
        <v>0</v>
      </c>
      <c r="C38" s="3">
        <f>Data!J336</f>
        <v>0</v>
      </c>
      <c r="D38" s="3">
        <f>Data!K336</f>
        <v>0</v>
      </c>
      <c r="E38" s="15">
        <f t="shared" si="6"/>
        <v>0</v>
      </c>
      <c r="F38" s="5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41</v>
      </c>
      <c r="B39" s="3">
        <f>Data!I352</f>
        <v>0</v>
      </c>
      <c r="C39" s="3">
        <f>Data!J352</f>
        <v>0</v>
      </c>
      <c r="D39" s="3">
        <f>Data!K352</f>
        <v>0</v>
      </c>
      <c r="E39" s="15">
        <f t="shared" si="6"/>
        <v>0</v>
      </c>
      <c r="F39" s="5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42</v>
      </c>
      <c r="B40" s="3">
        <f>Data!I368</f>
        <v>0</v>
      </c>
      <c r="C40" s="3">
        <f>Data!J368</f>
        <v>0</v>
      </c>
      <c r="D40" s="3">
        <f>Data!K368</f>
        <v>0</v>
      </c>
      <c r="E40" s="15">
        <f t="shared" si="6"/>
        <v>0</v>
      </c>
      <c r="F40" s="5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43</v>
      </c>
      <c r="B41" s="3">
        <f>Data!I384</f>
        <v>0</v>
      </c>
      <c r="C41" s="3">
        <f>Data!J384</f>
        <v>0</v>
      </c>
      <c r="D41" s="3">
        <f>Data!K384</f>
        <v>0</v>
      </c>
      <c r="E41" s="15">
        <f t="shared" si="6"/>
        <v>0</v>
      </c>
      <c r="F41" s="5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44</v>
      </c>
      <c r="B42" s="3">
        <f>Data!I400</f>
        <v>0</v>
      </c>
      <c r="C42" s="3">
        <f>Data!J400</f>
        <v>0</v>
      </c>
      <c r="D42" s="3">
        <f>Data!K400</f>
        <v>0</v>
      </c>
      <c r="E42" s="15">
        <f t="shared" si="6"/>
        <v>0</v>
      </c>
      <c r="F42" s="5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45</v>
      </c>
      <c r="B43" s="3">
        <f>Data!I432</f>
        <v>0</v>
      </c>
      <c r="C43" s="3">
        <f>Data!J432</f>
        <v>0</v>
      </c>
      <c r="D43" s="3">
        <f>Data!K432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47</v>
      </c>
      <c r="B44" s="3">
        <f>Data!I464</f>
        <v>0</v>
      </c>
      <c r="C44" s="3">
        <f>Data!J464</f>
        <v>0</v>
      </c>
      <c r="D44" s="3">
        <f>Data!K464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48</v>
      </c>
      <c r="B45" s="3">
        <f>Data!I496</f>
        <v>0</v>
      </c>
      <c r="C45" s="3">
        <f>Data!J496</f>
        <v>0</v>
      </c>
      <c r="D45" s="3">
        <f>Data!K496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50</v>
      </c>
      <c r="B46" s="3">
        <f>Data!I528</f>
        <v>0</v>
      </c>
      <c r="C46" s="3">
        <f>Data!J528</f>
        <v>0</v>
      </c>
      <c r="D46" s="3">
        <f>Data!K528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51</v>
      </c>
      <c r="B47" s="3">
        <f>Data!I544</f>
        <v>0</v>
      </c>
      <c r="C47" s="3">
        <f>Data!J544</f>
        <v>0</v>
      </c>
      <c r="D47" s="3">
        <f>Data!K544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19</v>
      </c>
      <c r="B48" s="3">
        <f>Data!I576</f>
        <v>0</v>
      </c>
      <c r="C48" s="3">
        <f>Data!J576</f>
        <v>0</v>
      </c>
      <c r="D48" s="3">
        <f>Data!K576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53</v>
      </c>
      <c r="B49" s="3">
        <f>Data!I592</f>
        <v>0</v>
      </c>
      <c r="C49" s="3">
        <f>Data!J592</f>
        <v>0</v>
      </c>
      <c r="D49" s="3">
        <f>Data!K592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54</v>
      </c>
      <c r="B50" s="3">
        <f>Data!I608</f>
        <v>0</v>
      </c>
      <c r="C50" s="3">
        <f>Data!J608</f>
        <v>0</v>
      </c>
      <c r="D50" s="3">
        <f>Data!K608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55</v>
      </c>
      <c r="B51" s="3">
        <f>Data!I640</f>
        <v>0</v>
      </c>
      <c r="C51" s="3">
        <f>Data!J640</f>
        <v>0</v>
      </c>
      <c r="D51" s="3">
        <f>Data!K640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61</v>
      </c>
      <c r="B52" s="3">
        <f>Data!I784</f>
        <v>0</v>
      </c>
      <c r="C52" s="3">
        <f>Data!J784</f>
        <v>0</v>
      </c>
      <c r="D52" s="3">
        <f>Data!K784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Data!I816</f>
        <v>0</v>
      </c>
      <c r="C53" s="3">
        <f>Data!J816</f>
        <v>0</v>
      </c>
      <c r="D53" s="3">
        <f>Data!K816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8987</v>
      </c>
      <c r="C55" s="11">
        <f>SUM(C3:C53)</f>
        <v>1270126</v>
      </c>
      <c r="D55" s="11">
        <f>SUM(D3:D53)</f>
        <v>5865996</v>
      </c>
      <c r="E55" s="15">
        <f>SUM(E3:E53)</f>
        <v>5865996000</v>
      </c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30.85546875" customWidth="1"/>
    <col min="2" max="2" width="17.42578125" customWidth="1"/>
    <col min="3" max="3" width="15" customWidth="1"/>
    <col min="4" max="4" width="0" hidden="1" customWidth="1"/>
    <col min="5" max="5" width="16.140625" customWidth="1"/>
    <col min="6" max="6" width="16.42578125" customWidth="1"/>
    <col min="7" max="7" width="17.42578125" customWidth="1"/>
    <col min="8" max="8" width="15.5703125" customWidth="1"/>
    <col min="9" max="9" width="15.140625" customWidth="1"/>
    <col min="10" max="10" width="14" customWidth="1"/>
  </cols>
  <sheetData>
    <row r="1" spans="1:10" ht="24" customHeight="1" thickBot="1">
      <c r="A1" s="29" t="s">
        <v>7</v>
      </c>
      <c r="B1" s="1"/>
      <c r="C1" s="1"/>
      <c r="D1" s="1"/>
      <c r="E1" s="1"/>
      <c r="F1" s="1"/>
      <c r="G1" s="1"/>
    </row>
    <row r="2" spans="1:10" ht="39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Data!L131</f>
        <v>7207</v>
      </c>
      <c r="C3" s="3">
        <f>Data!M131</f>
        <v>1362419</v>
      </c>
      <c r="D3" s="3">
        <f>Data!N131</f>
        <v>4977101</v>
      </c>
      <c r="E3" s="15">
        <f t="shared" ref="E3:E34" si="0">D3*1000</f>
        <v>4977101000</v>
      </c>
      <c r="F3" s="5">
        <f t="shared" ref="F3:F34" si="1">C3/B3</f>
        <v>189.04107118079645</v>
      </c>
      <c r="G3" s="16">
        <f t="shared" ref="G3:G34" si="2">E3/C3</f>
        <v>3653.1353423579676</v>
      </c>
      <c r="H3" s="5">
        <f t="shared" ref="H3:H34" si="3">B3/B$55*100</f>
        <v>50.728514112761317</v>
      </c>
      <c r="I3" s="5">
        <f t="shared" ref="I3:I34" si="4">C3/C$55*100</f>
        <v>53.502365043305133</v>
      </c>
      <c r="J3" s="5">
        <f t="shared" ref="J3:J34" si="5">D3/D$55*100</f>
        <v>55.579526244684764</v>
      </c>
    </row>
    <row r="4" spans="1:10">
      <c r="A4" s="14" t="s">
        <v>15</v>
      </c>
      <c r="B4" s="3">
        <f>Data!L179</f>
        <v>2335</v>
      </c>
      <c r="C4" s="3">
        <f>Data!M179</f>
        <v>355141</v>
      </c>
      <c r="D4" s="3">
        <f>Data!N179</f>
        <v>1243408</v>
      </c>
      <c r="E4" s="15">
        <f t="shared" si="0"/>
        <v>1243408000</v>
      </c>
      <c r="F4" s="5">
        <f t="shared" si="1"/>
        <v>152.09464668094219</v>
      </c>
      <c r="G4" s="16">
        <f t="shared" si="2"/>
        <v>3501.1671420647012</v>
      </c>
      <c r="H4" s="5">
        <f t="shared" si="3"/>
        <v>16.435559935243191</v>
      </c>
      <c r="I4" s="5">
        <f t="shared" si="4"/>
        <v>13.946431621875815</v>
      </c>
      <c r="J4" s="5">
        <f t="shared" si="5"/>
        <v>13.885196938710104</v>
      </c>
    </row>
    <row r="5" spans="1:10">
      <c r="A5" s="14" t="s">
        <v>22</v>
      </c>
      <c r="B5" s="3">
        <f>Data!L307</f>
        <v>1181</v>
      </c>
      <c r="C5" s="3">
        <f>Data!M307</f>
        <v>263129</v>
      </c>
      <c r="D5" s="3">
        <f>Data!N307</f>
        <v>1064938</v>
      </c>
      <c r="E5" s="15">
        <f t="shared" si="0"/>
        <v>1064938000</v>
      </c>
      <c r="F5" s="5">
        <f t="shared" si="1"/>
        <v>222.80186282811178</v>
      </c>
      <c r="G5" s="16">
        <f t="shared" si="2"/>
        <v>4047.2087835244311</v>
      </c>
      <c r="H5" s="5">
        <f t="shared" si="3"/>
        <v>8.3128035475469826</v>
      </c>
      <c r="I5" s="5">
        <f t="shared" si="4"/>
        <v>10.333108839116187</v>
      </c>
      <c r="J5" s="5">
        <f t="shared" si="5"/>
        <v>11.892213865051584</v>
      </c>
    </row>
    <row r="6" spans="1:10">
      <c r="A6" s="14" t="s">
        <v>24</v>
      </c>
      <c r="B6" s="3">
        <f>Data!L688</f>
        <v>1442</v>
      </c>
      <c r="C6" s="3">
        <f>Data!M688</f>
        <v>240463</v>
      </c>
      <c r="D6" s="3">
        <f>Data!N688</f>
        <v>779064</v>
      </c>
      <c r="E6" s="15">
        <f t="shared" si="0"/>
        <v>779064000</v>
      </c>
      <c r="F6" s="5">
        <f t="shared" si="1"/>
        <v>166.75658807212204</v>
      </c>
      <c r="G6" s="16">
        <f t="shared" si="2"/>
        <v>3239.8497897805482</v>
      </c>
      <c r="H6" s="5">
        <f t="shared" si="3"/>
        <v>10.149926092771169</v>
      </c>
      <c r="I6" s="5">
        <f t="shared" si="4"/>
        <v>9.4430121757023944</v>
      </c>
      <c r="J6" s="5">
        <f t="shared" si="5"/>
        <v>8.6998451577111027</v>
      </c>
    </row>
    <row r="7" spans="1:10">
      <c r="A7" s="14" t="s">
        <v>18</v>
      </c>
      <c r="B7" s="3">
        <f>Data!L480</f>
        <v>393</v>
      </c>
      <c r="C7" s="3">
        <f>Data!M480</f>
        <v>87969</v>
      </c>
      <c r="D7" s="3">
        <f>Data!N480</f>
        <v>165974</v>
      </c>
      <c r="E7" s="15">
        <f t="shared" si="0"/>
        <v>165974000</v>
      </c>
      <c r="F7" s="5">
        <f t="shared" si="1"/>
        <v>223.83969465648855</v>
      </c>
      <c r="G7" s="16">
        <f t="shared" si="2"/>
        <v>1886.7328263365505</v>
      </c>
      <c r="H7" s="5">
        <f t="shared" si="3"/>
        <v>2.7662419933835434</v>
      </c>
      <c r="I7" s="5">
        <f t="shared" si="4"/>
        <v>3.4545536655716842</v>
      </c>
      <c r="J7" s="5">
        <f t="shared" si="5"/>
        <v>1.853439640653326</v>
      </c>
    </row>
    <row r="8" spans="1:10">
      <c r="A8" s="14" t="s">
        <v>23</v>
      </c>
      <c r="B8" s="3">
        <f>Data!L416</f>
        <v>285</v>
      </c>
      <c r="C8" s="3">
        <f>Data!M416</f>
        <v>43787</v>
      </c>
      <c r="D8" s="3">
        <f>Data!N416</f>
        <v>103470</v>
      </c>
      <c r="E8" s="15">
        <f t="shared" si="0"/>
        <v>103470000</v>
      </c>
      <c r="F8" s="5">
        <f t="shared" si="1"/>
        <v>153.63859649122807</v>
      </c>
      <c r="G8" s="16">
        <f t="shared" si="2"/>
        <v>2363.0301230958962</v>
      </c>
      <c r="H8" s="5">
        <f t="shared" si="3"/>
        <v>2.0060533539804322</v>
      </c>
      <c r="I8" s="5">
        <f t="shared" si="4"/>
        <v>1.7195209830097802</v>
      </c>
      <c r="J8" s="5">
        <f t="shared" si="5"/>
        <v>1.1554544664730599</v>
      </c>
    </row>
    <row r="9" spans="1:10">
      <c r="A9" s="14" t="s">
        <v>11</v>
      </c>
      <c r="B9" s="3">
        <f>Data!L624</f>
        <v>181</v>
      </c>
      <c r="C9" s="3">
        <f>Data!M624</f>
        <v>30765</v>
      </c>
      <c r="D9" s="3">
        <f>Data!N624</f>
        <v>108501</v>
      </c>
      <c r="E9" s="15">
        <f t="shared" si="0"/>
        <v>108501000</v>
      </c>
      <c r="F9" s="5">
        <f t="shared" si="1"/>
        <v>169.97237569060775</v>
      </c>
      <c r="G9" s="16">
        <f t="shared" si="2"/>
        <v>3526.767430521697</v>
      </c>
      <c r="H9" s="5">
        <f t="shared" si="3"/>
        <v>1.2740198493700288</v>
      </c>
      <c r="I9" s="5">
        <f t="shared" si="4"/>
        <v>1.2081454094205104</v>
      </c>
      <c r="J9" s="5">
        <f t="shared" si="5"/>
        <v>1.2116358854430604</v>
      </c>
    </row>
    <row r="10" spans="1:10">
      <c r="A10" s="14" t="s">
        <v>52</v>
      </c>
      <c r="B10" s="3">
        <f>Data!L560</f>
        <v>158</v>
      </c>
      <c r="C10" s="3">
        <f>Data!M560</f>
        <v>28444</v>
      </c>
      <c r="D10" s="3">
        <f>Data!N560</f>
        <v>110307</v>
      </c>
      <c r="E10" s="15">
        <f t="shared" si="0"/>
        <v>110307000</v>
      </c>
      <c r="F10" s="5">
        <f t="shared" si="1"/>
        <v>180.02531645569621</v>
      </c>
      <c r="G10" s="16">
        <f t="shared" si="2"/>
        <v>3878.0410631416116</v>
      </c>
      <c r="H10" s="5">
        <f t="shared" si="3"/>
        <v>1.1121278243119588</v>
      </c>
      <c r="I10" s="5">
        <f t="shared" si="4"/>
        <v>1.1169994482547374</v>
      </c>
      <c r="J10" s="5">
        <f t="shared" si="5"/>
        <v>1.2318035743040863</v>
      </c>
    </row>
    <row r="11" spans="1:10">
      <c r="A11" s="14" t="s">
        <v>48</v>
      </c>
      <c r="B11" s="3">
        <f>Data!L496</f>
        <v>78</v>
      </c>
      <c r="C11" s="3">
        <f>Data!M496</f>
        <v>13013</v>
      </c>
      <c r="D11" s="3">
        <f>Data!N496</f>
        <v>28628</v>
      </c>
      <c r="E11" s="15">
        <f t="shared" si="0"/>
        <v>28628000</v>
      </c>
      <c r="F11" s="5">
        <f t="shared" si="1"/>
        <v>166.83333333333334</v>
      </c>
      <c r="G11" s="16">
        <f t="shared" si="2"/>
        <v>2199.9538922615848</v>
      </c>
      <c r="H11" s="5">
        <f t="shared" si="3"/>
        <v>0.54902512845780249</v>
      </c>
      <c r="I11" s="5">
        <f t="shared" si="4"/>
        <v>0.51102214246023414</v>
      </c>
      <c r="J11" s="5">
        <f t="shared" si="5"/>
        <v>0.31969025288673775</v>
      </c>
    </row>
    <row r="12" spans="1:10">
      <c r="A12" s="14" t="s">
        <v>39</v>
      </c>
      <c r="B12" s="3">
        <f>Data!L323</f>
        <v>114</v>
      </c>
      <c r="C12" s="3">
        <f>Data!M323</f>
        <v>12600</v>
      </c>
      <c r="D12" s="3">
        <f>Data!N323</f>
        <v>36126</v>
      </c>
      <c r="E12" s="15">
        <f t="shared" si="0"/>
        <v>36126000</v>
      </c>
      <c r="F12" s="5">
        <f t="shared" si="1"/>
        <v>110.52631578947368</v>
      </c>
      <c r="G12" s="16">
        <f t="shared" si="2"/>
        <v>2867.1428571428573</v>
      </c>
      <c r="H12" s="5">
        <f t="shared" si="3"/>
        <v>0.80242134159217282</v>
      </c>
      <c r="I12" s="5">
        <f t="shared" si="4"/>
        <v>0.49480358065003838</v>
      </c>
      <c r="J12" s="5">
        <f t="shared" si="5"/>
        <v>0.40342077950909205</v>
      </c>
    </row>
    <row r="13" spans="1:10">
      <c r="A13" s="14" t="s">
        <v>27</v>
      </c>
      <c r="B13" s="3">
        <f>Data!L656</f>
        <v>116</v>
      </c>
      <c r="C13" s="3">
        <f>Data!M656</f>
        <v>15881</v>
      </c>
      <c r="D13" s="3">
        <f>Data!N656</f>
        <v>39802</v>
      </c>
      <c r="E13" s="15">
        <f t="shared" si="0"/>
        <v>39802000</v>
      </c>
      <c r="F13" s="5">
        <f t="shared" si="1"/>
        <v>136.90517241379311</v>
      </c>
      <c r="G13" s="16">
        <f t="shared" si="2"/>
        <v>2506.2653485296896</v>
      </c>
      <c r="H13" s="5">
        <f t="shared" si="3"/>
        <v>0.81649890898852684</v>
      </c>
      <c r="I13" s="5">
        <f t="shared" si="4"/>
        <v>0.62364886224629046</v>
      </c>
      <c r="J13" s="5">
        <f t="shared" si="5"/>
        <v>0.44447084830927547</v>
      </c>
    </row>
    <row r="14" spans="1:10">
      <c r="A14" s="14" t="s">
        <v>56</v>
      </c>
      <c r="B14" s="3">
        <f>Data!L672</f>
        <v>129</v>
      </c>
      <c r="C14" s="3">
        <f>Data!M672</f>
        <v>18866</v>
      </c>
      <c r="D14" s="3">
        <f>Data!N672</f>
        <v>76378</v>
      </c>
      <c r="E14" s="15">
        <f t="shared" si="0"/>
        <v>76378000</v>
      </c>
      <c r="F14" s="5">
        <f t="shared" si="1"/>
        <v>146.24806201550388</v>
      </c>
      <c r="G14" s="16">
        <f t="shared" si="2"/>
        <v>4048.4469415880421</v>
      </c>
      <c r="H14" s="5">
        <f t="shared" si="3"/>
        <v>0.90800309706482707</v>
      </c>
      <c r="I14" s="5">
        <f t="shared" si="4"/>
        <v>0.74087018670981153</v>
      </c>
      <c r="J14" s="5">
        <f t="shared" si="5"/>
        <v>0.85291679946148025</v>
      </c>
    </row>
    <row r="15" spans="1:10">
      <c r="A15" s="14" t="s">
        <v>10</v>
      </c>
      <c r="B15" s="3">
        <f>Data!L115</f>
        <v>90</v>
      </c>
      <c r="C15" s="3">
        <f>Data!M115</f>
        <v>14442</v>
      </c>
      <c r="D15" s="3">
        <f>Data!N115</f>
        <v>42480</v>
      </c>
      <c r="E15" s="15">
        <f t="shared" si="0"/>
        <v>42480000</v>
      </c>
      <c r="F15" s="5">
        <f t="shared" si="1"/>
        <v>160.46666666666667</v>
      </c>
      <c r="G15" s="16">
        <f t="shared" si="2"/>
        <v>2941.4208558371415</v>
      </c>
      <c r="H15" s="5">
        <f t="shared" si="3"/>
        <v>0.63349053283592593</v>
      </c>
      <c r="I15" s="5">
        <f t="shared" si="4"/>
        <v>0.56713915172602025</v>
      </c>
      <c r="J15" s="5">
        <f t="shared" si="5"/>
        <v>0.47437620310984419</v>
      </c>
    </row>
    <row r="16" spans="1:10">
      <c r="A16" s="14" t="s">
        <v>45</v>
      </c>
      <c r="B16" s="3">
        <f>Data!L432</f>
        <v>57</v>
      </c>
      <c r="C16" s="3">
        <f>Data!M432</f>
        <v>6300</v>
      </c>
      <c r="D16" s="3">
        <f>Data!N432</f>
        <v>18063</v>
      </c>
      <c r="E16" s="15">
        <f t="shared" si="0"/>
        <v>18063000</v>
      </c>
      <c r="F16" s="5">
        <f t="shared" si="1"/>
        <v>110.52631578947368</v>
      </c>
      <c r="G16" s="16">
        <f t="shared" si="2"/>
        <v>2867.1428571428573</v>
      </c>
      <c r="H16" s="5">
        <f t="shared" si="3"/>
        <v>0.40121067079608641</v>
      </c>
      <c r="I16" s="5">
        <f t="shared" si="4"/>
        <v>0.24740179032501919</v>
      </c>
      <c r="J16" s="5">
        <f t="shared" si="5"/>
        <v>0.20171038975454603</v>
      </c>
    </row>
    <row r="17" spans="1:10">
      <c r="A17" s="14" t="s">
        <v>47</v>
      </c>
      <c r="B17" s="3">
        <f>Data!L464</f>
        <v>57</v>
      </c>
      <c r="C17" s="3">
        <f>Data!M464</f>
        <v>6300</v>
      </c>
      <c r="D17" s="3">
        <f>Data!N464</f>
        <v>18063</v>
      </c>
      <c r="E17" s="15">
        <f t="shared" si="0"/>
        <v>18063000</v>
      </c>
      <c r="F17" s="5">
        <f t="shared" si="1"/>
        <v>110.52631578947368</v>
      </c>
      <c r="G17" s="16">
        <f t="shared" si="2"/>
        <v>2867.1428571428573</v>
      </c>
      <c r="H17" s="5">
        <f t="shared" si="3"/>
        <v>0.40121067079608641</v>
      </c>
      <c r="I17" s="5">
        <f t="shared" si="4"/>
        <v>0.24740179032501919</v>
      </c>
      <c r="J17" s="5">
        <f t="shared" si="5"/>
        <v>0.20171038975454603</v>
      </c>
    </row>
    <row r="18" spans="1:10">
      <c r="A18" s="14" t="s">
        <v>25</v>
      </c>
      <c r="B18" s="11">
        <f>Data!L19</f>
        <v>51</v>
      </c>
      <c r="C18" s="11">
        <f>Data!M19</f>
        <v>7587</v>
      </c>
      <c r="D18" s="11">
        <f>Data!N19</f>
        <v>19940</v>
      </c>
      <c r="E18" s="15">
        <f t="shared" si="0"/>
        <v>19940000</v>
      </c>
      <c r="F18" s="5">
        <f t="shared" si="1"/>
        <v>148.76470588235293</v>
      </c>
      <c r="G18" s="16">
        <f t="shared" si="2"/>
        <v>2628.1797812046921</v>
      </c>
      <c r="H18" s="5">
        <f t="shared" si="3"/>
        <v>0.35897796860702469</v>
      </c>
      <c r="I18" s="5">
        <f t="shared" si="4"/>
        <v>0.29794244177713025</v>
      </c>
      <c r="J18" s="5">
        <f t="shared" si="5"/>
        <v>0.22267093903037416</v>
      </c>
    </row>
    <row r="19" spans="1:10">
      <c r="A19" s="14" t="s">
        <v>42</v>
      </c>
      <c r="B19" s="3">
        <f>Data!L368</f>
        <v>41</v>
      </c>
      <c r="C19" s="3">
        <f>Data!M368</f>
        <v>7827</v>
      </c>
      <c r="D19" s="3">
        <f>Data!N368</f>
        <v>29080</v>
      </c>
      <c r="E19" s="15">
        <f t="shared" si="0"/>
        <v>29080000</v>
      </c>
      <c r="F19" s="5">
        <f t="shared" si="1"/>
        <v>190.90243902439025</v>
      </c>
      <c r="G19" s="16">
        <f t="shared" si="2"/>
        <v>3715.3443209403349</v>
      </c>
      <c r="H19" s="5">
        <f t="shared" si="3"/>
        <v>0.28859013162525515</v>
      </c>
      <c r="I19" s="5">
        <f t="shared" si="4"/>
        <v>0.30736727188475005</v>
      </c>
      <c r="J19" s="5">
        <f t="shared" si="5"/>
        <v>0.32473775862604215</v>
      </c>
    </row>
    <row r="20" spans="1:10">
      <c r="A20" s="14" t="s">
        <v>12</v>
      </c>
      <c r="B20" s="3">
        <f>Data!L720</f>
        <v>72</v>
      </c>
      <c r="C20" s="3">
        <f>Data!M720</f>
        <v>7469</v>
      </c>
      <c r="D20" s="3">
        <f>Data!N720</f>
        <v>26474</v>
      </c>
      <c r="E20" s="15">
        <f t="shared" si="0"/>
        <v>26474000</v>
      </c>
      <c r="F20" s="5">
        <f t="shared" si="1"/>
        <v>103.73611111111111</v>
      </c>
      <c r="G20" s="16">
        <f t="shared" si="2"/>
        <v>3544.5173383317715</v>
      </c>
      <c r="H20" s="5">
        <f t="shared" si="3"/>
        <v>0.50679242626874077</v>
      </c>
      <c r="I20" s="5">
        <f t="shared" si="4"/>
        <v>0.2933085669742172</v>
      </c>
      <c r="J20" s="5">
        <f t="shared" si="5"/>
        <v>0.29563643128837136</v>
      </c>
    </row>
    <row r="21" spans="1:10">
      <c r="A21" s="14" t="s">
        <v>31</v>
      </c>
      <c r="B21" s="3">
        <f>Data!L147</f>
        <v>0</v>
      </c>
      <c r="C21" s="3">
        <f>Data!M147</f>
        <v>0</v>
      </c>
      <c r="D21" s="3">
        <f>Data!N147</f>
        <v>0</v>
      </c>
      <c r="E21" s="15">
        <f t="shared" si="0"/>
        <v>0</v>
      </c>
      <c r="F21" s="5" t="e">
        <f t="shared" si="1"/>
        <v>#DIV/0!</v>
      </c>
      <c r="G21" s="16" t="e">
        <f t="shared" si="2"/>
        <v>#DIV/0!</v>
      </c>
      <c r="H21" s="5">
        <f t="shared" si="3"/>
        <v>0</v>
      </c>
      <c r="I21" s="5">
        <f t="shared" si="4"/>
        <v>0</v>
      </c>
      <c r="J21" s="5">
        <f t="shared" si="5"/>
        <v>0</v>
      </c>
    </row>
    <row r="22" spans="1:10">
      <c r="A22" s="14" t="s">
        <v>58</v>
      </c>
      <c r="B22" s="3">
        <f>Data!L736</f>
        <v>28</v>
      </c>
      <c r="C22" s="3">
        <f>Data!M736</f>
        <v>2459</v>
      </c>
      <c r="D22" s="3">
        <f>Data!N736</f>
        <v>3082</v>
      </c>
      <c r="E22" s="15">
        <f t="shared" si="0"/>
        <v>3082000</v>
      </c>
      <c r="F22" s="5">
        <f t="shared" si="1"/>
        <v>87.821428571428569</v>
      </c>
      <c r="G22" s="16">
        <f t="shared" si="2"/>
        <v>1253.3550223668158</v>
      </c>
      <c r="H22" s="5">
        <f t="shared" si="3"/>
        <v>0.19708594354895473</v>
      </c>
      <c r="I22" s="5">
        <f t="shared" si="4"/>
        <v>9.6565238477654317E-2</v>
      </c>
      <c r="J22" s="5">
        <f t="shared" si="5"/>
        <v>3.4416842231274475E-2</v>
      </c>
    </row>
    <row r="23" spans="1:10">
      <c r="A23" s="14" t="s">
        <v>13</v>
      </c>
      <c r="B23" s="3">
        <f>Data!L99</f>
        <v>37</v>
      </c>
      <c r="C23" s="3">
        <f>Data!M99</f>
        <v>5336</v>
      </c>
      <c r="D23" s="3">
        <f>Data!N99</f>
        <v>22396</v>
      </c>
      <c r="E23" s="15">
        <f t="shared" si="0"/>
        <v>22396000</v>
      </c>
      <c r="F23" s="5">
        <f t="shared" si="1"/>
        <v>144.21621621621622</v>
      </c>
      <c r="G23" s="16">
        <f t="shared" si="2"/>
        <v>4197.1514242878557</v>
      </c>
      <c r="H23" s="5">
        <f t="shared" si="3"/>
        <v>0.26043499683254734</v>
      </c>
      <c r="I23" s="5">
        <f t="shared" si="4"/>
        <v>0.20954538939274645</v>
      </c>
      <c r="J23" s="5">
        <f t="shared" si="5"/>
        <v>0.25009720915367395</v>
      </c>
    </row>
    <row r="24" spans="1:10">
      <c r="A24" s="14" t="s">
        <v>49</v>
      </c>
      <c r="B24" s="3">
        <f>Data!L512</f>
        <v>23</v>
      </c>
      <c r="C24" s="3">
        <f>Data!M512</f>
        <v>2736</v>
      </c>
      <c r="D24" s="3">
        <f>Data!N512</f>
        <v>4515</v>
      </c>
      <c r="E24" s="15">
        <f t="shared" si="0"/>
        <v>4515000</v>
      </c>
      <c r="F24" s="5">
        <f t="shared" si="1"/>
        <v>118.95652173913044</v>
      </c>
      <c r="G24" s="16">
        <f t="shared" si="2"/>
        <v>1650.219298245614</v>
      </c>
      <c r="H24" s="5">
        <f t="shared" si="3"/>
        <v>0.16189202505806996</v>
      </c>
      <c r="I24" s="5">
        <f t="shared" si="4"/>
        <v>0.10744306322686549</v>
      </c>
      <c r="J24" s="5">
        <f t="shared" si="5"/>
        <v>5.0419222152564655E-2</v>
      </c>
    </row>
    <row r="25" spans="1:10">
      <c r="A25" s="14" t="s">
        <v>29</v>
      </c>
      <c r="B25" s="3">
        <f>Data!L67</f>
        <v>30</v>
      </c>
      <c r="C25" s="3">
        <f>Data!M67</f>
        <v>2875</v>
      </c>
      <c r="D25" s="3">
        <f>Data!N67</f>
        <v>8962</v>
      </c>
      <c r="E25" s="15">
        <f t="shared" si="0"/>
        <v>8962000</v>
      </c>
      <c r="F25" s="5">
        <f t="shared" si="1"/>
        <v>95.833333333333329</v>
      </c>
      <c r="G25" s="16">
        <f t="shared" si="2"/>
        <v>3117.217391304348</v>
      </c>
      <c r="H25" s="5">
        <f t="shared" si="3"/>
        <v>0.21116351094530866</v>
      </c>
      <c r="I25" s="5">
        <f t="shared" si="4"/>
        <v>0.11290161066419527</v>
      </c>
      <c r="J25" s="5">
        <f t="shared" si="5"/>
        <v>0.10007908503461449</v>
      </c>
    </row>
    <row r="26" spans="1:10">
      <c r="A26" s="14" t="s">
        <v>20</v>
      </c>
      <c r="B26" s="3">
        <f>Data!L163</f>
        <v>42</v>
      </c>
      <c r="C26" s="3">
        <f>Data!M163</f>
        <v>2623</v>
      </c>
      <c r="D26" s="3">
        <f>Data!N163</f>
        <v>4242</v>
      </c>
      <c r="E26" s="15">
        <f t="shared" si="0"/>
        <v>4242000</v>
      </c>
      <c r="F26" s="5">
        <f t="shared" si="1"/>
        <v>62.452380952380949</v>
      </c>
      <c r="G26" s="16">
        <f t="shared" si="2"/>
        <v>1617.2321768966831</v>
      </c>
      <c r="H26" s="5">
        <f t="shared" si="3"/>
        <v>0.29562891532343211</v>
      </c>
      <c r="I26" s="5">
        <f t="shared" si="4"/>
        <v>0.1030055390511945</v>
      </c>
      <c r="J26" s="5">
        <f t="shared" si="5"/>
        <v>4.7370618022409584E-2</v>
      </c>
    </row>
    <row r="27" spans="1:10">
      <c r="A27" s="14" t="s">
        <v>60</v>
      </c>
      <c r="B27" s="3">
        <f>Data!L768</f>
        <v>4</v>
      </c>
      <c r="C27" s="3">
        <f>Data!M768</f>
        <v>480</v>
      </c>
      <c r="D27" s="3">
        <f>Data!N768</f>
        <v>941</v>
      </c>
      <c r="E27" s="15">
        <f t="shared" si="0"/>
        <v>941000</v>
      </c>
      <c r="F27" s="5">
        <f t="shared" si="1"/>
        <v>120</v>
      </c>
      <c r="G27" s="16">
        <f t="shared" si="2"/>
        <v>1960.4166666666667</v>
      </c>
      <c r="H27" s="5">
        <f t="shared" si="3"/>
        <v>2.8155134792707821E-2</v>
      </c>
      <c r="I27" s="5">
        <f t="shared" si="4"/>
        <v>1.8849660215239556E-2</v>
      </c>
      <c r="J27" s="5">
        <f t="shared" si="5"/>
        <v>1.0508192258153564E-2</v>
      </c>
    </row>
    <row r="28" spans="1:10">
      <c r="A28" s="14" t="s">
        <v>59</v>
      </c>
      <c r="B28" s="3">
        <f>Data!L752</f>
        <v>3</v>
      </c>
      <c r="C28" s="3">
        <f>Data!M752</f>
        <v>360</v>
      </c>
      <c r="D28" s="3">
        <f>Data!N752</f>
        <v>1200</v>
      </c>
      <c r="E28" s="15">
        <f t="shared" si="0"/>
        <v>1200000</v>
      </c>
      <c r="F28" s="5">
        <f t="shared" si="1"/>
        <v>120</v>
      </c>
      <c r="G28" s="16">
        <f t="shared" si="2"/>
        <v>3333.3333333333335</v>
      </c>
      <c r="H28" s="5">
        <f t="shared" si="3"/>
        <v>2.1116351094530864E-2</v>
      </c>
      <c r="I28" s="5">
        <f t="shared" si="4"/>
        <v>1.4137245161429668E-2</v>
      </c>
      <c r="J28" s="5">
        <f t="shared" si="5"/>
        <v>1.340045771496735E-2</v>
      </c>
    </row>
    <row r="29" spans="1:10">
      <c r="A29" s="14" t="s">
        <v>57</v>
      </c>
      <c r="B29" s="3">
        <f>Data!L704</f>
        <v>7</v>
      </c>
      <c r="C29" s="3">
        <f>Data!M704</f>
        <v>872</v>
      </c>
      <c r="D29" s="3">
        <f>Data!N704</f>
        <v>3944</v>
      </c>
      <c r="E29" s="15">
        <f t="shared" si="0"/>
        <v>3944000</v>
      </c>
      <c r="F29" s="5">
        <f t="shared" si="1"/>
        <v>124.57142857142857</v>
      </c>
      <c r="G29" s="16">
        <f t="shared" si="2"/>
        <v>4522.9357798165138</v>
      </c>
      <c r="H29" s="5">
        <f t="shared" si="3"/>
        <v>4.9271485887238682E-2</v>
      </c>
      <c r="I29" s="5">
        <f t="shared" si="4"/>
        <v>3.4243549391018528E-2</v>
      </c>
      <c r="J29" s="5">
        <f t="shared" si="5"/>
        <v>4.4042837689859358E-2</v>
      </c>
    </row>
    <row r="30" spans="1:10">
      <c r="A30" s="14" t="s">
        <v>38</v>
      </c>
      <c r="B30" s="3">
        <f>Data!L291</f>
        <v>6</v>
      </c>
      <c r="C30" s="3">
        <f>Data!M291</f>
        <v>748</v>
      </c>
      <c r="D30" s="3">
        <f>Data!N291</f>
        <v>3411</v>
      </c>
      <c r="E30" s="15">
        <f t="shared" si="0"/>
        <v>3411000</v>
      </c>
      <c r="F30" s="5">
        <f t="shared" si="1"/>
        <v>124.66666666666667</v>
      </c>
      <c r="G30" s="16">
        <f t="shared" si="2"/>
        <v>4560.1604278074865</v>
      </c>
      <c r="H30" s="5">
        <f t="shared" si="3"/>
        <v>4.2232702189061729E-2</v>
      </c>
      <c r="I30" s="5">
        <f t="shared" si="4"/>
        <v>2.9374053835414981E-2</v>
      </c>
      <c r="J30" s="5">
        <f t="shared" si="5"/>
        <v>3.8090801054794697E-2</v>
      </c>
    </row>
    <row r="31" spans="1:10">
      <c r="A31" s="14" t="s">
        <v>46</v>
      </c>
      <c r="B31" s="3">
        <f>Data!L448</f>
        <v>7</v>
      </c>
      <c r="C31" s="3">
        <f>Data!M448</f>
        <v>1203</v>
      </c>
      <c r="D31" s="3">
        <f>Data!N448</f>
        <v>3818</v>
      </c>
      <c r="E31" s="15">
        <f t="shared" si="0"/>
        <v>3818000</v>
      </c>
      <c r="F31" s="5">
        <f t="shared" si="1"/>
        <v>171.85714285714286</v>
      </c>
      <c r="G31" s="16">
        <f t="shared" si="2"/>
        <v>3173.7323358270987</v>
      </c>
      <c r="H31" s="5">
        <f t="shared" si="3"/>
        <v>4.9271485887238682E-2</v>
      </c>
      <c r="I31" s="5">
        <f t="shared" si="4"/>
        <v>4.7241960914444138E-2</v>
      </c>
      <c r="J31" s="5">
        <f t="shared" si="5"/>
        <v>4.2635789629787785E-2</v>
      </c>
    </row>
    <row r="32" spans="1:10">
      <c r="A32" s="14" t="s">
        <v>26</v>
      </c>
      <c r="B32" s="3">
        <f>Data!L35</f>
        <v>0</v>
      </c>
      <c r="C32" s="3">
        <f>Data!M35</f>
        <v>0</v>
      </c>
      <c r="D32" s="3">
        <f>Data!N35</f>
        <v>0</v>
      </c>
      <c r="E32" s="15">
        <f t="shared" si="0"/>
        <v>0</v>
      </c>
      <c r="F32" s="5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28</v>
      </c>
      <c r="B33" s="3">
        <f>Data!L51</f>
        <v>0</v>
      </c>
      <c r="C33" s="3">
        <f>Data!M51</f>
        <v>0</v>
      </c>
      <c r="D33" s="3">
        <f>Data!N51</f>
        <v>0</v>
      </c>
      <c r="E33" s="15">
        <f t="shared" si="0"/>
        <v>0</v>
      </c>
      <c r="F33" s="5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30</v>
      </c>
      <c r="B34" s="3">
        <f>Data!L83</f>
        <v>0</v>
      </c>
      <c r="C34" s="3">
        <f>Data!M83</f>
        <v>0</v>
      </c>
      <c r="D34" s="3">
        <f>Data!N83</f>
        <v>0</v>
      </c>
      <c r="E34" s="15">
        <f t="shared" si="0"/>
        <v>0</v>
      </c>
      <c r="F34" s="5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32</v>
      </c>
      <c r="B35" s="3">
        <f>Data!L195</f>
        <v>0</v>
      </c>
      <c r="C35" s="3">
        <f>Data!M195</f>
        <v>0</v>
      </c>
      <c r="D35" s="3">
        <f>Data!N195</f>
        <v>0</v>
      </c>
      <c r="E35" s="15">
        <f t="shared" ref="E35:E53" si="6">D35*1000</f>
        <v>0</v>
      </c>
      <c r="F35" s="5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33</v>
      </c>
      <c r="B36" s="3">
        <f>Data!L211</f>
        <v>0</v>
      </c>
      <c r="C36" s="3">
        <f>Data!M211</f>
        <v>0</v>
      </c>
      <c r="D36" s="3">
        <f>Data!N211</f>
        <v>0</v>
      </c>
      <c r="E36" s="15">
        <f t="shared" si="6"/>
        <v>0</v>
      </c>
      <c r="F36" s="5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34</v>
      </c>
      <c r="B37" s="3">
        <f>Data!L227</f>
        <v>0</v>
      </c>
      <c r="C37" s="3">
        <f>Data!M227</f>
        <v>0</v>
      </c>
      <c r="D37" s="3">
        <f>Data!N227</f>
        <v>0</v>
      </c>
      <c r="E37" s="15">
        <f t="shared" si="6"/>
        <v>0</v>
      </c>
      <c r="F37" s="5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35</v>
      </c>
      <c r="B38" s="3">
        <f>Data!L243</f>
        <v>0</v>
      </c>
      <c r="C38" s="3">
        <f>Data!M243</f>
        <v>0</v>
      </c>
      <c r="D38" s="3">
        <f>Data!N243</f>
        <v>0</v>
      </c>
      <c r="E38" s="15">
        <f t="shared" si="6"/>
        <v>0</v>
      </c>
      <c r="F38" s="5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36</v>
      </c>
      <c r="B39" s="3">
        <f>Data!L259</f>
        <v>0</v>
      </c>
      <c r="C39" s="3">
        <f>Data!M259</f>
        <v>0</v>
      </c>
      <c r="D39" s="3">
        <f>Data!N259</f>
        <v>0</v>
      </c>
      <c r="E39" s="15">
        <f t="shared" si="6"/>
        <v>0</v>
      </c>
      <c r="F39" s="5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37</v>
      </c>
      <c r="B40" s="3">
        <f>Data!L275</f>
        <v>33</v>
      </c>
      <c r="C40" s="3">
        <f>Data!M275</f>
        <v>4371</v>
      </c>
      <c r="D40" s="3">
        <f>Data!N275</f>
        <v>10610</v>
      </c>
      <c r="E40" s="15">
        <f t="shared" si="6"/>
        <v>10610000</v>
      </c>
      <c r="F40" s="5">
        <f t="shared" si="7"/>
        <v>132.45454545454547</v>
      </c>
      <c r="G40" s="16">
        <f t="shared" si="8"/>
        <v>2427.3621596888584</v>
      </c>
      <c r="H40" s="5">
        <f t="shared" si="9"/>
        <v>0.2322798620398395</v>
      </c>
      <c r="I40" s="5">
        <f t="shared" si="10"/>
        <v>0.17164971833502524</v>
      </c>
      <c r="J40" s="5">
        <f t="shared" si="11"/>
        <v>0.118482380296503</v>
      </c>
    </row>
    <row r="41" spans="1:10">
      <c r="A41" s="14" t="s">
        <v>40</v>
      </c>
      <c r="B41" s="3">
        <f>Data!L336</f>
        <v>0</v>
      </c>
      <c r="C41" s="3">
        <f>Data!M336</f>
        <v>0</v>
      </c>
      <c r="D41" s="3">
        <f>Data!N336</f>
        <v>0</v>
      </c>
      <c r="E41" s="15">
        <f t="shared" si="6"/>
        <v>0</v>
      </c>
      <c r="F41" s="5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41</v>
      </c>
      <c r="B42" s="3">
        <f>Data!L352</f>
        <v>0</v>
      </c>
      <c r="C42" s="3">
        <f>Data!M352</f>
        <v>0</v>
      </c>
      <c r="D42" s="3">
        <f>Data!N352</f>
        <v>0</v>
      </c>
      <c r="E42" s="15">
        <f t="shared" si="6"/>
        <v>0</v>
      </c>
      <c r="F42" s="5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43</v>
      </c>
      <c r="B43" s="3">
        <f>Data!L384</f>
        <v>0</v>
      </c>
      <c r="C43" s="3">
        <f>Data!M384</f>
        <v>0</v>
      </c>
      <c r="D43" s="3">
        <f>Data!N384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44</v>
      </c>
      <c r="B44" s="3">
        <f>Data!L400</f>
        <v>0</v>
      </c>
      <c r="C44" s="3">
        <f>Data!M400</f>
        <v>0</v>
      </c>
      <c r="D44" s="3">
        <f>Data!N400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50</v>
      </c>
      <c r="B45" s="3">
        <f>Data!L528</f>
        <v>0</v>
      </c>
      <c r="C45" s="3">
        <f>Data!M528</f>
        <v>0</v>
      </c>
      <c r="D45" s="3">
        <f>Data!N528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51</v>
      </c>
      <c r="B46" s="3">
        <f>Data!L544</f>
        <v>0</v>
      </c>
      <c r="C46" s="3">
        <f>Data!M544</f>
        <v>0</v>
      </c>
      <c r="D46" s="3">
        <f>Data!N544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19</v>
      </c>
      <c r="B47" s="3">
        <f>Data!L576</f>
        <v>0</v>
      </c>
      <c r="C47" s="3">
        <f>Data!M576</f>
        <v>0</v>
      </c>
      <c r="D47" s="3">
        <f>Data!N576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53</v>
      </c>
      <c r="B48" s="3">
        <f>Data!L592</f>
        <v>0</v>
      </c>
      <c r="C48" s="3">
        <f>Data!M592</f>
        <v>0</v>
      </c>
      <c r="D48" s="3">
        <f>Data!N592</f>
        <v>0</v>
      </c>
      <c r="E48" s="15">
        <f t="shared" si="6"/>
        <v>0</v>
      </c>
      <c r="F48" s="5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54</v>
      </c>
      <c r="B49" s="3">
        <f>Data!L608</f>
        <v>0</v>
      </c>
      <c r="C49" s="3">
        <f>Data!M608</f>
        <v>0</v>
      </c>
      <c r="D49" s="3">
        <f>Data!N608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55</v>
      </c>
      <c r="B50" s="3">
        <f>Data!L640</f>
        <v>0</v>
      </c>
      <c r="C50" s="3">
        <f>Data!M640</f>
        <v>0</v>
      </c>
      <c r="D50" s="3">
        <f>Data!N640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61</v>
      </c>
      <c r="B51" s="3">
        <f>Data!L784</f>
        <v>0</v>
      </c>
      <c r="C51" s="3">
        <f>Data!M784</f>
        <v>0</v>
      </c>
      <c r="D51" s="3">
        <f>Data!N784</f>
        <v>0</v>
      </c>
      <c r="E51" s="15">
        <f t="shared" si="6"/>
        <v>0</v>
      </c>
      <c r="F51" s="5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62</v>
      </c>
      <c r="B52" s="3">
        <f>Data!L800</f>
        <v>0</v>
      </c>
      <c r="C52" s="3">
        <f>Data!M800</f>
        <v>0</v>
      </c>
      <c r="D52" s="3">
        <f>Data!N800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Data!L816</f>
        <v>0</v>
      </c>
      <c r="C53" s="3">
        <f>Data!M816</f>
        <v>0</v>
      </c>
      <c r="D53" s="3">
        <f>Data!N816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14207</v>
      </c>
      <c r="C55" s="11">
        <f>SUM(C3:C53)</f>
        <v>2546465</v>
      </c>
      <c r="D55" s="11">
        <f>SUM(D3:D53)</f>
        <v>8954918</v>
      </c>
      <c r="E55" s="15">
        <f>SUM(E3:E53)</f>
        <v>8954918000</v>
      </c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8"/>
  <sheetViews>
    <sheetView workbookViewId="0"/>
  </sheetViews>
  <sheetFormatPr defaultRowHeight="12.75"/>
  <cols>
    <col min="1" max="1" width="30.5703125" bestFit="1" customWidth="1"/>
    <col min="2" max="2" width="14.7109375" customWidth="1"/>
    <col min="3" max="3" width="18.28515625" customWidth="1"/>
    <col min="4" max="4" width="0" hidden="1" customWidth="1"/>
    <col min="5" max="5" width="18.5703125" customWidth="1"/>
    <col min="6" max="6" width="23" customWidth="1"/>
    <col min="7" max="7" width="14.28515625" customWidth="1"/>
    <col min="8" max="8" width="15.140625" customWidth="1"/>
    <col min="9" max="9" width="15" customWidth="1"/>
    <col min="10" max="10" width="14.28515625" customWidth="1"/>
  </cols>
  <sheetData>
    <row r="1" spans="1:10" ht="26.25" customHeight="1" thickBot="1">
      <c r="A1" s="29" t="s">
        <v>9</v>
      </c>
      <c r="B1" s="1"/>
      <c r="C1" s="1"/>
      <c r="D1" s="1"/>
      <c r="E1" s="1"/>
      <c r="F1" s="1"/>
      <c r="G1" s="1"/>
    </row>
    <row r="2" spans="1:10" ht="39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Data!O131</f>
        <v>175</v>
      </c>
      <c r="C3" s="3">
        <f>Data!P131</f>
        <v>265674</v>
      </c>
      <c r="D3" s="3">
        <f>Data!Q131</f>
        <v>1906024</v>
      </c>
      <c r="E3" s="15">
        <f t="shared" ref="E3:E34" si="0">D3*1000</f>
        <v>1906024000</v>
      </c>
      <c r="F3" s="17">
        <f t="shared" ref="F3:F34" si="1">C3/B3</f>
        <v>1518.1371428571429</v>
      </c>
      <c r="G3" s="16">
        <f t="shared" ref="G3:G34" si="2">E3/C3</f>
        <v>7174.2963180439183</v>
      </c>
      <c r="H3" s="5">
        <f t="shared" ref="H3:H34" si="3">B3/B$55*100</f>
        <v>31.818181818181817</v>
      </c>
      <c r="I3" s="5">
        <f t="shared" ref="I3:I34" si="4">C3/C$55*100</f>
        <v>62.778151915783511</v>
      </c>
      <c r="J3" s="5">
        <f t="shared" ref="J3:J34" si="5">D3/D$55*100</f>
        <v>75.472499015028973</v>
      </c>
    </row>
    <row r="4" spans="1:10">
      <c r="A4" s="14" t="s">
        <v>22</v>
      </c>
      <c r="B4" s="3">
        <f>Data!O307</f>
        <v>72</v>
      </c>
      <c r="C4" s="3">
        <f>Data!P307</f>
        <v>55572</v>
      </c>
      <c r="D4" s="3">
        <f>Data!Q307</f>
        <v>313922</v>
      </c>
      <c r="E4" s="15">
        <f t="shared" si="0"/>
        <v>313922000</v>
      </c>
      <c r="F4" s="17">
        <f t="shared" si="1"/>
        <v>771.83333333333337</v>
      </c>
      <c r="G4" s="16">
        <f t="shared" si="2"/>
        <v>5648.9239185201177</v>
      </c>
      <c r="H4" s="5">
        <f t="shared" si="3"/>
        <v>13.090909090909092</v>
      </c>
      <c r="I4" s="5">
        <f t="shared" si="4"/>
        <v>13.131535107928968</v>
      </c>
      <c r="J4" s="5">
        <f t="shared" si="5"/>
        <v>12.430314537380392</v>
      </c>
    </row>
    <row r="5" spans="1:10">
      <c r="A5" s="14" t="s">
        <v>23</v>
      </c>
      <c r="B5" s="3">
        <f>Data!O416</f>
        <v>4</v>
      </c>
      <c r="C5" s="3">
        <f>Data!P416</f>
        <v>17986</v>
      </c>
      <c r="D5" s="3">
        <f>Data!Q416</f>
        <v>80220</v>
      </c>
      <c r="E5" s="15">
        <f t="shared" si="0"/>
        <v>80220000</v>
      </c>
      <c r="F5" s="17">
        <f t="shared" si="1"/>
        <v>4496.5</v>
      </c>
      <c r="G5" s="16">
        <f t="shared" si="2"/>
        <v>4460.1356610697212</v>
      </c>
      <c r="H5" s="5">
        <f t="shared" si="3"/>
        <v>0.72727272727272729</v>
      </c>
      <c r="I5" s="5">
        <f t="shared" si="4"/>
        <v>4.2500502132586631</v>
      </c>
      <c r="J5" s="5">
        <f t="shared" si="5"/>
        <v>3.1764573116527512</v>
      </c>
    </row>
    <row r="6" spans="1:10">
      <c r="A6" s="14" t="s">
        <v>18</v>
      </c>
      <c r="B6" s="3">
        <f>Data!O480</f>
        <v>4</v>
      </c>
      <c r="C6" s="3">
        <f>Data!P480</f>
        <v>12137</v>
      </c>
      <c r="D6" s="3">
        <f>Data!Q480</f>
        <v>26131</v>
      </c>
      <c r="E6" s="15">
        <f t="shared" si="0"/>
        <v>26131000</v>
      </c>
      <c r="F6" s="17">
        <f t="shared" si="1"/>
        <v>3034.25</v>
      </c>
      <c r="G6" s="16">
        <f t="shared" si="2"/>
        <v>2153.0032133146578</v>
      </c>
      <c r="H6" s="5">
        <f t="shared" si="3"/>
        <v>0.72727272727272729</v>
      </c>
      <c r="I6" s="5">
        <f t="shared" si="4"/>
        <v>2.8679450371578112</v>
      </c>
      <c r="J6" s="5">
        <f t="shared" si="5"/>
        <v>1.0347046373821747</v>
      </c>
    </row>
    <row r="7" spans="1:10">
      <c r="A7" s="14" t="s">
        <v>25</v>
      </c>
      <c r="B7" s="11">
        <f>Data!O19</f>
        <v>55</v>
      </c>
      <c r="C7" s="11">
        <f>Data!P19</f>
        <v>8366</v>
      </c>
      <c r="D7" s="11">
        <f>Data!Q19</f>
        <v>8716</v>
      </c>
      <c r="E7" s="15">
        <f t="shared" si="0"/>
        <v>8716000</v>
      </c>
      <c r="F7" s="17">
        <f t="shared" si="1"/>
        <v>152.1090909090909</v>
      </c>
      <c r="G7" s="16">
        <f t="shared" si="2"/>
        <v>1041.8360028687546</v>
      </c>
      <c r="H7" s="5">
        <f t="shared" si="3"/>
        <v>10</v>
      </c>
      <c r="I7" s="5">
        <f t="shared" si="4"/>
        <v>1.9768664563617244</v>
      </c>
      <c r="J7" s="5">
        <f t="shared" si="5"/>
        <v>0.34512592780310875</v>
      </c>
    </row>
    <row r="8" spans="1:10">
      <c r="A8" s="14" t="s">
        <v>11</v>
      </c>
      <c r="B8" s="3">
        <f>Data!O624</f>
        <v>38</v>
      </c>
      <c r="C8" s="3">
        <f>Data!P624</f>
        <v>8330</v>
      </c>
      <c r="D8" s="3">
        <f>Data!Q624</f>
        <v>16470</v>
      </c>
      <c r="E8" s="15">
        <f t="shared" si="0"/>
        <v>16470000</v>
      </c>
      <c r="F8" s="17">
        <f t="shared" si="1"/>
        <v>219.21052631578948</v>
      </c>
      <c r="G8" s="16">
        <f t="shared" si="2"/>
        <v>1977.1908763505403</v>
      </c>
      <c r="H8" s="5">
        <f t="shared" si="3"/>
        <v>6.9090909090909092</v>
      </c>
      <c r="I8" s="5">
        <f t="shared" si="4"/>
        <v>1.9683597395999479</v>
      </c>
      <c r="J8" s="5">
        <f t="shared" si="5"/>
        <v>0.65215970983446547</v>
      </c>
    </row>
    <row r="9" spans="1:10">
      <c r="A9" s="14" t="s">
        <v>50</v>
      </c>
      <c r="B9" s="3">
        <f>Data!O528</f>
        <v>5</v>
      </c>
      <c r="C9" s="3">
        <f>Data!P528</f>
        <v>5982</v>
      </c>
      <c r="D9" s="3">
        <f>Data!Q528</f>
        <v>20560</v>
      </c>
      <c r="E9" s="15">
        <f t="shared" si="0"/>
        <v>20560000</v>
      </c>
      <c r="F9" s="17">
        <f t="shared" si="1"/>
        <v>1196.4000000000001</v>
      </c>
      <c r="G9" s="16">
        <f t="shared" si="2"/>
        <v>3436.9775994650618</v>
      </c>
      <c r="H9" s="5">
        <f t="shared" si="3"/>
        <v>0.90909090909090906</v>
      </c>
      <c r="I9" s="5">
        <f t="shared" si="4"/>
        <v>1.4135327685818595</v>
      </c>
      <c r="J9" s="5">
        <f t="shared" si="5"/>
        <v>0.81411072460210143</v>
      </c>
    </row>
    <row r="10" spans="1:10">
      <c r="A10" s="14" t="s">
        <v>26</v>
      </c>
      <c r="B10" s="3">
        <f>Data!O35</f>
        <v>11</v>
      </c>
      <c r="C10" s="3">
        <f>Data!P35</f>
        <v>4671</v>
      </c>
      <c r="D10" s="3">
        <f>Data!Q35</f>
        <v>10929</v>
      </c>
      <c r="E10" s="15">
        <f t="shared" si="0"/>
        <v>10929000</v>
      </c>
      <c r="F10" s="17">
        <f t="shared" si="1"/>
        <v>424.63636363636363</v>
      </c>
      <c r="G10" s="16">
        <f t="shared" si="2"/>
        <v>2339.7559409120104</v>
      </c>
      <c r="H10" s="5">
        <f t="shared" si="3"/>
        <v>2</v>
      </c>
      <c r="I10" s="5">
        <f t="shared" si="4"/>
        <v>1.1037464998404991</v>
      </c>
      <c r="J10" s="5">
        <f t="shared" si="5"/>
        <v>0.43275370180818906</v>
      </c>
    </row>
    <row r="11" spans="1:10">
      <c r="A11" s="14" t="s">
        <v>56</v>
      </c>
      <c r="B11" s="3">
        <f>Data!O672</f>
        <v>20</v>
      </c>
      <c r="C11" s="3">
        <f>Data!P672</f>
        <v>3720</v>
      </c>
      <c r="D11" s="3">
        <f>Data!Q672</f>
        <v>12960</v>
      </c>
      <c r="E11" s="15">
        <f t="shared" si="0"/>
        <v>12960000</v>
      </c>
      <c r="F11" s="17">
        <f t="shared" si="1"/>
        <v>186</v>
      </c>
      <c r="G11" s="16">
        <f t="shared" si="2"/>
        <v>3483.8709677419356</v>
      </c>
      <c r="H11" s="5">
        <f t="shared" si="3"/>
        <v>3.6363636363636362</v>
      </c>
      <c r="I11" s="5">
        <f t="shared" si="4"/>
        <v>0.8790273987169035</v>
      </c>
      <c r="J11" s="5">
        <f t="shared" si="5"/>
        <v>0.51317485364023518</v>
      </c>
    </row>
    <row r="12" spans="1:10">
      <c r="A12" s="14" t="s">
        <v>38</v>
      </c>
      <c r="B12" s="3">
        <f>Data!O291</f>
        <v>87</v>
      </c>
      <c r="C12" s="3">
        <f>Data!P291</f>
        <v>15573</v>
      </c>
      <c r="D12" s="3">
        <f>Data!Q291</f>
        <v>67372</v>
      </c>
      <c r="E12" s="15">
        <f t="shared" si="0"/>
        <v>67372000</v>
      </c>
      <c r="F12" s="17">
        <f t="shared" si="1"/>
        <v>179</v>
      </c>
      <c r="G12" s="16">
        <f t="shared" si="2"/>
        <v>4326.2056122776603</v>
      </c>
      <c r="H12" s="5">
        <f t="shared" si="3"/>
        <v>15.818181818181817</v>
      </c>
      <c r="I12" s="5">
        <f t="shared" si="4"/>
        <v>3.6798638925318117</v>
      </c>
      <c r="J12" s="5">
        <f t="shared" si="5"/>
        <v>2.6677173024266914</v>
      </c>
    </row>
    <row r="13" spans="1:10">
      <c r="A13" s="14" t="s">
        <v>60</v>
      </c>
      <c r="B13" s="3">
        <f>Data!O768</f>
        <v>3</v>
      </c>
      <c r="C13" s="3">
        <f>Data!P768</f>
        <v>3010</v>
      </c>
      <c r="D13" s="3">
        <f>Data!Q768</f>
        <v>6727</v>
      </c>
      <c r="E13" s="15">
        <f t="shared" si="0"/>
        <v>6727000</v>
      </c>
      <c r="F13" s="17">
        <f t="shared" si="1"/>
        <v>1003.3333333333334</v>
      </c>
      <c r="G13" s="16">
        <f t="shared" si="2"/>
        <v>2234.8837209302324</v>
      </c>
      <c r="H13" s="5">
        <f t="shared" si="3"/>
        <v>0.54545454545454553</v>
      </c>
      <c r="I13" s="5">
        <f t="shared" si="4"/>
        <v>0.71125604035964507</v>
      </c>
      <c r="J13" s="5">
        <f t="shared" si="5"/>
        <v>0.26636784262637819</v>
      </c>
    </row>
    <row r="14" spans="1:10">
      <c r="A14" s="14" t="s">
        <v>46</v>
      </c>
      <c r="B14" s="3">
        <f>Data!O448</f>
        <v>1</v>
      </c>
      <c r="C14" s="3">
        <f>Data!P448</f>
        <v>2890</v>
      </c>
      <c r="D14" s="3">
        <f>Data!Q448</f>
        <v>3468</v>
      </c>
      <c r="E14" s="15">
        <f t="shared" si="0"/>
        <v>3468000</v>
      </c>
      <c r="F14" s="17">
        <f t="shared" si="1"/>
        <v>2890</v>
      </c>
      <c r="G14" s="16">
        <f t="shared" si="2"/>
        <v>1200</v>
      </c>
      <c r="H14" s="5">
        <f t="shared" si="3"/>
        <v>0.18181818181818182</v>
      </c>
      <c r="I14" s="5">
        <f t="shared" si="4"/>
        <v>0.68290031782039018</v>
      </c>
      <c r="J14" s="5">
        <f t="shared" si="5"/>
        <v>0.13732178953891477</v>
      </c>
    </row>
    <row r="15" spans="1:10">
      <c r="A15" s="14" t="s">
        <v>52</v>
      </c>
      <c r="B15" s="3">
        <f>Data!O560</f>
        <v>19</v>
      </c>
      <c r="C15" s="3">
        <f>Data!P560</f>
        <v>2491</v>
      </c>
      <c r="D15" s="3">
        <f>Data!Q560</f>
        <v>5899</v>
      </c>
      <c r="E15" s="15">
        <f t="shared" si="0"/>
        <v>5899000</v>
      </c>
      <c r="F15" s="17">
        <f t="shared" si="1"/>
        <v>131.10526315789474</v>
      </c>
      <c r="G15" s="16">
        <f t="shared" si="2"/>
        <v>2368.1252509032515</v>
      </c>
      <c r="H15" s="5">
        <f t="shared" si="3"/>
        <v>3.4545454545454546</v>
      </c>
      <c r="I15" s="5">
        <f t="shared" si="4"/>
        <v>0.58861754037736735</v>
      </c>
      <c r="J15" s="5">
        <f t="shared" si="5"/>
        <v>0.23358167142158542</v>
      </c>
    </row>
    <row r="16" spans="1:10">
      <c r="A16" s="14" t="s">
        <v>24</v>
      </c>
      <c r="B16" s="3">
        <f>Data!O688</f>
        <v>4</v>
      </c>
      <c r="C16" s="3">
        <f>Data!P688</f>
        <v>2327</v>
      </c>
      <c r="D16" s="3">
        <f>Data!Q688</f>
        <v>9450</v>
      </c>
      <c r="E16" s="15">
        <f t="shared" si="0"/>
        <v>9450000</v>
      </c>
      <c r="F16" s="17">
        <f t="shared" si="1"/>
        <v>581.75</v>
      </c>
      <c r="G16" s="16">
        <f t="shared" si="2"/>
        <v>4061.0227761065748</v>
      </c>
      <c r="H16" s="5">
        <f t="shared" si="3"/>
        <v>0.72727272727272729</v>
      </c>
      <c r="I16" s="5">
        <f t="shared" si="4"/>
        <v>0.54986471957371896</v>
      </c>
      <c r="J16" s="5">
        <f t="shared" si="5"/>
        <v>0.37418999744600479</v>
      </c>
    </row>
    <row r="17" spans="1:10">
      <c r="A17" s="14" t="s">
        <v>39</v>
      </c>
      <c r="B17" s="3">
        <f>Data!O323</f>
        <v>3</v>
      </c>
      <c r="C17" s="3">
        <f>Data!P323</f>
        <v>2014</v>
      </c>
      <c r="D17" s="3">
        <f>Data!Q323</f>
        <v>4833</v>
      </c>
      <c r="E17" s="15">
        <f t="shared" si="0"/>
        <v>4833000</v>
      </c>
      <c r="F17" s="17">
        <f t="shared" si="1"/>
        <v>671.33333333333337</v>
      </c>
      <c r="G17" s="16">
        <f t="shared" si="2"/>
        <v>2399.7020854021848</v>
      </c>
      <c r="H17" s="5">
        <f t="shared" si="3"/>
        <v>0.54545454545454553</v>
      </c>
      <c r="I17" s="5">
        <f t="shared" si="4"/>
        <v>0.47590354328382894</v>
      </c>
      <c r="J17" s="5">
        <f t="shared" si="5"/>
        <v>0.19137145583667103</v>
      </c>
    </row>
    <row r="18" spans="1:10">
      <c r="A18" s="14" t="s">
        <v>13</v>
      </c>
      <c r="B18" s="3">
        <f>Data!O99</f>
        <v>9</v>
      </c>
      <c r="C18" s="3">
        <f>Data!P99</f>
        <v>1338</v>
      </c>
      <c r="D18" s="3">
        <f>Data!Q99</f>
        <v>2564</v>
      </c>
      <c r="E18" s="15">
        <f t="shared" si="0"/>
        <v>2564000</v>
      </c>
      <c r="F18" s="17">
        <f t="shared" si="1"/>
        <v>148.66666666666666</v>
      </c>
      <c r="G18" s="16">
        <f t="shared" si="2"/>
        <v>1916.2929745889387</v>
      </c>
      <c r="H18" s="5">
        <f t="shared" si="3"/>
        <v>1.6363636363636365</v>
      </c>
      <c r="I18" s="5">
        <f t="shared" si="4"/>
        <v>0.31616630631269271</v>
      </c>
      <c r="J18" s="5">
        <f t="shared" si="5"/>
        <v>0.1015262596245033</v>
      </c>
    </row>
    <row r="19" spans="1:10">
      <c r="A19" s="14" t="s">
        <v>27</v>
      </c>
      <c r="B19" s="3">
        <f>Data!O656</f>
        <v>1</v>
      </c>
      <c r="C19" s="3">
        <f>Data!P656</f>
        <v>1226</v>
      </c>
      <c r="D19" s="3">
        <f>Data!Q656</f>
        <v>1594</v>
      </c>
      <c r="E19" s="15">
        <f t="shared" si="0"/>
        <v>1594000</v>
      </c>
      <c r="F19" s="17">
        <f t="shared" si="1"/>
        <v>1226</v>
      </c>
      <c r="G19" s="16">
        <f t="shared" si="2"/>
        <v>1300.163132137031</v>
      </c>
      <c r="H19" s="5">
        <f t="shared" si="3"/>
        <v>0.18181818181818182</v>
      </c>
      <c r="I19" s="5">
        <f t="shared" si="4"/>
        <v>0.28970096527605477</v>
      </c>
      <c r="J19" s="5">
        <f t="shared" si="5"/>
        <v>6.3117339251738791E-2</v>
      </c>
    </row>
    <row r="20" spans="1:10">
      <c r="A20" s="14" t="s">
        <v>36</v>
      </c>
      <c r="B20" s="3">
        <f>Data!O259</f>
        <v>1</v>
      </c>
      <c r="C20" s="3">
        <f>Data!P259</f>
        <v>1132</v>
      </c>
      <c r="D20" s="3">
        <f>Data!Q259</f>
        <v>3500</v>
      </c>
      <c r="E20" s="15">
        <f t="shared" si="0"/>
        <v>3500000</v>
      </c>
      <c r="F20" s="17">
        <f t="shared" si="1"/>
        <v>1132</v>
      </c>
      <c r="G20" s="16">
        <f t="shared" si="2"/>
        <v>3091.8727915194345</v>
      </c>
      <c r="H20" s="5">
        <f t="shared" si="3"/>
        <v>0.18181818181818182</v>
      </c>
      <c r="I20" s="5">
        <f t="shared" si="4"/>
        <v>0.26748898262030507</v>
      </c>
      <c r="J20" s="5">
        <f t="shared" si="5"/>
        <v>0.13858888794296476</v>
      </c>
    </row>
    <row r="21" spans="1:10">
      <c r="A21" s="14" t="s">
        <v>34</v>
      </c>
      <c r="B21" s="3">
        <f>Data!O227</f>
        <v>4</v>
      </c>
      <c r="C21" s="3">
        <f>Data!P227</f>
        <v>1000</v>
      </c>
      <c r="D21" s="3">
        <f>Data!Q227</f>
        <v>680</v>
      </c>
      <c r="E21" s="15">
        <f t="shared" si="0"/>
        <v>680000</v>
      </c>
      <c r="F21" s="17">
        <f t="shared" si="1"/>
        <v>250</v>
      </c>
      <c r="G21" s="16">
        <f t="shared" si="2"/>
        <v>680</v>
      </c>
      <c r="H21" s="5">
        <f t="shared" si="3"/>
        <v>0.72727272727272729</v>
      </c>
      <c r="I21" s="5">
        <f t="shared" si="4"/>
        <v>0.23629768782712463</v>
      </c>
      <c r="J21" s="5">
        <f t="shared" si="5"/>
        <v>2.6925841086061719E-2</v>
      </c>
    </row>
    <row r="22" spans="1:10">
      <c r="A22" s="14" t="s">
        <v>10</v>
      </c>
      <c r="B22" s="3">
        <f>Data!O115</f>
        <v>7</v>
      </c>
      <c r="C22" s="3">
        <f>Data!P115</f>
        <v>1341</v>
      </c>
      <c r="D22" s="3">
        <f>Data!Q115</f>
        <v>3507</v>
      </c>
      <c r="E22" s="15">
        <f t="shared" si="0"/>
        <v>3507000</v>
      </c>
      <c r="F22" s="17">
        <f t="shared" si="1"/>
        <v>191.57142857142858</v>
      </c>
      <c r="G22" s="16">
        <f t="shared" si="2"/>
        <v>2615.2125279642059</v>
      </c>
      <c r="H22" s="5">
        <f t="shared" si="3"/>
        <v>1.2727272727272727</v>
      </c>
      <c r="I22" s="5">
        <f t="shared" si="4"/>
        <v>0.31687519937617409</v>
      </c>
      <c r="J22" s="5">
        <f t="shared" si="5"/>
        <v>0.13886606571885066</v>
      </c>
    </row>
    <row r="23" spans="1:10">
      <c r="A23" s="14" t="s">
        <v>20</v>
      </c>
      <c r="B23" s="3">
        <f>Data!O163</f>
        <v>3</v>
      </c>
      <c r="C23" s="3">
        <f>Data!P163</f>
        <v>763</v>
      </c>
      <c r="D23" s="3">
        <f>Data!Q163</f>
        <v>1210</v>
      </c>
      <c r="E23" s="15">
        <f t="shared" si="0"/>
        <v>1210000</v>
      </c>
      <c r="F23" s="17">
        <f t="shared" si="1"/>
        <v>254.33333333333334</v>
      </c>
      <c r="G23" s="16">
        <f t="shared" si="2"/>
        <v>1585.8453473132372</v>
      </c>
      <c r="H23" s="5">
        <f t="shared" si="3"/>
        <v>0.54545454545454553</v>
      </c>
      <c r="I23" s="5">
        <f t="shared" si="4"/>
        <v>0.18029513581209608</v>
      </c>
      <c r="J23" s="5">
        <f t="shared" si="5"/>
        <v>4.7912158403139234E-2</v>
      </c>
    </row>
    <row r="24" spans="1:10">
      <c r="A24" s="14" t="s">
        <v>57</v>
      </c>
      <c r="B24" s="3">
        <f>Data!O704</f>
        <v>4</v>
      </c>
      <c r="C24" s="3">
        <f>Data!P704</f>
        <v>931</v>
      </c>
      <c r="D24" s="3">
        <f>Data!Q704</f>
        <v>2546</v>
      </c>
      <c r="E24" s="15">
        <f t="shared" si="0"/>
        <v>2546000</v>
      </c>
      <c r="F24" s="17">
        <f t="shared" si="1"/>
        <v>232.75</v>
      </c>
      <c r="G24" s="16">
        <f t="shared" si="2"/>
        <v>2734.6938775510203</v>
      </c>
      <c r="H24" s="5">
        <f t="shared" si="3"/>
        <v>0.72727272727272729</v>
      </c>
      <c r="I24" s="5">
        <f t="shared" si="4"/>
        <v>0.21999314736705303</v>
      </c>
      <c r="J24" s="5">
        <f t="shared" si="5"/>
        <v>0.10081351677222519</v>
      </c>
    </row>
    <row r="25" spans="1:10">
      <c r="A25" s="14" t="s">
        <v>48</v>
      </c>
      <c r="B25" s="3">
        <f>Data!O496</f>
        <v>3</v>
      </c>
      <c r="C25" s="3">
        <f>Data!P496</f>
        <v>1100</v>
      </c>
      <c r="D25" s="3">
        <f>Data!Q496</f>
        <v>4150</v>
      </c>
      <c r="E25" s="15">
        <f t="shared" si="0"/>
        <v>4150000</v>
      </c>
      <c r="F25" s="17">
        <f t="shared" si="1"/>
        <v>366.66666666666669</v>
      </c>
      <c r="G25" s="16">
        <f t="shared" si="2"/>
        <v>3772.7272727272725</v>
      </c>
      <c r="H25" s="5">
        <f t="shared" si="3"/>
        <v>0.54545454545454553</v>
      </c>
      <c r="I25" s="5">
        <f t="shared" si="4"/>
        <v>0.25992745660983707</v>
      </c>
      <c r="J25" s="5">
        <f t="shared" si="5"/>
        <v>0.16432682427522963</v>
      </c>
    </row>
    <row r="26" spans="1:10">
      <c r="A26" s="14" t="s">
        <v>54</v>
      </c>
      <c r="B26" s="3">
        <f>Data!O608</f>
        <v>1</v>
      </c>
      <c r="C26" s="3">
        <f>Data!P608</f>
        <v>426</v>
      </c>
      <c r="D26" s="3">
        <f>Data!Q608</f>
        <v>639</v>
      </c>
      <c r="E26" s="15">
        <f t="shared" si="0"/>
        <v>639000</v>
      </c>
      <c r="F26" s="17">
        <f t="shared" si="1"/>
        <v>426</v>
      </c>
      <c r="G26" s="16">
        <f t="shared" si="2"/>
        <v>1500</v>
      </c>
      <c r="H26" s="5">
        <f t="shared" si="3"/>
        <v>0.18181818181818182</v>
      </c>
      <c r="I26" s="5">
        <f t="shared" si="4"/>
        <v>0.10066281501435509</v>
      </c>
      <c r="J26" s="5">
        <f t="shared" si="5"/>
        <v>2.5302371255872702E-2</v>
      </c>
    </row>
    <row r="27" spans="1:10">
      <c r="A27" s="14" t="s">
        <v>62</v>
      </c>
      <c r="B27" s="3">
        <f>Data!O800</f>
        <v>1</v>
      </c>
      <c r="C27" s="3">
        <f>Data!P800</f>
        <v>327</v>
      </c>
      <c r="D27" s="3">
        <f>Data!Q800</f>
        <v>817</v>
      </c>
      <c r="E27" s="15">
        <f t="shared" si="0"/>
        <v>817000</v>
      </c>
      <c r="F27" s="17">
        <f t="shared" si="1"/>
        <v>327</v>
      </c>
      <c r="G27" s="16">
        <f t="shared" si="2"/>
        <v>2498.4709480122324</v>
      </c>
      <c r="H27" s="5">
        <f t="shared" si="3"/>
        <v>0.18181818181818182</v>
      </c>
      <c r="I27" s="5">
        <f t="shared" si="4"/>
        <v>7.7269343919469755E-2</v>
      </c>
      <c r="J27" s="5">
        <f t="shared" si="5"/>
        <v>3.235060612840062E-2</v>
      </c>
    </row>
    <row r="28" spans="1:10">
      <c r="A28" s="14" t="s">
        <v>29</v>
      </c>
      <c r="B28" s="3">
        <f>Data!O67</f>
        <v>3</v>
      </c>
      <c r="C28" s="3">
        <f>Data!P67</f>
        <v>246</v>
      </c>
      <c r="D28" s="3">
        <f>Data!Q67</f>
        <v>443</v>
      </c>
      <c r="E28" s="15">
        <f t="shared" si="0"/>
        <v>443000</v>
      </c>
      <c r="F28" s="17">
        <f t="shared" si="1"/>
        <v>82</v>
      </c>
      <c r="G28" s="16">
        <f t="shared" si="2"/>
        <v>1800.8130081300812</v>
      </c>
      <c r="H28" s="5">
        <f t="shared" si="3"/>
        <v>0.54545454545454553</v>
      </c>
      <c r="I28" s="5">
        <f t="shared" si="4"/>
        <v>5.8129231205472656E-2</v>
      </c>
      <c r="J28" s="5">
        <f t="shared" si="5"/>
        <v>1.7541393531066679E-2</v>
      </c>
    </row>
    <row r="29" spans="1:10">
      <c r="A29" s="14" t="s">
        <v>15</v>
      </c>
      <c r="B29" s="3">
        <f>Data!O179</f>
        <v>3</v>
      </c>
      <c r="C29" s="3">
        <f>Data!P179</f>
        <v>240</v>
      </c>
      <c r="D29" s="3">
        <f>Data!Q179</f>
        <v>460</v>
      </c>
      <c r="E29" s="15">
        <f t="shared" si="0"/>
        <v>460000</v>
      </c>
      <c r="F29" s="17">
        <f t="shared" si="1"/>
        <v>80</v>
      </c>
      <c r="G29" s="16">
        <f t="shared" si="2"/>
        <v>1916.6666666666667</v>
      </c>
      <c r="H29" s="5">
        <f t="shared" si="3"/>
        <v>0.54545454545454553</v>
      </c>
      <c r="I29" s="5">
        <f t="shared" si="4"/>
        <v>5.6711445078509913E-2</v>
      </c>
      <c r="J29" s="5">
        <f t="shared" si="5"/>
        <v>1.8214539558218223E-2</v>
      </c>
    </row>
    <row r="30" spans="1:10">
      <c r="A30" s="14" t="s">
        <v>31</v>
      </c>
      <c r="B30" s="3">
        <f>Data!O147</f>
        <v>1</v>
      </c>
      <c r="C30" s="3">
        <f>Data!P147</f>
        <v>216</v>
      </c>
      <c r="D30" s="3">
        <f>Data!Q147</f>
        <v>389</v>
      </c>
      <c r="E30" s="15">
        <f t="shared" si="0"/>
        <v>389000</v>
      </c>
      <c r="F30" s="5">
        <f t="shared" si="1"/>
        <v>216</v>
      </c>
      <c r="G30" s="16">
        <f t="shared" si="2"/>
        <v>1800.9259259259259</v>
      </c>
      <c r="H30" s="5">
        <f t="shared" si="3"/>
        <v>0.18181818181818182</v>
      </c>
      <c r="I30" s="5">
        <f t="shared" si="4"/>
        <v>5.1040300570658913E-2</v>
      </c>
      <c r="J30" s="5">
        <f t="shared" si="5"/>
        <v>1.5403164974232367E-2</v>
      </c>
    </row>
    <row r="31" spans="1:10">
      <c r="A31" s="14" t="s">
        <v>49</v>
      </c>
      <c r="B31" s="3">
        <f>Data!O512</f>
        <v>2</v>
      </c>
      <c r="C31" s="3">
        <f>Data!P512</f>
        <v>870</v>
      </c>
      <c r="D31" s="3">
        <f>Data!Q512</f>
        <v>3665</v>
      </c>
      <c r="E31" s="15">
        <f t="shared" si="0"/>
        <v>3665000</v>
      </c>
      <c r="F31" s="5">
        <f t="shared" si="1"/>
        <v>435</v>
      </c>
      <c r="G31" s="16">
        <f t="shared" si="2"/>
        <v>4212.64367816092</v>
      </c>
      <c r="H31" s="5">
        <f t="shared" si="3"/>
        <v>0.36363636363636365</v>
      </c>
      <c r="I31" s="5">
        <f t="shared" si="4"/>
        <v>0.2055789884095984</v>
      </c>
      <c r="J31" s="5">
        <f t="shared" si="5"/>
        <v>0.14512236408884735</v>
      </c>
    </row>
    <row r="32" spans="1:10">
      <c r="A32" s="14" t="s">
        <v>45</v>
      </c>
      <c r="B32" s="3">
        <f>Data!O432</f>
        <v>3</v>
      </c>
      <c r="C32" s="3">
        <f>Data!P432</f>
        <v>191</v>
      </c>
      <c r="D32" s="3">
        <f>Data!Q432</f>
        <v>287</v>
      </c>
      <c r="E32" s="15">
        <f t="shared" si="0"/>
        <v>287000</v>
      </c>
      <c r="F32" s="17">
        <f t="shared" si="1"/>
        <v>63.666666666666664</v>
      </c>
      <c r="G32" s="16">
        <f t="shared" si="2"/>
        <v>1502.6178010471203</v>
      </c>
      <c r="H32" s="5">
        <f t="shared" si="3"/>
        <v>0.54545454545454553</v>
      </c>
      <c r="I32" s="5">
        <f t="shared" si="4"/>
        <v>4.5132858374980801E-2</v>
      </c>
      <c r="J32" s="5">
        <f t="shared" si="5"/>
        <v>1.1364288811323108E-2</v>
      </c>
    </row>
    <row r="33" spans="1:10">
      <c r="A33" s="14" t="s">
        <v>43</v>
      </c>
      <c r="B33" s="3">
        <f>Data!O384</f>
        <v>0</v>
      </c>
      <c r="C33" s="3">
        <f>Data!P384</f>
        <v>0</v>
      </c>
      <c r="D33" s="3">
        <f>Data!Q384</f>
        <v>0</v>
      </c>
      <c r="E33" s="15">
        <f t="shared" si="0"/>
        <v>0</v>
      </c>
      <c r="F33" s="5" t="e">
        <f>C33/B33</f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12</v>
      </c>
      <c r="B34" s="3">
        <f>Data!O720</f>
        <v>0</v>
      </c>
      <c r="C34" s="3">
        <f>Data!P720</f>
        <v>0</v>
      </c>
      <c r="D34" s="3">
        <f>Data!Q720</f>
        <v>0</v>
      </c>
      <c r="E34" s="15">
        <f t="shared" si="0"/>
        <v>0</v>
      </c>
      <c r="F34" s="5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58</v>
      </c>
      <c r="B35" s="3">
        <f>Data!O736</f>
        <v>0</v>
      </c>
      <c r="C35" s="3">
        <f>Data!P736</f>
        <v>0</v>
      </c>
      <c r="D35" s="3">
        <f>Data!Q736</f>
        <v>0</v>
      </c>
      <c r="E35" s="15">
        <f t="shared" ref="E35:E53" si="6">D35*1000</f>
        <v>0</v>
      </c>
      <c r="F35" s="5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35</v>
      </c>
      <c r="B36" s="3">
        <f>Data!O243</f>
        <v>0</v>
      </c>
      <c r="C36" s="3">
        <f>Data!P243</f>
        <v>0</v>
      </c>
      <c r="D36" s="3">
        <f>Data!Q243</f>
        <v>0</v>
      </c>
      <c r="E36" s="15">
        <f t="shared" si="6"/>
        <v>0</v>
      </c>
      <c r="F36" s="5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28</v>
      </c>
      <c r="B37" s="3">
        <f>Data!O51</f>
        <v>0</v>
      </c>
      <c r="C37" s="3">
        <f>Data!P51</f>
        <v>0</v>
      </c>
      <c r="D37" s="3">
        <f>Data!Q51</f>
        <v>0</v>
      </c>
      <c r="E37" s="15">
        <f t="shared" si="6"/>
        <v>0</v>
      </c>
      <c r="F37" s="5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30</v>
      </c>
      <c r="B38" s="3">
        <f>Data!O83</f>
        <v>0</v>
      </c>
      <c r="C38" s="3">
        <f>Data!P83</f>
        <v>0</v>
      </c>
      <c r="D38" s="3">
        <f>Data!Q83</f>
        <v>0</v>
      </c>
      <c r="E38" s="15">
        <f t="shared" si="6"/>
        <v>0</v>
      </c>
      <c r="F38" s="5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32</v>
      </c>
      <c r="B39" s="3">
        <f>Data!O195</f>
        <v>1</v>
      </c>
      <c r="C39" s="3">
        <f>Data!P195</f>
        <v>800</v>
      </c>
      <c r="D39" s="3">
        <f>Data!Q195</f>
        <v>4000</v>
      </c>
      <c r="E39" s="15">
        <f t="shared" si="6"/>
        <v>4000000</v>
      </c>
      <c r="F39" s="5">
        <f t="shared" si="7"/>
        <v>800</v>
      </c>
      <c r="G39" s="16">
        <f t="shared" si="8"/>
        <v>5000</v>
      </c>
      <c r="H39" s="5">
        <f t="shared" si="9"/>
        <v>0.18181818181818182</v>
      </c>
      <c r="I39" s="5">
        <f t="shared" si="10"/>
        <v>0.18903815026169968</v>
      </c>
      <c r="J39" s="5">
        <f t="shared" si="11"/>
        <v>0.15838730050624542</v>
      </c>
    </row>
    <row r="40" spans="1:10">
      <c r="A40" s="14" t="s">
        <v>33</v>
      </c>
      <c r="B40" s="3">
        <f>Data!O211</f>
        <v>0</v>
      </c>
      <c r="C40" s="3">
        <f>Data!P211</f>
        <v>0</v>
      </c>
      <c r="D40" s="3">
        <f>Data!Q211</f>
        <v>0</v>
      </c>
      <c r="E40" s="15">
        <f t="shared" si="6"/>
        <v>0</v>
      </c>
      <c r="F40" s="5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37</v>
      </c>
      <c r="B41" s="3">
        <f>Data!O275</f>
        <v>0</v>
      </c>
      <c r="C41" s="3">
        <f>Data!P275</f>
        <v>0</v>
      </c>
      <c r="D41" s="3">
        <f>Data!Q275</f>
        <v>0</v>
      </c>
      <c r="E41" s="15">
        <f t="shared" si="6"/>
        <v>0</v>
      </c>
      <c r="F41" s="5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40</v>
      </c>
      <c r="B42" s="3">
        <f>Data!O336</f>
        <v>0</v>
      </c>
      <c r="C42" s="3">
        <f>Data!P336</f>
        <v>0</v>
      </c>
      <c r="D42" s="3">
        <f>Data!Q336</f>
        <v>0</v>
      </c>
      <c r="E42" s="15">
        <f t="shared" si="6"/>
        <v>0</v>
      </c>
      <c r="F42" s="5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41</v>
      </c>
      <c r="B43" s="3">
        <f>Data!O352</f>
        <v>0</v>
      </c>
      <c r="C43" s="3">
        <f>Data!P352</f>
        <v>0</v>
      </c>
      <c r="D43" s="3">
        <f>Data!Q352</f>
        <v>0</v>
      </c>
      <c r="E43" s="15">
        <f t="shared" si="6"/>
        <v>0</v>
      </c>
      <c r="F43" s="5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42</v>
      </c>
      <c r="B44" s="3">
        <f>Data!O368</f>
        <v>0</v>
      </c>
      <c r="C44" s="3">
        <f>Data!P368</f>
        <v>0</v>
      </c>
      <c r="D44" s="3">
        <f>Data!Q368</f>
        <v>0</v>
      </c>
      <c r="E44" s="15">
        <f t="shared" si="6"/>
        <v>0</v>
      </c>
      <c r="F44" s="5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44</v>
      </c>
      <c r="B45" s="3">
        <f>Data!O400</f>
        <v>0</v>
      </c>
      <c r="C45" s="3">
        <f>Data!P400</f>
        <v>0</v>
      </c>
      <c r="D45" s="3">
        <f>Data!Q400</f>
        <v>0</v>
      </c>
      <c r="E45" s="15">
        <f t="shared" si="6"/>
        <v>0</v>
      </c>
      <c r="F45" s="5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47</v>
      </c>
      <c r="B46" s="3">
        <f>Data!O464</f>
        <v>0</v>
      </c>
      <c r="C46" s="3">
        <f>Data!P464</f>
        <v>0</v>
      </c>
      <c r="D46" s="3">
        <f>Data!Q464</f>
        <v>0</v>
      </c>
      <c r="E46" s="15">
        <f t="shared" si="6"/>
        <v>0</v>
      </c>
      <c r="F46" s="5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51</v>
      </c>
      <c r="B47" s="3">
        <f>Data!O544</f>
        <v>0</v>
      </c>
      <c r="C47" s="3">
        <f>Data!P544</f>
        <v>0</v>
      </c>
      <c r="D47" s="3">
        <f>Data!Q544</f>
        <v>0</v>
      </c>
      <c r="E47" s="15">
        <f t="shared" si="6"/>
        <v>0</v>
      </c>
      <c r="F47" s="5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19</v>
      </c>
      <c r="B48" s="3">
        <f>Data!O576</f>
        <v>1</v>
      </c>
      <c r="C48" s="3">
        <f>Data!P576</f>
        <v>205</v>
      </c>
      <c r="D48" s="3">
        <f>Data!Q576</f>
        <v>923</v>
      </c>
      <c r="E48" s="15">
        <f t="shared" si="6"/>
        <v>923000</v>
      </c>
      <c r="F48" s="5">
        <f t="shared" si="7"/>
        <v>205</v>
      </c>
      <c r="G48" s="16">
        <f t="shared" si="8"/>
        <v>4502.4390243902435</v>
      </c>
      <c r="H48" s="5">
        <f t="shared" si="9"/>
        <v>0.18181818181818182</v>
      </c>
      <c r="I48" s="5">
        <f t="shared" si="10"/>
        <v>4.8441026004560545E-2</v>
      </c>
      <c r="J48" s="5">
        <f t="shared" si="11"/>
        <v>3.6547869591816128E-2</v>
      </c>
    </row>
    <row r="49" spans="1:10">
      <c r="A49" s="14" t="s">
        <v>53</v>
      </c>
      <c r="B49" s="3">
        <f>Data!O592</f>
        <v>0</v>
      </c>
      <c r="C49" s="3">
        <f>Data!P592</f>
        <v>0</v>
      </c>
      <c r="D49" s="3">
        <f>Data!Q592</f>
        <v>0</v>
      </c>
      <c r="E49" s="15">
        <f t="shared" si="6"/>
        <v>0</v>
      </c>
      <c r="F49" s="5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55</v>
      </c>
      <c r="B50" s="3">
        <f>Data!O640</f>
        <v>0</v>
      </c>
      <c r="C50" s="3">
        <f>Data!P640</f>
        <v>0</v>
      </c>
      <c r="D50" s="3">
        <f>Data!Q640</f>
        <v>0</v>
      </c>
      <c r="E50" s="15">
        <f t="shared" si="6"/>
        <v>0</v>
      </c>
      <c r="F50" s="5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59</v>
      </c>
      <c r="B51" s="3">
        <f>Data!O752</f>
        <v>1</v>
      </c>
      <c r="C51" s="3">
        <f>Data!P752</f>
        <v>100</v>
      </c>
      <c r="D51" s="3">
        <f>Data!Q752</f>
        <v>400</v>
      </c>
      <c r="E51" s="15">
        <f t="shared" si="6"/>
        <v>400000</v>
      </c>
      <c r="F51" s="5">
        <f t="shared" si="7"/>
        <v>100</v>
      </c>
      <c r="G51" s="16">
        <f t="shared" si="8"/>
        <v>4000</v>
      </c>
      <c r="H51" s="5">
        <f t="shared" si="9"/>
        <v>0.18181818181818182</v>
      </c>
      <c r="I51" s="5">
        <f t="shared" si="10"/>
        <v>2.362976878271246E-2</v>
      </c>
      <c r="J51" s="5">
        <f t="shared" si="11"/>
        <v>1.5838730050624542E-2</v>
      </c>
    </row>
    <row r="52" spans="1:10">
      <c r="A52" s="14" t="s">
        <v>61</v>
      </c>
      <c r="B52" s="3">
        <f>Data!O784</f>
        <v>0</v>
      </c>
      <c r="C52" s="3">
        <f>Data!P784</f>
        <v>0</v>
      </c>
      <c r="D52" s="3">
        <f>Data!Q784</f>
        <v>0</v>
      </c>
      <c r="E52" s="15">
        <f t="shared" si="6"/>
        <v>0</v>
      </c>
      <c r="F52" s="5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Data!O816</f>
        <v>0</v>
      </c>
      <c r="C53" s="3">
        <f>Data!P816</f>
        <v>0</v>
      </c>
      <c r="D53" s="3">
        <f>Data!Q816</f>
        <v>0</v>
      </c>
      <c r="E53" s="15">
        <f t="shared" si="6"/>
        <v>0</v>
      </c>
      <c r="F53" s="5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550</v>
      </c>
      <c r="C55" s="11">
        <f>SUM(C3:C53)</f>
        <v>423195</v>
      </c>
      <c r="D55" s="11">
        <f>SUM(D3:D53)</f>
        <v>2525455</v>
      </c>
      <c r="E55" s="15">
        <f>SUM(E3:E53)</f>
        <v>2525455000</v>
      </c>
    </row>
    <row r="56" spans="1:10" ht="13.5" thickBot="1">
      <c r="A56" s="14"/>
      <c r="B56" s="11"/>
      <c r="C56" s="11"/>
      <c r="D56" s="11"/>
      <c r="E56" s="15"/>
    </row>
    <row r="57" spans="1:10" ht="22.5" customHeight="1">
      <c r="A57" s="31" t="s">
        <v>9</v>
      </c>
    </row>
    <row r="58" spans="1:10" ht="90" thickBot="1">
      <c r="A58" s="30" t="s">
        <v>98</v>
      </c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30.5703125" bestFit="1" customWidth="1"/>
    <col min="2" max="3" width="13.85546875" customWidth="1"/>
    <col min="4" max="4" width="13.85546875" hidden="1" customWidth="1"/>
    <col min="5" max="5" width="13.85546875" customWidth="1"/>
    <col min="6" max="6" width="17.7109375" customWidth="1"/>
    <col min="7" max="7" width="18.28515625" customWidth="1"/>
    <col min="8" max="8" width="16.28515625" customWidth="1"/>
    <col min="9" max="9" width="15.140625" customWidth="1"/>
    <col min="10" max="10" width="14.85546875" customWidth="1"/>
  </cols>
  <sheetData>
    <row r="1" spans="1:10" ht="35.25" customHeight="1" thickBot="1">
      <c r="A1" s="32" t="s">
        <v>8</v>
      </c>
      <c r="B1" s="1"/>
      <c r="C1" s="1"/>
      <c r="D1" s="1"/>
      <c r="E1" s="1"/>
      <c r="F1" s="1"/>
      <c r="G1" s="1"/>
    </row>
    <row r="2" spans="1:10" ht="51.75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Data!R131</f>
        <v>93</v>
      </c>
      <c r="C3" s="3">
        <f>Data!S131</f>
        <v>113338</v>
      </c>
      <c r="D3" s="3">
        <f>Data!T131</f>
        <v>462346</v>
      </c>
      <c r="E3" s="15">
        <f t="shared" ref="E3:E34" si="0">D3*1000</f>
        <v>462346000</v>
      </c>
      <c r="F3" s="17">
        <f t="shared" ref="F3:F34" si="1">C3/B3</f>
        <v>1218.6881720430108</v>
      </c>
      <c r="G3" s="16">
        <f t="shared" ref="G3:G34" si="2">E3/C3</f>
        <v>4079.3555559476963</v>
      </c>
      <c r="H3" s="5">
        <f t="shared" ref="H3:H34" si="3">B3/B$55*100</f>
        <v>46.268656716417908</v>
      </c>
      <c r="I3" s="5">
        <f t="shared" ref="I3:I34" si="4">C3/C$55*100</f>
        <v>63.676253293705862</v>
      </c>
      <c r="J3" s="5">
        <f t="shared" ref="J3:J34" si="5">D3/D$55*100</f>
        <v>69.170603847316187</v>
      </c>
    </row>
    <row r="4" spans="1:10">
      <c r="A4" s="14" t="s">
        <v>23</v>
      </c>
      <c r="B4" s="3">
        <f>Data!R416</f>
        <v>8</v>
      </c>
      <c r="C4" s="3">
        <f>Data!S416</f>
        <v>5652</v>
      </c>
      <c r="D4" s="3">
        <f>Data!T416</f>
        <v>6964</v>
      </c>
      <c r="E4" s="15">
        <f t="shared" si="0"/>
        <v>6964000</v>
      </c>
      <c r="F4" s="17">
        <f t="shared" si="1"/>
        <v>706.5</v>
      </c>
      <c r="G4" s="16">
        <f t="shared" si="2"/>
        <v>1232.1302193913659</v>
      </c>
      <c r="H4" s="5">
        <f t="shared" si="3"/>
        <v>3.9800995024875623</v>
      </c>
      <c r="I4" s="5">
        <f t="shared" si="4"/>
        <v>3.1754414549050232</v>
      </c>
      <c r="J4" s="5">
        <f t="shared" si="5"/>
        <v>1.0418692606677897</v>
      </c>
    </row>
    <row r="5" spans="1:10">
      <c r="A5" s="14" t="s">
        <v>10</v>
      </c>
      <c r="B5" s="3">
        <f>Data!R115</f>
        <v>10</v>
      </c>
      <c r="C5" s="3">
        <f>Data!S115</f>
        <v>5306</v>
      </c>
      <c r="D5" s="3">
        <f>Data!T115</f>
        <v>9098</v>
      </c>
      <c r="E5" s="15">
        <f t="shared" si="0"/>
        <v>9098000</v>
      </c>
      <c r="F5" s="17">
        <f t="shared" si="1"/>
        <v>530.6</v>
      </c>
      <c r="G5" s="16">
        <f t="shared" si="2"/>
        <v>1714.662646061063</v>
      </c>
      <c r="H5" s="5">
        <f t="shared" si="3"/>
        <v>4.9751243781094532</v>
      </c>
      <c r="I5" s="5">
        <f t="shared" si="4"/>
        <v>2.9810496036316443</v>
      </c>
      <c r="J5" s="5">
        <f t="shared" si="5"/>
        <v>1.3611324717914348</v>
      </c>
    </row>
    <row r="6" spans="1:10">
      <c r="A6" s="14" t="s">
        <v>52</v>
      </c>
      <c r="B6" s="3">
        <f>Data!R560</f>
        <v>9</v>
      </c>
      <c r="C6" s="3">
        <f>Data!S560</f>
        <v>4804</v>
      </c>
      <c r="D6" s="3">
        <f>Data!T560</f>
        <v>9212</v>
      </c>
      <c r="E6" s="15">
        <f t="shared" si="0"/>
        <v>9212000</v>
      </c>
      <c r="F6" s="17">
        <f t="shared" si="1"/>
        <v>533.77777777777783</v>
      </c>
      <c r="G6" s="16">
        <f t="shared" si="2"/>
        <v>1917.5686927560366</v>
      </c>
      <c r="H6" s="5">
        <f t="shared" si="3"/>
        <v>4.4776119402985071</v>
      </c>
      <c r="I6" s="5">
        <f t="shared" si="4"/>
        <v>2.6990128714373198</v>
      </c>
      <c r="J6" s="5">
        <f t="shared" si="5"/>
        <v>1.3781877698552094</v>
      </c>
    </row>
    <row r="7" spans="1:10">
      <c r="A7" s="14" t="s">
        <v>24</v>
      </c>
      <c r="B7" s="3">
        <f>Data!R688</f>
        <v>8</v>
      </c>
      <c r="C7" s="3">
        <f>Data!S688</f>
        <v>7813</v>
      </c>
      <c r="D7" s="3">
        <f>Data!T688</f>
        <v>35059</v>
      </c>
      <c r="E7" s="15">
        <f t="shared" si="0"/>
        <v>35059000</v>
      </c>
      <c r="F7" s="17">
        <f t="shared" si="1"/>
        <v>976.625</v>
      </c>
      <c r="G7" s="16">
        <f t="shared" si="2"/>
        <v>4487.2648150518371</v>
      </c>
      <c r="H7" s="5">
        <f t="shared" si="3"/>
        <v>3.9800995024875623</v>
      </c>
      <c r="I7" s="5">
        <f t="shared" si="4"/>
        <v>4.3895477861240169</v>
      </c>
      <c r="J7" s="5">
        <f t="shared" si="5"/>
        <v>5.2451025861217744</v>
      </c>
    </row>
    <row r="8" spans="1:10">
      <c r="A8" s="14" t="s">
        <v>13</v>
      </c>
      <c r="B8" s="3">
        <f>Data!R99</f>
        <v>6</v>
      </c>
      <c r="C8" s="3">
        <f>Data!S99</f>
        <v>4402</v>
      </c>
      <c r="D8" s="3">
        <f>Data!T99</f>
        <v>12425</v>
      </c>
      <c r="E8" s="15">
        <f t="shared" si="0"/>
        <v>12425000</v>
      </c>
      <c r="F8" s="17">
        <f t="shared" si="1"/>
        <v>733.66666666666663</v>
      </c>
      <c r="G8" s="16">
        <f t="shared" si="2"/>
        <v>2822.5806451612902</v>
      </c>
      <c r="H8" s="5">
        <f t="shared" si="3"/>
        <v>2.9850746268656714</v>
      </c>
      <c r="I8" s="5">
        <f t="shared" si="4"/>
        <v>2.4731587552179604</v>
      </c>
      <c r="J8" s="5">
        <f t="shared" si="5"/>
        <v>1.8588778810737057</v>
      </c>
    </row>
    <row r="9" spans="1:10">
      <c r="A9" s="14" t="s">
        <v>54</v>
      </c>
      <c r="B9" s="3">
        <f>Data!R608</f>
        <v>5</v>
      </c>
      <c r="C9" s="3">
        <f>Data!S608</f>
        <v>2470</v>
      </c>
      <c r="D9" s="3">
        <f>Data!T608</f>
        <v>4762</v>
      </c>
      <c r="E9" s="15">
        <f t="shared" si="0"/>
        <v>4762000</v>
      </c>
      <c r="F9" s="17">
        <f t="shared" si="1"/>
        <v>494</v>
      </c>
      <c r="G9" s="16">
        <f t="shared" si="2"/>
        <v>1927.9352226720648</v>
      </c>
      <c r="H9" s="5">
        <f t="shared" si="3"/>
        <v>2.4875621890547266</v>
      </c>
      <c r="I9" s="5">
        <f t="shared" si="4"/>
        <v>1.387710614581636</v>
      </c>
      <c r="J9" s="5">
        <f t="shared" si="5"/>
        <v>0.71243271385698081</v>
      </c>
    </row>
    <row r="10" spans="1:10">
      <c r="A10" s="14" t="s">
        <v>18</v>
      </c>
      <c r="B10" s="3">
        <f>Data!R480</f>
        <v>7</v>
      </c>
      <c r="C10" s="3">
        <f>Data!S480</f>
        <v>3319</v>
      </c>
      <c r="D10" s="3">
        <f>Data!T480</f>
        <v>8255</v>
      </c>
      <c r="E10" s="15">
        <f t="shared" si="0"/>
        <v>8255000</v>
      </c>
      <c r="F10" s="17">
        <f t="shared" si="1"/>
        <v>474.14285714285717</v>
      </c>
      <c r="G10" s="16">
        <f t="shared" si="2"/>
        <v>2487.1949382344078</v>
      </c>
      <c r="H10" s="5">
        <f t="shared" si="3"/>
        <v>3.4825870646766171</v>
      </c>
      <c r="I10" s="5">
        <f t="shared" si="4"/>
        <v>1.8647010242090891</v>
      </c>
      <c r="J10" s="5">
        <f t="shared" si="5"/>
        <v>1.2350130308461522</v>
      </c>
    </row>
    <row r="11" spans="1:10">
      <c r="A11" s="14" t="s">
        <v>12</v>
      </c>
      <c r="B11" s="3">
        <f>Data!R720</f>
        <v>5</v>
      </c>
      <c r="C11" s="3">
        <f>Data!S720</f>
        <v>1889</v>
      </c>
      <c r="D11" s="3">
        <f>Data!T720</f>
        <v>4427</v>
      </c>
      <c r="E11" s="15">
        <f t="shared" si="0"/>
        <v>4427000</v>
      </c>
      <c r="F11" s="17">
        <f t="shared" si="1"/>
        <v>377.8</v>
      </c>
      <c r="G11" s="16">
        <f t="shared" si="2"/>
        <v>2343.5680254102699</v>
      </c>
      <c r="H11" s="5">
        <f t="shared" si="3"/>
        <v>2.4875621890547266</v>
      </c>
      <c r="I11" s="5">
        <f t="shared" si="4"/>
        <v>1.0612896157670895</v>
      </c>
      <c r="J11" s="5">
        <f t="shared" si="5"/>
        <v>0.66231407480992321</v>
      </c>
    </row>
    <row r="12" spans="1:10">
      <c r="A12" s="14" t="s">
        <v>20</v>
      </c>
      <c r="B12" s="3">
        <f>Data!R163</f>
        <v>3</v>
      </c>
      <c r="C12" s="3">
        <f>Data!S163</f>
        <v>1054</v>
      </c>
      <c r="D12" s="3">
        <f>Data!T163</f>
        <v>2370</v>
      </c>
      <c r="E12" s="15">
        <f t="shared" si="0"/>
        <v>2370000</v>
      </c>
      <c r="F12" s="17">
        <f t="shared" si="1"/>
        <v>351.33333333333331</v>
      </c>
      <c r="G12" s="16">
        <f t="shared" si="2"/>
        <v>2248.5768500948766</v>
      </c>
      <c r="H12" s="5">
        <f t="shared" si="3"/>
        <v>1.4925373134328357</v>
      </c>
      <c r="I12" s="5">
        <f t="shared" si="4"/>
        <v>0.5921647723761313</v>
      </c>
      <c r="J12" s="5">
        <f t="shared" si="5"/>
        <v>0.35457067027321387</v>
      </c>
    </row>
    <row r="13" spans="1:10">
      <c r="A13" s="14" t="s">
        <v>56</v>
      </c>
      <c r="B13" s="3">
        <f>Data!R672</f>
        <v>3</v>
      </c>
      <c r="C13" s="3">
        <f>Data!S672</f>
        <v>816</v>
      </c>
      <c r="D13" s="3">
        <f>Data!T672</f>
        <v>2100</v>
      </c>
      <c r="E13" s="15">
        <f t="shared" si="0"/>
        <v>2100000</v>
      </c>
      <c r="F13" s="17">
        <f t="shared" si="1"/>
        <v>272</v>
      </c>
      <c r="G13" s="16">
        <f t="shared" si="2"/>
        <v>2573.5294117647059</v>
      </c>
      <c r="H13" s="5">
        <f t="shared" si="3"/>
        <v>1.4925373134328357</v>
      </c>
      <c r="I13" s="5">
        <f t="shared" si="4"/>
        <v>0.45845014635571463</v>
      </c>
      <c r="J13" s="5">
        <f t="shared" si="5"/>
        <v>0.31417654328006295</v>
      </c>
    </row>
    <row r="14" spans="1:10">
      <c r="A14" s="14" t="s">
        <v>61</v>
      </c>
      <c r="B14" s="3">
        <f>Data!R784</f>
        <v>8</v>
      </c>
      <c r="C14" s="3">
        <f>Data!S784</f>
        <v>820</v>
      </c>
      <c r="D14" s="3">
        <f>Data!T784</f>
        <v>2205</v>
      </c>
      <c r="E14" s="15">
        <f t="shared" si="0"/>
        <v>2205000</v>
      </c>
      <c r="F14" s="17">
        <f t="shared" si="1"/>
        <v>102.5</v>
      </c>
      <c r="G14" s="16">
        <f t="shared" si="2"/>
        <v>2689.0243902439024</v>
      </c>
      <c r="H14" s="5">
        <f t="shared" si="3"/>
        <v>3.9800995024875623</v>
      </c>
      <c r="I14" s="5">
        <f t="shared" si="4"/>
        <v>0.46069745099471321</v>
      </c>
      <c r="J14" s="5">
        <f t="shared" si="5"/>
        <v>0.32988537044406613</v>
      </c>
    </row>
    <row r="15" spans="1:10">
      <c r="A15" s="14" t="s">
        <v>22</v>
      </c>
      <c r="B15" s="3">
        <f>Data!R307</f>
        <v>3</v>
      </c>
      <c r="C15" s="3">
        <f>Data!S307</f>
        <v>11717</v>
      </c>
      <c r="D15" s="3">
        <f>Data!T307</f>
        <v>37533</v>
      </c>
      <c r="E15" s="15">
        <f t="shared" si="0"/>
        <v>37533000</v>
      </c>
      <c r="F15" s="17">
        <f t="shared" si="1"/>
        <v>3905.6666666666665</v>
      </c>
      <c r="G15" s="16">
        <f t="shared" si="2"/>
        <v>3203.2943586242213</v>
      </c>
      <c r="H15" s="5">
        <f t="shared" si="3"/>
        <v>1.4925373134328357</v>
      </c>
      <c r="I15" s="5">
        <f t="shared" si="4"/>
        <v>6.5829171137866513</v>
      </c>
      <c r="J15" s="5">
        <f t="shared" si="5"/>
        <v>5.6152324756812391</v>
      </c>
    </row>
    <row r="16" spans="1:10">
      <c r="A16" s="14" t="s">
        <v>50</v>
      </c>
      <c r="B16" s="3">
        <f>Data!R528</f>
        <v>1</v>
      </c>
      <c r="C16" s="3">
        <f>Data!S528</f>
        <v>614</v>
      </c>
      <c r="D16" s="3">
        <f>Data!T528</f>
        <v>1300</v>
      </c>
      <c r="E16" s="15">
        <f t="shared" si="0"/>
        <v>1300000</v>
      </c>
      <c r="F16" s="17">
        <f t="shared" si="1"/>
        <v>614</v>
      </c>
      <c r="G16" s="16">
        <f t="shared" si="2"/>
        <v>2117.2638436482084</v>
      </c>
      <c r="H16" s="5">
        <f t="shared" si="3"/>
        <v>0.49751243781094528</v>
      </c>
      <c r="I16" s="5">
        <f t="shared" si="4"/>
        <v>0.3449612620862853</v>
      </c>
      <c r="J16" s="5">
        <f t="shared" si="5"/>
        <v>0.19449024107813423</v>
      </c>
    </row>
    <row r="17" spans="1:10">
      <c r="A17" s="14" t="s">
        <v>38</v>
      </c>
      <c r="B17" s="3">
        <f>Data!R291</f>
        <v>2</v>
      </c>
      <c r="C17" s="3">
        <f>Data!S291</f>
        <v>600</v>
      </c>
      <c r="D17" s="3">
        <f>Data!T291</f>
        <v>1500</v>
      </c>
      <c r="E17" s="15">
        <f t="shared" si="0"/>
        <v>1500000</v>
      </c>
      <c r="F17" s="17">
        <f t="shared" si="1"/>
        <v>300</v>
      </c>
      <c r="G17" s="16">
        <f t="shared" si="2"/>
        <v>2500</v>
      </c>
      <c r="H17" s="5">
        <f t="shared" si="3"/>
        <v>0.99502487562189057</v>
      </c>
      <c r="I17" s="5">
        <f t="shared" si="4"/>
        <v>0.33709569584979016</v>
      </c>
      <c r="J17" s="5">
        <f t="shared" si="5"/>
        <v>0.2244118166286164</v>
      </c>
    </row>
    <row r="18" spans="1:10">
      <c r="A18" s="14" t="s">
        <v>58</v>
      </c>
      <c r="B18" s="3">
        <f>Data!R736</f>
        <v>1</v>
      </c>
      <c r="C18" s="3">
        <f>Data!S736</f>
        <v>421</v>
      </c>
      <c r="D18" s="3">
        <f>Data!T736</f>
        <v>150</v>
      </c>
      <c r="E18" s="15">
        <f t="shared" si="0"/>
        <v>150000</v>
      </c>
      <c r="F18" s="17">
        <f t="shared" si="1"/>
        <v>421</v>
      </c>
      <c r="G18" s="16">
        <f t="shared" si="2"/>
        <v>356.29453681710214</v>
      </c>
      <c r="H18" s="5">
        <f t="shared" si="3"/>
        <v>0.49751243781094528</v>
      </c>
      <c r="I18" s="5">
        <f t="shared" si="4"/>
        <v>0.23652881325460276</v>
      </c>
      <c r="J18" s="5">
        <f t="shared" si="5"/>
        <v>2.2441181662861638E-2</v>
      </c>
    </row>
    <row r="19" spans="1:10">
      <c r="A19" s="14" t="s">
        <v>46</v>
      </c>
      <c r="B19" s="3">
        <f>Data!R448</f>
        <v>1</v>
      </c>
      <c r="C19" s="3">
        <f>Data!S448</f>
        <v>420</v>
      </c>
      <c r="D19" s="3">
        <f>Data!T448</f>
        <v>800</v>
      </c>
      <c r="E19" s="15">
        <f t="shared" si="0"/>
        <v>800000</v>
      </c>
      <c r="F19" s="17">
        <f t="shared" si="1"/>
        <v>420</v>
      </c>
      <c r="G19" s="16">
        <f t="shared" si="2"/>
        <v>1904.7619047619048</v>
      </c>
      <c r="H19" s="5">
        <f t="shared" si="3"/>
        <v>0.49751243781094528</v>
      </c>
      <c r="I19" s="5">
        <f t="shared" si="4"/>
        <v>0.23596698709485311</v>
      </c>
      <c r="J19" s="5">
        <f t="shared" si="5"/>
        <v>0.11968630220192875</v>
      </c>
    </row>
    <row r="20" spans="1:10">
      <c r="A20" s="14" t="s">
        <v>60</v>
      </c>
      <c r="B20" s="3">
        <f>Data!R768</f>
        <v>1</v>
      </c>
      <c r="C20" s="3">
        <f>Data!S768</f>
        <v>370</v>
      </c>
      <c r="D20" s="3">
        <f>Data!T768</f>
        <v>1800</v>
      </c>
      <c r="E20" s="15">
        <f t="shared" si="0"/>
        <v>1800000</v>
      </c>
      <c r="F20" s="17">
        <f t="shared" si="1"/>
        <v>370</v>
      </c>
      <c r="G20" s="16">
        <f t="shared" si="2"/>
        <v>4864.864864864865</v>
      </c>
      <c r="H20" s="5">
        <f t="shared" si="3"/>
        <v>0.49751243781094528</v>
      </c>
      <c r="I20" s="5">
        <f t="shared" si="4"/>
        <v>0.20787567910737059</v>
      </c>
      <c r="J20" s="5">
        <f t="shared" si="5"/>
        <v>0.26929417995433969</v>
      </c>
    </row>
    <row r="21" spans="1:10">
      <c r="A21" s="14" t="s">
        <v>15</v>
      </c>
      <c r="B21" s="3">
        <f>Data!R179</f>
        <v>4</v>
      </c>
      <c r="C21" s="3">
        <f>Data!S179</f>
        <v>789</v>
      </c>
      <c r="D21" s="3">
        <f>Data!T179</f>
        <v>2618</v>
      </c>
      <c r="E21" s="15">
        <f t="shared" si="0"/>
        <v>2618000</v>
      </c>
      <c r="F21" s="17">
        <f t="shared" si="1"/>
        <v>197.25</v>
      </c>
      <c r="G21" s="16">
        <f t="shared" si="2"/>
        <v>3318.1242078580481</v>
      </c>
      <c r="H21" s="5">
        <f t="shared" si="3"/>
        <v>1.9900497512437811</v>
      </c>
      <c r="I21" s="5">
        <f t="shared" si="4"/>
        <v>0.44328084004247409</v>
      </c>
      <c r="J21" s="5">
        <f t="shared" si="5"/>
        <v>0.39167342395581178</v>
      </c>
    </row>
    <row r="22" spans="1:10">
      <c r="A22" s="14" t="s">
        <v>19</v>
      </c>
      <c r="B22" s="3">
        <f>Data!R576</f>
        <v>1</v>
      </c>
      <c r="C22" s="3">
        <f>Data!S576</f>
        <v>330</v>
      </c>
      <c r="D22" s="3">
        <f>Data!T576</f>
        <v>1089</v>
      </c>
      <c r="E22" s="15">
        <f t="shared" si="0"/>
        <v>1089000</v>
      </c>
      <c r="F22" s="17">
        <f t="shared" si="1"/>
        <v>330</v>
      </c>
      <c r="G22" s="16">
        <f t="shared" si="2"/>
        <v>3300</v>
      </c>
      <c r="H22" s="5">
        <f t="shared" si="3"/>
        <v>0.49751243781094528</v>
      </c>
      <c r="I22" s="5">
        <f t="shared" si="4"/>
        <v>0.18540263271738458</v>
      </c>
      <c r="J22" s="5">
        <f t="shared" si="5"/>
        <v>0.1629229788723755</v>
      </c>
    </row>
    <row r="23" spans="1:10">
      <c r="A23" s="14" t="s">
        <v>43</v>
      </c>
      <c r="B23" s="3">
        <f>Data!R384</f>
        <v>2</v>
      </c>
      <c r="C23" s="3">
        <f>Data!S384</f>
        <v>225</v>
      </c>
      <c r="D23" s="3">
        <f>Data!T384</f>
        <v>300</v>
      </c>
      <c r="E23" s="15">
        <f t="shared" si="0"/>
        <v>300000</v>
      </c>
      <c r="F23" s="17">
        <f t="shared" si="1"/>
        <v>112.5</v>
      </c>
      <c r="G23" s="16">
        <f t="shared" si="2"/>
        <v>1333.3333333333333</v>
      </c>
      <c r="H23" s="5">
        <f t="shared" si="3"/>
        <v>0.99502487562189057</v>
      </c>
      <c r="I23" s="5">
        <f t="shared" si="4"/>
        <v>0.12641088594367131</v>
      </c>
      <c r="J23" s="5">
        <f t="shared" si="5"/>
        <v>4.4882363325723276E-2</v>
      </c>
    </row>
    <row r="24" spans="1:10">
      <c r="A24" s="14" t="s">
        <v>11</v>
      </c>
      <c r="B24" s="3">
        <f>Data!R624</f>
        <v>3</v>
      </c>
      <c r="C24" s="3">
        <f>Data!S624</f>
        <v>493</v>
      </c>
      <c r="D24" s="3">
        <f>Data!T624</f>
        <v>1756</v>
      </c>
      <c r="E24" s="15">
        <f t="shared" si="0"/>
        <v>1756000</v>
      </c>
      <c r="F24" s="17">
        <f t="shared" si="1"/>
        <v>164.33333333333334</v>
      </c>
      <c r="G24" s="16">
        <f t="shared" si="2"/>
        <v>3561.8661257606491</v>
      </c>
      <c r="H24" s="5">
        <f t="shared" si="3"/>
        <v>1.4925373134328357</v>
      </c>
      <c r="I24" s="5">
        <f t="shared" si="4"/>
        <v>0.27698029675657759</v>
      </c>
      <c r="J24" s="5">
        <f t="shared" si="5"/>
        <v>0.2627114333332336</v>
      </c>
    </row>
    <row r="25" spans="1:10">
      <c r="A25" s="14" t="s">
        <v>57</v>
      </c>
      <c r="B25" s="3">
        <f>Data!R704</f>
        <v>1</v>
      </c>
      <c r="C25" s="3">
        <f>Data!S704</f>
        <v>185</v>
      </c>
      <c r="D25" s="3">
        <f>Data!T704</f>
        <v>450</v>
      </c>
      <c r="E25" s="15">
        <f t="shared" si="0"/>
        <v>450000</v>
      </c>
      <c r="F25" s="17">
        <f t="shared" si="1"/>
        <v>185</v>
      </c>
      <c r="G25" s="16">
        <f t="shared" si="2"/>
        <v>2432.4324324324325</v>
      </c>
      <c r="H25" s="5">
        <f t="shared" si="3"/>
        <v>0.49751243781094528</v>
      </c>
      <c r="I25" s="5">
        <f t="shared" si="4"/>
        <v>0.1039378395536853</v>
      </c>
      <c r="J25" s="5">
        <f t="shared" si="5"/>
        <v>6.7323544988584921E-2</v>
      </c>
    </row>
    <row r="26" spans="1:10">
      <c r="A26" s="14" t="s">
        <v>59</v>
      </c>
      <c r="B26" s="3">
        <f>Data!R752</f>
        <v>1</v>
      </c>
      <c r="C26" s="3">
        <f>Data!S752</f>
        <v>162</v>
      </c>
      <c r="D26" s="3">
        <f>Data!T752</f>
        <v>150</v>
      </c>
      <c r="E26" s="15">
        <f t="shared" si="0"/>
        <v>150000</v>
      </c>
      <c r="F26" s="17">
        <f t="shared" si="1"/>
        <v>162</v>
      </c>
      <c r="G26" s="16">
        <f t="shared" si="2"/>
        <v>925.92592592592598</v>
      </c>
      <c r="H26" s="5">
        <f t="shared" si="3"/>
        <v>0.49751243781094528</v>
      </c>
      <c r="I26" s="5">
        <f t="shared" si="4"/>
        <v>9.101583787944334E-2</v>
      </c>
      <c r="J26" s="5">
        <f t="shared" si="5"/>
        <v>2.2441181662861638E-2</v>
      </c>
    </row>
    <row r="27" spans="1:10">
      <c r="A27" s="14" t="s">
        <v>63</v>
      </c>
      <c r="B27" s="3">
        <f>Data!R816</f>
        <v>0</v>
      </c>
      <c r="C27" s="3">
        <f>Data!S816</f>
        <v>0</v>
      </c>
      <c r="D27" s="3">
        <f>Data!T816</f>
        <v>0</v>
      </c>
      <c r="E27" s="15">
        <f t="shared" si="0"/>
        <v>0</v>
      </c>
      <c r="F27" s="17" t="e">
        <f t="shared" si="1"/>
        <v>#DIV/0!</v>
      </c>
      <c r="G27" s="16" t="e">
        <f t="shared" si="2"/>
        <v>#DIV/0!</v>
      </c>
      <c r="H27" s="5">
        <f t="shared" si="3"/>
        <v>0</v>
      </c>
      <c r="I27" s="5">
        <f t="shared" si="4"/>
        <v>0</v>
      </c>
      <c r="J27" s="5">
        <f t="shared" si="5"/>
        <v>0</v>
      </c>
    </row>
    <row r="28" spans="1:10">
      <c r="A28" s="14" t="s">
        <v>62</v>
      </c>
      <c r="B28" s="3">
        <f>Data!R800</f>
        <v>0</v>
      </c>
      <c r="C28" s="3">
        <f>Data!S800</f>
        <v>0</v>
      </c>
      <c r="D28" s="3">
        <f>Data!T800</f>
        <v>0</v>
      </c>
      <c r="E28" s="15">
        <f t="shared" si="0"/>
        <v>0</v>
      </c>
      <c r="F28" s="17" t="e">
        <f t="shared" si="1"/>
        <v>#DIV/0!</v>
      </c>
      <c r="G28" s="16" t="e">
        <f t="shared" si="2"/>
        <v>#DIV/0!</v>
      </c>
      <c r="H28" s="5">
        <f t="shared" si="3"/>
        <v>0</v>
      </c>
      <c r="I28" s="5">
        <f t="shared" si="4"/>
        <v>0</v>
      </c>
      <c r="J28" s="5">
        <f t="shared" si="5"/>
        <v>0</v>
      </c>
    </row>
    <row r="29" spans="1:10">
      <c r="A29" s="14" t="s">
        <v>27</v>
      </c>
      <c r="B29" s="3">
        <f>Data!R656</f>
        <v>1</v>
      </c>
      <c r="C29" s="3">
        <f>Data!S656</f>
        <v>4386</v>
      </c>
      <c r="D29" s="3">
        <f>Data!T656</f>
        <v>16667</v>
      </c>
      <c r="E29" s="15">
        <f t="shared" si="0"/>
        <v>16667000</v>
      </c>
      <c r="F29" s="17">
        <f t="shared" si="1"/>
        <v>4386</v>
      </c>
      <c r="G29" s="16">
        <f t="shared" si="2"/>
        <v>3800.045599635203</v>
      </c>
      <c r="H29" s="5">
        <f t="shared" si="3"/>
        <v>0.49751243781094528</v>
      </c>
      <c r="I29" s="5">
        <f t="shared" si="4"/>
        <v>2.464169536661966</v>
      </c>
      <c r="J29" s="5">
        <f t="shared" si="5"/>
        <v>2.4935144984994331</v>
      </c>
    </row>
    <row r="30" spans="1:10">
      <c r="A30" s="14" t="s">
        <v>55</v>
      </c>
      <c r="B30" s="3">
        <f>Data!R640</f>
        <v>0</v>
      </c>
      <c r="C30" s="3">
        <f>Data!S640</f>
        <v>0</v>
      </c>
      <c r="D30" s="3">
        <f>Data!T640</f>
        <v>0</v>
      </c>
      <c r="E30" s="15">
        <f t="shared" si="0"/>
        <v>0</v>
      </c>
      <c r="F30" s="17" t="e">
        <f t="shared" si="1"/>
        <v>#DIV/0!</v>
      </c>
      <c r="G30" s="16" t="e">
        <f t="shared" si="2"/>
        <v>#DIV/0!</v>
      </c>
      <c r="H30" s="5">
        <f t="shared" si="3"/>
        <v>0</v>
      </c>
      <c r="I30" s="5">
        <f t="shared" si="4"/>
        <v>0</v>
      </c>
      <c r="J30" s="5">
        <f t="shared" si="5"/>
        <v>0</v>
      </c>
    </row>
    <row r="31" spans="1:10">
      <c r="A31" s="14" t="s">
        <v>53</v>
      </c>
      <c r="B31" s="3">
        <f>Data!R592</f>
        <v>0</v>
      </c>
      <c r="C31" s="3">
        <f>Data!S592</f>
        <v>0</v>
      </c>
      <c r="D31" s="3">
        <f>Data!T592</f>
        <v>0</v>
      </c>
      <c r="E31" s="15">
        <f t="shared" si="0"/>
        <v>0</v>
      </c>
      <c r="F31" s="17" t="e">
        <f t="shared" si="1"/>
        <v>#DIV/0!</v>
      </c>
      <c r="G31" s="16" t="e">
        <f t="shared" si="2"/>
        <v>#DIV/0!</v>
      </c>
      <c r="H31" s="5">
        <f t="shared" si="3"/>
        <v>0</v>
      </c>
      <c r="I31" s="5">
        <f t="shared" si="4"/>
        <v>0</v>
      </c>
      <c r="J31" s="5">
        <f t="shared" si="5"/>
        <v>0</v>
      </c>
    </row>
    <row r="32" spans="1:10">
      <c r="A32" s="14" t="s">
        <v>51</v>
      </c>
      <c r="B32" s="3">
        <f>Data!R544</f>
        <v>0</v>
      </c>
      <c r="C32" s="3">
        <f>Data!S544</f>
        <v>0</v>
      </c>
      <c r="D32" s="3">
        <f>Data!T544</f>
        <v>0</v>
      </c>
      <c r="E32" s="15">
        <f t="shared" si="0"/>
        <v>0</v>
      </c>
      <c r="F32" s="17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49</v>
      </c>
      <c r="B33" s="3">
        <f>Data!R512</f>
        <v>9</v>
      </c>
      <c r="C33" s="3">
        <f>Data!S512</f>
        <v>656</v>
      </c>
      <c r="D33" s="3">
        <f>Data!T512</f>
        <v>1800</v>
      </c>
      <c r="E33" s="15">
        <f t="shared" si="0"/>
        <v>1800000</v>
      </c>
      <c r="F33" s="17">
        <f t="shared" si="1"/>
        <v>72.888888888888886</v>
      </c>
      <c r="G33" s="16">
        <f t="shared" si="2"/>
        <v>2743.9024390243903</v>
      </c>
      <c r="H33" s="5">
        <f t="shared" si="3"/>
        <v>4.4776119402985071</v>
      </c>
      <c r="I33" s="5">
        <f t="shared" si="4"/>
        <v>0.36855796079577058</v>
      </c>
      <c r="J33" s="5">
        <f t="shared" si="5"/>
        <v>0.26929417995433969</v>
      </c>
    </row>
    <row r="34" spans="1:10">
      <c r="A34" s="14" t="s">
        <v>48</v>
      </c>
      <c r="B34" s="3">
        <f>Data!R496</f>
        <v>0</v>
      </c>
      <c r="C34" s="3">
        <f>Data!S496</f>
        <v>0</v>
      </c>
      <c r="D34" s="3">
        <f>Data!T496</f>
        <v>0</v>
      </c>
      <c r="E34" s="15">
        <f t="shared" si="0"/>
        <v>0</v>
      </c>
      <c r="F34" s="17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47</v>
      </c>
      <c r="B35" s="3">
        <f>Data!R464</f>
        <v>0</v>
      </c>
      <c r="C35" s="3">
        <f>Data!S464</f>
        <v>0</v>
      </c>
      <c r="D35" s="3">
        <f>Data!T464</f>
        <v>0</v>
      </c>
      <c r="E35" s="15">
        <f t="shared" ref="E35:E53" si="6">D35*1000</f>
        <v>0</v>
      </c>
      <c r="F35" s="17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45</v>
      </c>
      <c r="B36" s="3">
        <f>Data!R432</f>
        <v>0</v>
      </c>
      <c r="C36" s="3">
        <f>Data!S432</f>
        <v>0</v>
      </c>
      <c r="D36" s="3">
        <f>Data!T432</f>
        <v>0</v>
      </c>
      <c r="E36" s="15">
        <f t="shared" si="6"/>
        <v>0</v>
      </c>
      <c r="F36" s="17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44</v>
      </c>
      <c r="B37" s="3">
        <f>Data!R400</f>
        <v>0</v>
      </c>
      <c r="C37" s="3">
        <f>Data!S400</f>
        <v>0</v>
      </c>
      <c r="D37" s="3">
        <f>Data!T400</f>
        <v>0</v>
      </c>
      <c r="E37" s="15">
        <f t="shared" si="6"/>
        <v>0</v>
      </c>
      <c r="F37" s="17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42</v>
      </c>
      <c r="B38" s="3">
        <f>Data!R368</f>
        <v>0</v>
      </c>
      <c r="C38" s="3">
        <f>Data!S368</f>
        <v>0</v>
      </c>
      <c r="D38" s="3">
        <f>Data!T368</f>
        <v>0</v>
      </c>
      <c r="E38" s="15">
        <f t="shared" si="6"/>
        <v>0</v>
      </c>
      <c r="F38" s="17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41</v>
      </c>
      <c r="B39" s="3">
        <f>Data!R352</f>
        <v>0</v>
      </c>
      <c r="C39" s="3">
        <f>Data!S352</f>
        <v>0</v>
      </c>
      <c r="D39" s="3">
        <f>Data!T352</f>
        <v>0</v>
      </c>
      <c r="E39" s="15">
        <f t="shared" si="6"/>
        <v>0</v>
      </c>
      <c r="F39" s="17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40</v>
      </c>
      <c r="B40" s="3">
        <f>Data!R336</f>
        <v>0</v>
      </c>
      <c r="C40" s="3">
        <f>Data!S336</f>
        <v>0</v>
      </c>
      <c r="D40" s="3">
        <f>Data!T336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39</v>
      </c>
      <c r="B41" s="3">
        <f>Data!R323</f>
        <v>0</v>
      </c>
      <c r="C41" s="3">
        <f>Data!S323</f>
        <v>0</v>
      </c>
      <c r="D41" s="3">
        <f>Data!T323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37</v>
      </c>
      <c r="B42" s="3">
        <f>Data!R275</f>
        <v>0</v>
      </c>
      <c r="C42" s="3">
        <f>Data!S275</f>
        <v>0</v>
      </c>
      <c r="D42" s="3">
        <f>Data!T275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36</v>
      </c>
      <c r="B43" s="3">
        <f>Data!R259</f>
        <v>0</v>
      </c>
      <c r="C43" s="3">
        <f>Data!S259</f>
        <v>0</v>
      </c>
      <c r="D43" s="3">
        <f>Data!T259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35</v>
      </c>
      <c r="B44" s="3">
        <f>Data!R243</f>
        <v>3</v>
      </c>
      <c r="C44" s="3">
        <f>Data!S243</f>
        <v>210</v>
      </c>
      <c r="D44" s="3">
        <f>Data!T243</f>
        <v>588</v>
      </c>
      <c r="E44" s="15">
        <f t="shared" si="6"/>
        <v>588000</v>
      </c>
      <c r="F44" s="17">
        <f t="shared" si="7"/>
        <v>70</v>
      </c>
      <c r="G44" s="16">
        <f t="shared" si="8"/>
        <v>2800</v>
      </c>
      <c r="H44" s="5">
        <f t="shared" si="9"/>
        <v>1.4925373134328357</v>
      </c>
      <c r="I44" s="5">
        <f t="shared" si="10"/>
        <v>0.11798349354742656</v>
      </c>
      <c r="J44" s="5">
        <f t="shared" si="11"/>
        <v>8.7969432118417623E-2</v>
      </c>
    </row>
    <row r="45" spans="1:10">
      <c r="A45" s="14" t="s">
        <v>34</v>
      </c>
      <c r="B45" s="3">
        <f>Data!R227</f>
        <v>0</v>
      </c>
      <c r="C45" s="3">
        <f>Data!S227</f>
        <v>0</v>
      </c>
      <c r="D45" s="3">
        <f>Data!T227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33</v>
      </c>
      <c r="B46" s="3">
        <f>Data!R211</f>
        <v>0</v>
      </c>
      <c r="C46" s="3">
        <f>Data!S211</f>
        <v>0</v>
      </c>
      <c r="D46" s="3">
        <f>Data!T211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32</v>
      </c>
      <c r="B47" s="3">
        <f>Data!R195</f>
        <v>1</v>
      </c>
      <c r="C47" s="3">
        <f>Data!S195</f>
        <v>4500</v>
      </c>
      <c r="D47" s="3">
        <f>Data!T195</f>
        <v>40000</v>
      </c>
      <c r="E47" s="15">
        <f t="shared" si="6"/>
        <v>40000000</v>
      </c>
      <c r="F47" s="17">
        <f t="shared" si="7"/>
        <v>4500</v>
      </c>
      <c r="G47" s="16">
        <f t="shared" si="8"/>
        <v>8888.8888888888887</v>
      </c>
      <c r="H47" s="5">
        <f t="shared" si="9"/>
        <v>0.49751243781094528</v>
      </c>
      <c r="I47" s="5">
        <f t="shared" si="10"/>
        <v>2.5282177188734258</v>
      </c>
      <c r="J47" s="5">
        <f t="shared" si="11"/>
        <v>5.9843151100964374</v>
      </c>
    </row>
    <row r="48" spans="1:10">
      <c r="A48" s="14" t="s">
        <v>31</v>
      </c>
      <c r="B48" s="3">
        <f>Data!R147</f>
        <v>0</v>
      </c>
      <c r="C48" s="3">
        <f>Data!S147</f>
        <v>0</v>
      </c>
      <c r="D48" s="3">
        <f>Data!T147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30</v>
      </c>
      <c r="B49" s="3">
        <f>Data!R83</f>
        <v>0</v>
      </c>
      <c r="C49" s="3">
        <f>Data!S83</f>
        <v>0</v>
      </c>
      <c r="D49" s="3">
        <f>Data!T83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29</v>
      </c>
      <c r="B50" s="3">
        <f>Data!R67</f>
        <v>0</v>
      </c>
      <c r="C50" s="3">
        <f>Data!S67</f>
        <v>0</v>
      </c>
      <c r="D50" s="3">
        <f>Data!T67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28</v>
      </c>
      <c r="B51" s="3">
        <f>Data!R51</f>
        <v>1</v>
      </c>
      <c r="C51" s="3">
        <f>Data!S51</f>
        <v>230</v>
      </c>
      <c r="D51" s="3">
        <f>Data!T51</f>
        <v>690</v>
      </c>
      <c r="E51" s="15">
        <f t="shared" si="6"/>
        <v>690000</v>
      </c>
      <c r="F51" s="17">
        <f t="shared" si="7"/>
        <v>230</v>
      </c>
      <c r="G51" s="16">
        <f t="shared" si="8"/>
        <v>3000</v>
      </c>
      <c r="H51" s="5">
        <f t="shared" si="9"/>
        <v>0.49751243781094528</v>
      </c>
      <c r="I51" s="5">
        <f t="shared" si="10"/>
        <v>0.12922001674241956</v>
      </c>
      <c r="J51" s="5">
        <f t="shared" si="11"/>
        <v>0.10322943564916355</v>
      </c>
    </row>
    <row r="52" spans="1:10">
      <c r="A52" s="14" t="s">
        <v>26</v>
      </c>
      <c r="B52" s="3">
        <f>Data!R35</f>
        <v>0</v>
      </c>
      <c r="C52" s="3">
        <f>Data!S35</f>
        <v>0</v>
      </c>
      <c r="D52" s="3">
        <f>Data!T35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25</v>
      </c>
      <c r="B53" s="11">
        <f>Data!R19</f>
        <v>0</v>
      </c>
      <c r="C53" s="11">
        <f>Data!S19</f>
        <v>0</v>
      </c>
      <c r="D53" s="11">
        <f>Data!T19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201</v>
      </c>
      <c r="C55" s="11">
        <f>SUM(C3:C53)</f>
        <v>177991</v>
      </c>
      <c r="D55" s="11">
        <f>SUM(D3:D53)</f>
        <v>668414</v>
      </c>
      <c r="E55" s="15">
        <f>SUM(E3:E53)</f>
        <v>668414000</v>
      </c>
    </row>
  </sheetData>
  <phoneticPr fontId="2" type="noConversion"/>
  <pageMargins left="0.75" right="0.75" top="1" bottom="1" header="0.5" footer="0.5"/>
  <pageSetup paperSize="9" scale="95" orientation="portrait" r:id="rId1"/>
  <headerFooter alignWithMargins="0"/>
  <rowBreaks count="1" manualBreakCount="1">
    <brk id="53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25.7109375" customWidth="1"/>
    <col min="2" max="2" width="16.42578125" customWidth="1"/>
    <col min="3" max="3" width="13.85546875" customWidth="1"/>
    <col min="4" max="4" width="0" hidden="1" customWidth="1"/>
    <col min="5" max="5" width="16.5703125" customWidth="1"/>
    <col min="6" max="6" width="17.85546875" customWidth="1"/>
    <col min="7" max="7" width="15.140625" customWidth="1"/>
    <col min="8" max="8" width="16.140625" customWidth="1"/>
    <col min="9" max="10" width="14.42578125" customWidth="1"/>
  </cols>
  <sheetData>
    <row r="1" spans="1:10" ht="32.25" thickBot="1">
      <c r="A1" s="32" t="s">
        <v>99</v>
      </c>
      <c r="B1" s="1"/>
      <c r="C1" s="1"/>
      <c r="D1" s="1"/>
      <c r="E1" s="1"/>
      <c r="F1" s="1"/>
      <c r="G1" s="1"/>
    </row>
    <row r="2" spans="1:10" ht="39" thickBot="1">
      <c r="A2" s="13"/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Data!U131</f>
        <v>211</v>
      </c>
      <c r="C3" s="3">
        <f>Data!V131</f>
        <v>170503</v>
      </c>
      <c r="D3" s="3">
        <f>Data!W131</f>
        <v>450769</v>
      </c>
      <c r="E3" s="15">
        <f t="shared" ref="E3:E34" si="0">D3*1000</f>
        <v>450769000</v>
      </c>
      <c r="F3" s="17">
        <f t="shared" ref="F3:F34" si="1">C3/B3</f>
        <v>808.07109004739334</v>
      </c>
      <c r="G3" s="16">
        <f t="shared" ref="G3:G34" si="2">E3/C3</f>
        <v>2643.7599338428063</v>
      </c>
      <c r="H3" s="5">
        <f t="shared" ref="H3:H34" si="3">B3/B$55*100</f>
        <v>55.820105820105823</v>
      </c>
      <c r="I3" s="5">
        <f t="shared" ref="I3:I34" si="4">C3/C$55*100</f>
        <v>74.82599422467591</v>
      </c>
      <c r="J3" s="5">
        <f t="shared" ref="J3:J34" si="5">D3/D$55*100</f>
        <v>70.022151387490837</v>
      </c>
    </row>
    <row r="4" spans="1:10">
      <c r="A4" s="14" t="s">
        <v>18</v>
      </c>
      <c r="B4" s="3">
        <f>Data!U480</f>
        <v>22</v>
      </c>
      <c r="C4" s="3">
        <f>Data!V480</f>
        <v>9781</v>
      </c>
      <c r="D4" s="3">
        <f>Data!W480</f>
        <v>23003</v>
      </c>
      <c r="E4" s="15">
        <f t="shared" si="0"/>
        <v>23003000</v>
      </c>
      <c r="F4" s="17">
        <f t="shared" si="1"/>
        <v>444.59090909090907</v>
      </c>
      <c r="G4" s="16">
        <f t="shared" si="2"/>
        <v>2351.8045189653408</v>
      </c>
      <c r="H4" s="5">
        <f t="shared" si="3"/>
        <v>5.8201058201058196</v>
      </c>
      <c r="I4" s="5">
        <f t="shared" si="4"/>
        <v>4.2924350276039425</v>
      </c>
      <c r="J4" s="5">
        <f t="shared" si="5"/>
        <v>3.5732704519752945</v>
      </c>
    </row>
    <row r="5" spans="1:10">
      <c r="A5" s="14" t="s">
        <v>13</v>
      </c>
      <c r="B5" s="3">
        <f>Data!U99</f>
        <v>14</v>
      </c>
      <c r="C5" s="3">
        <f>Data!V99</f>
        <v>5337</v>
      </c>
      <c r="D5" s="3">
        <f>Data!W99</f>
        <v>11774</v>
      </c>
      <c r="E5" s="15">
        <f t="shared" si="0"/>
        <v>11774000</v>
      </c>
      <c r="F5" s="17">
        <f t="shared" si="1"/>
        <v>381.21428571428572</v>
      </c>
      <c r="G5" s="16">
        <f t="shared" si="2"/>
        <v>2206.1083005433766</v>
      </c>
      <c r="H5" s="5">
        <f t="shared" si="3"/>
        <v>3.7037037037037033</v>
      </c>
      <c r="I5" s="5">
        <f t="shared" si="4"/>
        <v>2.3421660098478929</v>
      </c>
      <c r="J5" s="5">
        <f t="shared" si="5"/>
        <v>1.8289651915644534</v>
      </c>
    </row>
    <row r="6" spans="1:10">
      <c r="A6" s="14" t="s">
        <v>15</v>
      </c>
      <c r="B6" s="3">
        <f>Data!U179</f>
        <v>13</v>
      </c>
      <c r="C6" s="3">
        <f>Data!V179</f>
        <v>6040</v>
      </c>
      <c r="D6" s="3">
        <f>Data!W179</f>
        <v>21182</v>
      </c>
      <c r="E6" s="15">
        <f t="shared" si="0"/>
        <v>21182000</v>
      </c>
      <c r="F6" s="17">
        <f t="shared" si="1"/>
        <v>464.61538461538464</v>
      </c>
      <c r="G6" s="16">
        <f t="shared" si="2"/>
        <v>3506.9536423841059</v>
      </c>
      <c r="H6" s="5">
        <f t="shared" si="3"/>
        <v>3.4391534391534391</v>
      </c>
      <c r="I6" s="5">
        <f t="shared" si="4"/>
        <v>2.6506806631967907</v>
      </c>
      <c r="J6" s="5">
        <f t="shared" si="5"/>
        <v>3.2903975443959785</v>
      </c>
    </row>
    <row r="7" spans="1:10">
      <c r="A7" s="14" t="s">
        <v>12</v>
      </c>
      <c r="B7" s="3">
        <f>Data!U720</f>
        <v>13</v>
      </c>
      <c r="C7" s="3">
        <f>Data!V720</f>
        <v>4422</v>
      </c>
      <c r="D7" s="3">
        <f>Data!W720</f>
        <v>11131</v>
      </c>
      <c r="E7" s="15">
        <f t="shared" si="0"/>
        <v>11131000</v>
      </c>
      <c r="F7" s="17">
        <f t="shared" si="1"/>
        <v>340.15384615384613</v>
      </c>
      <c r="G7" s="16">
        <f t="shared" si="2"/>
        <v>2517.1867933061963</v>
      </c>
      <c r="H7" s="5">
        <f t="shared" si="3"/>
        <v>3.4391534391534391</v>
      </c>
      <c r="I7" s="5">
        <f t="shared" si="4"/>
        <v>1.9406142206384454</v>
      </c>
      <c r="J7" s="5">
        <f t="shared" si="5"/>
        <v>1.729082006735513</v>
      </c>
    </row>
    <row r="8" spans="1:10">
      <c r="A8" s="14" t="s">
        <v>23</v>
      </c>
      <c r="B8" s="3">
        <f>Data!U416</f>
        <v>17</v>
      </c>
      <c r="C8" s="3">
        <f>Data!V416</f>
        <v>3645</v>
      </c>
      <c r="D8" s="3">
        <f>Data!W416</f>
        <v>13209</v>
      </c>
      <c r="E8" s="15">
        <f t="shared" si="0"/>
        <v>13209000</v>
      </c>
      <c r="F8" s="17">
        <f t="shared" si="1"/>
        <v>214.41176470588235</v>
      </c>
      <c r="G8" s="16">
        <f t="shared" si="2"/>
        <v>3623.8683127572017</v>
      </c>
      <c r="H8" s="5">
        <f t="shared" si="3"/>
        <v>4.4973544973544968</v>
      </c>
      <c r="I8" s="5">
        <f t="shared" si="4"/>
        <v>1.5996243406212423</v>
      </c>
      <c r="J8" s="5">
        <f t="shared" si="5"/>
        <v>2.0518771203817621</v>
      </c>
    </row>
    <row r="9" spans="1:10">
      <c r="A9" s="14" t="s">
        <v>22</v>
      </c>
      <c r="B9" s="3">
        <f>Data!U307</f>
        <v>15</v>
      </c>
      <c r="C9" s="3">
        <f>Data!V307</f>
        <v>8656</v>
      </c>
      <c r="D9" s="3">
        <f>Data!W307</f>
        <v>51070</v>
      </c>
      <c r="E9" s="15">
        <f t="shared" si="0"/>
        <v>51070000</v>
      </c>
      <c r="F9" s="17">
        <f t="shared" si="1"/>
        <v>577.06666666666672</v>
      </c>
      <c r="G9" s="16">
        <f t="shared" si="2"/>
        <v>5899.9537892791132</v>
      </c>
      <c r="H9" s="5">
        <f t="shared" si="3"/>
        <v>3.9682539682539679</v>
      </c>
      <c r="I9" s="5">
        <f t="shared" si="4"/>
        <v>3.7987238113628181</v>
      </c>
      <c r="J9" s="5">
        <f t="shared" si="5"/>
        <v>7.9331792367247012</v>
      </c>
    </row>
    <row r="10" spans="1:10">
      <c r="A10" s="14" t="s">
        <v>56</v>
      </c>
      <c r="B10" s="3">
        <f>Data!U672</f>
        <v>9</v>
      </c>
      <c r="C10" s="3">
        <f>Data!V672</f>
        <v>2667</v>
      </c>
      <c r="D10" s="3">
        <f>Data!W672</f>
        <v>9687</v>
      </c>
      <c r="E10" s="15">
        <f t="shared" si="0"/>
        <v>9687000</v>
      </c>
      <c r="F10" s="17">
        <f t="shared" si="1"/>
        <v>296.33333333333331</v>
      </c>
      <c r="G10" s="16">
        <f t="shared" si="2"/>
        <v>3632.1709786276715</v>
      </c>
      <c r="H10" s="5">
        <f t="shared" si="3"/>
        <v>2.3809523809523809</v>
      </c>
      <c r="I10" s="5">
        <f t="shared" si="4"/>
        <v>1.1704247233022915</v>
      </c>
      <c r="J10" s="5">
        <f t="shared" si="5"/>
        <v>1.5047720240092459</v>
      </c>
    </row>
    <row r="11" spans="1:10">
      <c r="A11" s="14" t="s">
        <v>36</v>
      </c>
      <c r="B11" s="3">
        <f>Data!U259</f>
        <v>4</v>
      </c>
      <c r="C11" s="3">
        <f>Data!V259</f>
        <v>1400</v>
      </c>
      <c r="D11" s="3">
        <f>Data!W259</f>
        <v>2310</v>
      </c>
      <c r="E11" s="15">
        <f t="shared" si="0"/>
        <v>2310000</v>
      </c>
      <c r="F11" s="17">
        <f t="shared" si="1"/>
        <v>350</v>
      </c>
      <c r="G11" s="16">
        <f t="shared" si="2"/>
        <v>1650</v>
      </c>
      <c r="H11" s="5">
        <f t="shared" si="3"/>
        <v>1.0582010582010581</v>
      </c>
      <c r="I11" s="5">
        <f t="shared" si="4"/>
        <v>0.6143961802111767</v>
      </c>
      <c r="J11" s="5">
        <f t="shared" si="5"/>
        <v>0.35883383663274054</v>
      </c>
    </row>
    <row r="12" spans="1:10">
      <c r="A12" s="14" t="s">
        <v>43</v>
      </c>
      <c r="B12" s="3">
        <f>Data!U384</f>
        <v>7</v>
      </c>
      <c r="C12" s="3">
        <f>Data!V384</f>
        <v>2835</v>
      </c>
      <c r="D12" s="3">
        <f>Data!W384</f>
        <v>10303</v>
      </c>
      <c r="E12" s="15">
        <f t="shared" si="0"/>
        <v>10303000</v>
      </c>
      <c r="F12" s="17">
        <f t="shared" si="1"/>
        <v>405</v>
      </c>
      <c r="G12" s="16">
        <f t="shared" si="2"/>
        <v>3634.2151675485011</v>
      </c>
      <c r="H12" s="5">
        <f t="shared" si="3"/>
        <v>1.8518518518518516</v>
      </c>
      <c r="I12" s="5">
        <f t="shared" si="4"/>
        <v>1.2441522649276329</v>
      </c>
      <c r="J12" s="5">
        <f t="shared" si="5"/>
        <v>1.6004610471113099</v>
      </c>
    </row>
    <row r="13" spans="1:10">
      <c r="A13" s="14" t="s">
        <v>10</v>
      </c>
      <c r="B13" s="3">
        <f>Data!U115</f>
        <v>11</v>
      </c>
      <c r="C13" s="3">
        <f>Data!V115</f>
        <v>1788</v>
      </c>
      <c r="D13" s="3">
        <f>Data!W115</f>
        <v>5795</v>
      </c>
      <c r="E13" s="15">
        <f t="shared" si="0"/>
        <v>5795000</v>
      </c>
      <c r="F13" s="17">
        <f t="shared" si="1"/>
        <v>162.54545454545453</v>
      </c>
      <c r="G13" s="16">
        <f t="shared" si="2"/>
        <v>3241.0514541387024</v>
      </c>
      <c r="H13" s="5">
        <f t="shared" si="3"/>
        <v>2.9100529100529098</v>
      </c>
      <c r="I13" s="5">
        <f t="shared" si="4"/>
        <v>0.78467169301256001</v>
      </c>
      <c r="J13" s="5">
        <f t="shared" si="5"/>
        <v>0.90019137804620408</v>
      </c>
    </row>
    <row r="14" spans="1:10">
      <c r="A14" s="14" t="s">
        <v>24</v>
      </c>
      <c r="B14" s="3">
        <f>Data!U688</f>
        <v>3</v>
      </c>
      <c r="C14" s="3">
        <f>Data!V688</f>
        <v>1560</v>
      </c>
      <c r="D14" s="3">
        <f>Data!W688</f>
        <v>3699</v>
      </c>
      <c r="E14" s="15">
        <f t="shared" si="0"/>
        <v>3699000</v>
      </c>
      <c r="F14" s="17">
        <f t="shared" si="1"/>
        <v>520</v>
      </c>
      <c r="G14" s="16">
        <f t="shared" si="2"/>
        <v>2371.1538461538462</v>
      </c>
      <c r="H14" s="5">
        <f t="shared" si="3"/>
        <v>0.79365079365079361</v>
      </c>
      <c r="I14" s="5">
        <f t="shared" si="4"/>
        <v>0.68461288652102548</v>
      </c>
      <c r="J14" s="5">
        <f t="shared" si="5"/>
        <v>0.57460015658203778</v>
      </c>
    </row>
    <row r="15" spans="1:10">
      <c r="A15" s="14" t="s">
        <v>49</v>
      </c>
      <c r="B15" s="3">
        <f>Data!U512</f>
        <v>6</v>
      </c>
      <c r="C15" s="3">
        <f>Data!V512</f>
        <v>1766</v>
      </c>
      <c r="D15" s="3">
        <f>Data!W512</f>
        <v>5068</v>
      </c>
      <c r="E15" s="15">
        <f t="shared" si="0"/>
        <v>5068000</v>
      </c>
      <c r="F15" s="17">
        <f t="shared" si="1"/>
        <v>294.33333333333331</v>
      </c>
      <c r="G15" s="16">
        <f t="shared" si="2"/>
        <v>2869.7621744054359</v>
      </c>
      <c r="H15" s="5">
        <f t="shared" si="3"/>
        <v>1.5873015873015872</v>
      </c>
      <c r="I15" s="5">
        <f t="shared" si="4"/>
        <v>0.77501689589495582</v>
      </c>
      <c r="J15" s="5">
        <f t="shared" si="5"/>
        <v>0.78725969006698227</v>
      </c>
    </row>
    <row r="16" spans="1:10">
      <c r="A16" s="14" t="s">
        <v>60</v>
      </c>
      <c r="B16" s="3">
        <f>Data!U768</f>
        <v>2</v>
      </c>
      <c r="C16" s="3">
        <f>Data!V768</f>
        <v>747</v>
      </c>
      <c r="D16" s="3">
        <f>Data!W768</f>
        <v>2130</v>
      </c>
      <c r="E16" s="15">
        <f t="shared" si="0"/>
        <v>2130000</v>
      </c>
      <c r="F16" s="17">
        <f t="shared" si="1"/>
        <v>373.5</v>
      </c>
      <c r="G16" s="16">
        <f t="shared" si="2"/>
        <v>2851.40562248996</v>
      </c>
      <c r="H16" s="5">
        <f t="shared" si="3"/>
        <v>0.52910052910052907</v>
      </c>
      <c r="I16" s="5">
        <f t="shared" si="4"/>
        <v>0.32782424758410644</v>
      </c>
      <c r="J16" s="5">
        <f t="shared" si="5"/>
        <v>0.33087275845356595</v>
      </c>
    </row>
    <row r="17" spans="1:10">
      <c r="A17" s="14" t="s">
        <v>11</v>
      </c>
      <c r="B17" s="3">
        <f>Data!U624</f>
        <v>5</v>
      </c>
      <c r="C17" s="3">
        <f>Data!V624</f>
        <v>1281</v>
      </c>
      <c r="D17" s="3">
        <f>Data!W624</f>
        <v>3700</v>
      </c>
      <c r="E17" s="15">
        <f t="shared" si="0"/>
        <v>3700000</v>
      </c>
      <c r="F17" s="17">
        <f t="shared" si="1"/>
        <v>256.2</v>
      </c>
      <c r="G17" s="16">
        <f t="shared" si="2"/>
        <v>2888.3684621389539</v>
      </c>
      <c r="H17" s="5">
        <f t="shared" si="3"/>
        <v>1.3227513227513228</v>
      </c>
      <c r="I17" s="5">
        <f t="shared" si="4"/>
        <v>0.56217250489322668</v>
      </c>
      <c r="J17" s="5">
        <f t="shared" si="5"/>
        <v>0.57475549590525543</v>
      </c>
    </row>
    <row r="18" spans="1:10">
      <c r="A18" s="14" t="s">
        <v>20</v>
      </c>
      <c r="B18" s="3">
        <f>Data!U163</f>
        <v>4</v>
      </c>
      <c r="C18" s="3">
        <f>Data!V163</f>
        <v>583</v>
      </c>
      <c r="D18" s="3">
        <f>Data!W163</f>
        <v>1293</v>
      </c>
      <c r="E18" s="15">
        <f t="shared" si="0"/>
        <v>1293000</v>
      </c>
      <c r="F18" s="17">
        <f t="shared" si="1"/>
        <v>145.75</v>
      </c>
      <c r="G18" s="16">
        <f t="shared" si="2"/>
        <v>2217.8387650085765</v>
      </c>
      <c r="H18" s="5">
        <f t="shared" si="3"/>
        <v>1.0582010582010581</v>
      </c>
      <c r="I18" s="5">
        <f t="shared" si="4"/>
        <v>0.25585212361651144</v>
      </c>
      <c r="J18" s="5">
        <f t="shared" si="5"/>
        <v>0.20085374492040414</v>
      </c>
    </row>
    <row r="19" spans="1:10">
      <c r="A19" s="14" t="s">
        <v>27</v>
      </c>
      <c r="B19" s="3">
        <f>Data!U656</f>
        <v>2</v>
      </c>
      <c r="C19" s="3">
        <f>Data!V656</f>
        <v>570</v>
      </c>
      <c r="D19" s="3">
        <f>Data!W656</f>
        <v>1979</v>
      </c>
      <c r="E19" s="15">
        <f t="shared" si="0"/>
        <v>1979000</v>
      </c>
      <c r="F19" s="17">
        <f t="shared" si="1"/>
        <v>285</v>
      </c>
      <c r="G19" s="16">
        <f t="shared" si="2"/>
        <v>3471.9298245614036</v>
      </c>
      <c r="H19" s="5">
        <f t="shared" si="3"/>
        <v>0.52910052910052907</v>
      </c>
      <c r="I19" s="5">
        <f t="shared" si="4"/>
        <v>0.25014701622883623</v>
      </c>
      <c r="J19" s="5">
        <f t="shared" si="5"/>
        <v>0.30741652064770286</v>
      </c>
    </row>
    <row r="20" spans="1:10">
      <c r="A20" s="14" t="s">
        <v>37</v>
      </c>
      <c r="B20" s="3">
        <f>Data!U275</f>
        <v>1</v>
      </c>
      <c r="C20" s="3">
        <f>Data!V275</f>
        <v>255</v>
      </c>
      <c r="D20" s="3">
        <f>Data!W275</f>
        <v>510</v>
      </c>
      <c r="E20" s="15">
        <f t="shared" si="0"/>
        <v>510000</v>
      </c>
      <c r="F20" s="17">
        <f t="shared" si="1"/>
        <v>255</v>
      </c>
      <c r="G20" s="16">
        <f t="shared" si="2"/>
        <v>2000</v>
      </c>
      <c r="H20" s="5">
        <f t="shared" si="3"/>
        <v>0.26455026455026454</v>
      </c>
      <c r="I20" s="5">
        <f t="shared" si="4"/>
        <v>0.11190787568132149</v>
      </c>
      <c r="J20" s="5">
        <f t="shared" si="5"/>
        <v>7.9223054840994664E-2</v>
      </c>
    </row>
    <row r="21" spans="1:10">
      <c r="A21" s="14" t="s">
        <v>57</v>
      </c>
      <c r="B21" s="3">
        <f>Data!U704</f>
        <v>5</v>
      </c>
      <c r="C21" s="3">
        <f>Data!V704</f>
        <v>856</v>
      </c>
      <c r="D21" s="3">
        <f>Data!W704</f>
        <v>4208</v>
      </c>
      <c r="E21" s="15">
        <f t="shared" si="0"/>
        <v>4208000</v>
      </c>
      <c r="F21" s="17">
        <f t="shared" si="1"/>
        <v>171.2</v>
      </c>
      <c r="G21" s="16">
        <f t="shared" si="2"/>
        <v>4915.8878504672894</v>
      </c>
      <c r="H21" s="5">
        <f t="shared" si="3"/>
        <v>1.3227513227513228</v>
      </c>
      <c r="I21" s="5">
        <f t="shared" si="4"/>
        <v>0.37565937875769095</v>
      </c>
      <c r="J21" s="5">
        <f t="shared" si="5"/>
        <v>0.65366787209981481</v>
      </c>
    </row>
    <row r="22" spans="1:10">
      <c r="A22" s="14" t="s">
        <v>25</v>
      </c>
      <c r="B22" s="11">
        <f>Data!U19</f>
        <v>2</v>
      </c>
      <c r="C22" s="11">
        <f>Data!V19</f>
        <v>751</v>
      </c>
      <c r="D22" s="11">
        <f>Data!W19</f>
        <v>1540</v>
      </c>
      <c r="E22" s="15">
        <f t="shared" si="0"/>
        <v>1540000</v>
      </c>
      <c r="F22" s="17">
        <f t="shared" si="1"/>
        <v>375.5</v>
      </c>
      <c r="G22" s="16">
        <f t="shared" si="2"/>
        <v>2050.5992010652462</v>
      </c>
      <c r="H22" s="5">
        <f t="shared" si="3"/>
        <v>0.52910052910052907</v>
      </c>
      <c r="I22" s="5">
        <f t="shared" si="4"/>
        <v>0.32957966524185267</v>
      </c>
      <c r="J22" s="5">
        <f t="shared" si="5"/>
        <v>0.23922255775516038</v>
      </c>
    </row>
    <row r="23" spans="1:10">
      <c r="A23" s="14" t="s">
        <v>50</v>
      </c>
      <c r="B23" s="3">
        <f>Data!U528</f>
        <v>2</v>
      </c>
      <c r="C23" s="3">
        <f>Data!V528</f>
        <v>125</v>
      </c>
      <c r="D23" s="3">
        <f>Data!W528</f>
        <v>237</v>
      </c>
      <c r="E23" s="15">
        <f t="shared" si="0"/>
        <v>237000</v>
      </c>
      <c r="F23" s="17">
        <f t="shared" si="1"/>
        <v>62.5</v>
      </c>
      <c r="G23" s="16">
        <f t="shared" si="2"/>
        <v>1896</v>
      </c>
      <c r="H23" s="5">
        <f t="shared" si="3"/>
        <v>0.52910052910052907</v>
      </c>
      <c r="I23" s="5">
        <f t="shared" si="4"/>
        <v>5.4856801804569352E-2</v>
      </c>
      <c r="J23" s="5">
        <f t="shared" si="5"/>
        <v>3.6815419602579877E-2</v>
      </c>
    </row>
    <row r="24" spans="1:10">
      <c r="A24" s="14" t="s">
        <v>52</v>
      </c>
      <c r="B24" s="3">
        <f>Data!U560</f>
        <v>2</v>
      </c>
      <c r="C24" s="3">
        <f>Data!V560</f>
        <v>346</v>
      </c>
      <c r="D24" s="3">
        <f>Data!W560</f>
        <v>1166</v>
      </c>
      <c r="E24" s="15">
        <f t="shared" si="0"/>
        <v>1166000</v>
      </c>
      <c r="F24" s="17">
        <f t="shared" si="1"/>
        <v>173</v>
      </c>
      <c r="G24" s="16">
        <f t="shared" si="2"/>
        <v>3369.942196531792</v>
      </c>
      <c r="H24" s="5">
        <f t="shared" si="3"/>
        <v>0.52910052910052907</v>
      </c>
      <c r="I24" s="5">
        <f t="shared" si="4"/>
        <v>0.15184362739504798</v>
      </c>
      <c r="J24" s="5">
        <f t="shared" si="5"/>
        <v>0.1811256508717643</v>
      </c>
    </row>
    <row r="25" spans="1:10">
      <c r="A25" s="14" t="s">
        <v>26</v>
      </c>
      <c r="B25" s="3">
        <f>Data!U35</f>
        <v>0</v>
      </c>
      <c r="C25" s="3">
        <f>Data!V35</f>
        <v>0</v>
      </c>
      <c r="D25" s="3">
        <f>Data!W35</f>
        <v>0</v>
      </c>
      <c r="E25" s="15">
        <f t="shared" si="0"/>
        <v>0</v>
      </c>
      <c r="F25" s="17" t="e">
        <f t="shared" si="1"/>
        <v>#DIV/0!</v>
      </c>
      <c r="G25" s="16" t="e">
        <f t="shared" si="2"/>
        <v>#DIV/0!</v>
      </c>
      <c r="H25" s="5">
        <f t="shared" si="3"/>
        <v>0</v>
      </c>
      <c r="I25" s="5">
        <f t="shared" si="4"/>
        <v>0</v>
      </c>
      <c r="J25" s="5">
        <f t="shared" si="5"/>
        <v>0</v>
      </c>
    </row>
    <row r="26" spans="1:10">
      <c r="A26" s="14" t="s">
        <v>28</v>
      </c>
      <c r="B26" s="3">
        <f>Data!U51</f>
        <v>0</v>
      </c>
      <c r="C26" s="3">
        <f>Data!V51</f>
        <v>0</v>
      </c>
      <c r="D26" s="3">
        <f>Data!W51</f>
        <v>0</v>
      </c>
      <c r="E26" s="15">
        <f t="shared" si="0"/>
        <v>0</v>
      </c>
      <c r="F26" s="17" t="e">
        <f t="shared" si="1"/>
        <v>#DIV/0!</v>
      </c>
      <c r="G26" s="16" t="e">
        <f t="shared" si="2"/>
        <v>#DIV/0!</v>
      </c>
      <c r="H26" s="5">
        <f t="shared" si="3"/>
        <v>0</v>
      </c>
      <c r="I26" s="5">
        <f t="shared" si="4"/>
        <v>0</v>
      </c>
      <c r="J26" s="5">
        <f t="shared" si="5"/>
        <v>0</v>
      </c>
    </row>
    <row r="27" spans="1:10">
      <c r="A27" s="14" t="s">
        <v>29</v>
      </c>
      <c r="B27" s="3">
        <f>Data!U67</f>
        <v>2</v>
      </c>
      <c r="C27" s="3">
        <f>Data!V67</f>
        <v>184</v>
      </c>
      <c r="D27" s="3">
        <f>Data!W67</f>
        <v>589</v>
      </c>
      <c r="E27" s="15">
        <f t="shared" si="0"/>
        <v>589000</v>
      </c>
      <c r="F27" s="17">
        <f t="shared" si="1"/>
        <v>92</v>
      </c>
      <c r="G27" s="16">
        <f t="shared" si="2"/>
        <v>3201.086956521739</v>
      </c>
      <c r="H27" s="5">
        <f t="shared" si="3"/>
        <v>0.52910052910052907</v>
      </c>
      <c r="I27" s="5">
        <f t="shared" si="4"/>
        <v>8.0749212256326086E-2</v>
      </c>
      <c r="J27" s="5">
        <f t="shared" si="5"/>
        <v>9.1494861375187961E-2</v>
      </c>
    </row>
    <row r="28" spans="1:10">
      <c r="A28" s="14" t="s">
        <v>30</v>
      </c>
      <c r="B28" s="3">
        <f>Data!U83</f>
        <v>0</v>
      </c>
      <c r="C28" s="3">
        <f>Data!V83</f>
        <v>0</v>
      </c>
      <c r="D28" s="3">
        <f>Data!W83</f>
        <v>0</v>
      </c>
      <c r="E28" s="15">
        <f t="shared" si="0"/>
        <v>0</v>
      </c>
      <c r="F28" s="17" t="e">
        <f t="shared" si="1"/>
        <v>#DIV/0!</v>
      </c>
      <c r="G28" s="16" t="e">
        <f t="shared" si="2"/>
        <v>#DIV/0!</v>
      </c>
      <c r="H28" s="5">
        <f t="shared" si="3"/>
        <v>0</v>
      </c>
      <c r="I28" s="5">
        <f t="shared" si="4"/>
        <v>0</v>
      </c>
      <c r="J28" s="5">
        <f t="shared" si="5"/>
        <v>0</v>
      </c>
    </row>
    <row r="29" spans="1:10">
      <c r="A29" s="14" t="s">
        <v>31</v>
      </c>
      <c r="B29" s="3">
        <f>Data!U147</f>
        <v>0</v>
      </c>
      <c r="C29" s="3">
        <f>Data!V147</f>
        <v>0</v>
      </c>
      <c r="D29" s="3">
        <f>Data!W147</f>
        <v>0</v>
      </c>
      <c r="E29" s="15">
        <f t="shared" si="0"/>
        <v>0</v>
      </c>
      <c r="F29" s="17" t="e">
        <f t="shared" si="1"/>
        <v>#DIV/0!</v>
      </c>
      <c r="G29" s="16" t="e">
        <f t="shared" si="2"/>
        <v>#DIV/0!</v>
      </c>
      <c r="H29" s="5">
        <f t="shared" si="3"/>
        <v>0</v>
      </c>
      <c r="I29" s="5">
        <f t="shared" si="4"/>
        <v>0</v>
      </c>
      <c r="J29" s="5">
        <f t="shared" si="5"/>
        <v>0</v>
      </c>
    </row>
    <row r="30" spans="1:10">
      <c r="A30" s="14" t="s">
        <v>32</v>
      </c>
      <c r="B30" s="3">
        <f>Data!U195</f>
        <v>1</v>
      </c>
      <c r="C30" s="3">
        <f>Data!V195</f>
        <v>480</v>
      </c>
      <c r="D30" s="3">
        <f>Data!W195</f>
        <v>2800</v>
      </c>
      <c r="E30" s="15">
        <f t="shared" si="0"/>
        <v>2800000</v>
      </c>
      <c r="F30" s="17">
        <f t="shared" si="1"/>
        <v>480</v>
      </c>
      <c r="G30" s="16">
        <f t="shared" si="2"/>
        <v>5833.333333333333</v>
      </c>
      <c r="H30" s="5">
        <f t="shared" si="3"/>
        <v>0.26455026455026454</v>
      </c>
      <c r="I30" s="5">
        <f t="shared" si="4"/>
        <v>0.21065011892954633</v>
      </c>
      <c r="J30" s="5">
        <f t="shared" si="5"/>
        <v>0.43495010500938253</v>
      </c>
    </row>
    <row r="31" spans="1:10">
      <c r="A31" s="14" t="s">
        <v>33</v>
      </c>
      <c r="B31" s="3">
        <f>Data!U211</f>
        <v>0</v>
      </c>
      <c r="C31" s="3">
        <f>Data!V211</f>
        <v>0</v>
      </c>
      <c r="D31" s="3">
        <f>Data!W211</f>
        <v>0</v>
      </c>
      <c r="E31" s="15">
        <f t="shared" si="0"/>
        <v>0</v>
      </c>
      <c r="F31" s="17" t="e">
        <f t="shared" si="1"/>
        <v>#DIV/0!</v>
      </c>
      <c r="G31" s="16" t="e">
        <f t="shared" si="2"/>
        <v>#DIV/0!</v>
      </c>
      <c r="H31" s="5">
        <f t="shared" si="3"/>
        <v>0</v>
      </c>
      <c r="I31" s="5">
        <f t="shared" si="4"/>
        <v>0</v>
      </c>
      <c r="J31" s="5">
        <f t="shared" si="5"/>
        <v>0</v>
      </c>
    </row>
    <row r="32" spans="1:10">
      <c r="A32" s="14" t="s">
        <v>34</v>
      </c>
      <c r="B32" s="3">
        <f>Data!U227</f>
        <v>0</v>
      </c>
      <c r="C32" s="3">
        <f>Data!V227</f>
        <v>0</v>
      </c>
      <c r="D32" s="3">
        <f>Data!W227</f>
        <v>0</v>
      </c>
      <c r="E32" s="15">
        <f t="shared" si="0"/>
        <v>0</v>
      </c>
      <c r="F32" s="17" t="e">
        <f t="shared" si="1"/>
        <v>#DIV/0!</v>
      </c>
      <c r="G32" s="16" t="e">
        <f t="shared" si="2"/>
        <v>#DIV/0!</v>
      </c>
      <c r="H32" s="5">
        <f t="shared" si="3"/>
        <v>0</v>
      </c>
      <c r="I32" s="5">
        <f t="shared" si="4"/>
        <v>0</v>
      </c>
      <c r="J32" s="5">
        <f t="shared" si="5"/>
        <v>0</v>
      </c>
    </row>
    <row r="33" spans="1:10">
      <c r="A33" s="14" t="s">
        <v>35</v>
      </c>
      <c r="B33" s="3">
        <f>Data!U243</f>
        <v>0</v>
      </c>
      <c r="C33" s="3">
        <f>Data!V243</f>
        <v>0</v>
      </c>
      <c r="D33" s="3">
        <f>Data!W243</f>
        <v>0</v>
      </c>
      <c r="E33" s="15">
        <f t="shared" si="0"/>
        <v>0</v>
      </c>
      <c r="F33" s="17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38</v>
      </c>
      <c r="B34" s="3">
        <f>Data!U291</f>
        <v>0</v>
      </c>
      <c r="C34" s="3">
        <f>Data!V291</f>
        <v>0</v>
      </c>
      <c r="D34" s="3">
        <f>Data!W291</f>
        <v>0</v>
      </c>
      <c r="E34" s="15">
        <f t="shared" si="0"/>
        <v>0</v>
      </c>
      <c r="F34" s="17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39</v>
      </c>
      <c r="B35" s="3">
        <f>Data!U323</f>
        <v>1</v>
      </c>
      <c r="C35" s="3">
        <f>Data!V323</f>
        <v>140</v>
      </c>
      <c r="D35" s="3">
        <f>Data!W323</f>
        <v>392</v>
      </c>
      <c r="E35" s="15">
        <f t="shared" ref="E35:E53" si="6">D35*1000</f>
        <v>392000</v>
      </c>
      <c r="F35" s="17">
        <f t="shared" ref="F35:F53" si="7">C35/B35</f>
        <v>140</v>
      </c>
      <c r="G35" s="16">
        <f t="shared" ref="G35:G53" si="8">E35/C35</f>
        <v>2800</v>
      </c>
      <c r="H35" s="5">
        <f t="shared" ref="H35:H53" si="9">B35/B$55*100</f>
        <v>0.26455026455026454</v>
      </c>
      <c r="I35" s="5">
        <f t="shared" ref="I35:I53" si="10">C35/C$55*100</f>
        <v>6.1439618021117672E-2</v>
      </c>
      <c r="J35" s="5">
        <f t="shared" ref="J35:J53" si="11">D35/D$55*100</f>
        <v>6.0893014701313551E-2</v>
      </c>
    </row>
    <row r="36" spans="1:10">
      <c r="A36" s="14" t="s">
        <v>40</v>
      </c>
      <c r="B36" s="3">
        <f>Data!U336</f>
        <v>0</v>
      </c>
      <c r="C36" s="3">
        <f>Data!V336</f>
        <v>0</v>
      </c>
      <c r="D36" s="3">
        <f>Data!W336</f>
        <v>0</v>
      </c>
      <c r="E36" s="15">
        <f t="shared" si="6"/>
        <v>0</v>
      </c>
      <c r="F36" s="17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41</v>
      </c>
      <c r="B37" s="3">
        <f>Data!U352</f>
        <v>0</v>
      </c>
      <c r="C37" s="3">
        <f>Data!V352</f>
        <v>0</v>
      </c>
      <c r="D37" s="3">
        <f>Data!W352</f>
        <v>0</v>
      </c>
      <c r="E37" s="15">
        <f t="shared" si="6"/>
        <v>0</v>
      </c>
      <c r="F37" s="17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42</v>
      </c>
      <c r="B38" s="3">
        <f>Data!U368</f>
        <v>0</v>
      </c>
      <c r="C38" s="3">
        <f>Data!V368</f>
        <v>0</v>
      </c>
      <c r="D38" s="3">
        <f>Data!W368</f>
        <v>0</v>
      </c>
      <c r="E38" s="15">
        <f t="shared" si="6"/>
        <v>0</v>
      </c>
      <c r="F38" s="17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44</v>
      </c>
      <c r="B39" s="3">
        <f>Data!U400</f>
        <v>0</v>
      </c>
      <c r="C39" s="3">
        <f>Data!V400</f>
        <v>0</v>
      </c>
      <c r="D39" s="3">
        <f>Data!W400</f>
        <v>0</v>
      </c>
      <c r="E39" s="15">
        <f t="shared" si="6"/>
        <v>0</v>
      </c>
      <c r="F39" s="17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45</v>
      </c>
      <c r="B40" s="3">
        <f>Data!U432</f>
        <v>0</v>
      </c>
      <c r="C40" s="3">
        <f>Data!V432</f>
        <v>0</v>
      </c>
      <c r="D40" s="3">
        <f>Data!W432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46</v>
      </c>
      <c r="B41" s="3">
        <f>Data!U448</f>
        <v>4</v>
      </c>
      <c r="C41" s="3">
        <f>Data!V448</f>
        <v>1148</v>
      </c>
      <c r="D41" s="3">
        <f>Data!W448</f>
        <v>4208</v>
      </c>
      <c r="E41" s="15">
        <f t="shared" si="6"/>
        <v>4208000</v>
      </c>
      <c r="F41" s="17">
        <f t="shared" si="7"/>
        <v>287</v>
      </c>
      <c r="G41" s="16">
        <f t="shared" si="8"/>
        <v>3665.5052264808364</v>
      </c>
      <c r="H41" s="5">
        <f t="shared" si="9"/>
        <v>1.0582010582010581</v>
      </c>
      <c r="I41" s="5">
        <f t="shared" si="10"/>
        <v>0.50380486777316491</v>
      </c>
      <c r="J41" s="5">
        <f t="shared" si="11"/>
        <v>0.65366787209981481</v>
      </c>
    </row>
    <row r="42" spans="1:10">
      <c r="A42" s="14" t="s">
        <v>47</v>
      </c>
      <c r="B42" s="3">
        <f>Data!U464</f>
        <v>0</v>
      </c>
      <c r="C42" s="3">
        <f>Data!V464</f>
        <v>0</v>
      </c>
      <c r="D42" s="3">
        <f>Data!W464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48</v>
      </c>
      <c r="B43" s="3">
        <f>Data!U496</f>
        <v>0</v>
      </c>
      <c r="C43" s="3">
        <f>Data!V496</f>
        <v>0</v>
      </c>
      <c r="D43" s="3">
        <f>Data!W496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51</v>
      </c>
      <c r="B44" s="3">
        <f>Data!U544</f>
        <v>0</v>
      </c>
      <c r="C44" s="3">
        <f>Data!V544</f>
        <v>0</v>
      </c>
      <c r="D44" s="3">
        <f>Data!W544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19</v>
      </c>
      <c r="B45" s="3">
        <f>Data!U576</f>
        <v>0</v>
      </c>
      <c r="C45" s="3">
        <f>Data!V576</f>
        <v>0</v>
      </c>
      <c r="D45" s="3">
        <f>Data!W576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53</v>
      </c>
      <c r="B46" s="3">
        <f>Data!U592</f>
        <v>0</v>
      </c>
      <c r="C46" s="3">
        <f>Data!V592</f>
        <v>0</v>
      </c>
      <c r="D46" s="3">
        <f>Data!W592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54</v>
      </c>
      <c r="B47" s="3">
        <f>Data!U608</f>
        <v>0</v>
      </c>
      <c r="C47" s="3">
        <f>Data!V608</f>
        <v>0</v>
      </c>
      <c r="D47" s="3">
        <f>Data!W608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55</v>
      </c>
      <c r="B48" s="3">
        <f>Data!U640</f>
        <v>0</v>
      </c>
      <c r="C48" s="3">
        <f>Data!V640</f>
        <v>0</v>
      </c>
      <c r="D48" s="3">
        <f>Data!W640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58</v>
      </c>
      <c r="B49" s="3">
        <f>Data!U736</f>
        <v>0</v>
      </c>
      <c r="C49" s="3">
        <f>Data!V736</f>
        <v>0</v>
      </c>
      <c r="D49" s="3">
        <f>Data!W736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59</v>
      </c>
      <c r="B50" s="3">
        <f>Data!U752</f>
        <v>0</v>
      </c>
      <c r="C50" s="3">
        <f>Data!V752</f>
        <v>0</v>
      </c>
      <c r="D50" s="3">
        <f>Data!W752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61</v>
      </c>
      <c r="B51" s="3">
        <f>Data!U784</f>
        <v>0</v>
      </c>
      <c r="C51" s="3">
        <f>Data!V784</f>
        <v>0</v>
      </c>
      <c r="D51" s="3">
        <f>Data!W784</f>
        <v>0</v>
      </c>
      <c r="E51" s="15">
        <f t="shared" si="6"/>
        <v>0</v>
      </c>
      <c r="F51" s="17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62</v>
      </c>
      <c r="B52" s="3">
        <f>Data!U800</f>
        <v>0</v>
      </c>
      <c r="C52" s="3">
        <f>Data!V800</f>
        <v>0</v>
      </c>
      <c r="D52" s="3">
        <f>Data!W800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Data!U816</f>
        <v>0</v>
      </c>
      <c r="C53" s="3">
        <f>Data!V816</f>
        <v>0</v>
      </c>
      <c r="D53" s="3">
        <f>Data!W816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378</v>
      </c>
      <c r="C55" s="11">
        <f>SUM(C3:C53)</f>
        <v>227866</v>
      </c>
      <c r="D55" s="11">
        <f>SUM(D3:D53)</f>
        <v>643752</v>
      </c>
      <c r="E55" s="15">
        <f>SUM(E3:E53)</f>
        <v>643752000</v>
      </c>
    </row>
  </sheetData>
  <phoneticPr fontId="2" type="noConversion"/>
  <pageMargins left="0.75" right="0.75" top="1" bottom="1" header="0.5" footer="0.5"/>
  <pageSetup paperSize="9" scale="97" orientation="portrait" r:id="rId1"/>
  <headerFooter alignWithMargins="0"/>
  <rowBreaks count="1" manualBreakCount="1">
    <brk id="53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32.28515625" customWidth="1"/>
    <col min="2" max="2" width="19.5703125" customWidth="1"/>
    <col min="3" max="3" width="14.42578125" customWidth="1"/>
    <col min="4" max="4" width="11.42578125" hidden="1" customWidth="1"/>
    <col min="5" max="5" width="17" customWidth="1"/>
    <col min="6" max="6" width="17.42578125" customWidth="1"/>
    <col min="7" max="7" width="16.85546875" customWidth="1"/>
    <col min="8" max="8" width="15.7109375" customWidth="1"/>
    <col min="9" max="9" width="14.28515625" customWidth="1"/>
    <col min="10" max="10" width="15.140625" customWidth="1"/>
  </cols>
  <sheetData>
    <row r="1" spans="1:10" ht="22.5" customHeight="1" thickBot="1">
      <c r="A1" s="32" t="s">
        <v>0</v>
      </c>
    </row>
    <row r="2" spans="1:10" ht="42.75" customHeight="1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Data!X131</f>
        <v>446</v>
      </c>
      <c r="C3" s="3">
        <f>Data!Y131</f>
        <v>967743</v>
      </c>
      <c r="D3" s="3">
        <f>Data!Z131</f>
        <v>3909210</v>
      </c>
      <c r="E3" s="15">
        <f t="shared" ref="E3:E34" si="0">D3*1000</f>
        <v>3909210000</v>
      </c>
      <c r="F3" s="17">
        <f t="shared" ref="F3:F34" si="1">C3/B3</f>
        <v>2169.8273542600896</v>
      </c>
      <c r="G3" s="16">
        <f t="shared" ref="G3:G34" si="2">E3/C3</f>
        <v>4039.5125565361877</v>
      </c>
      <c r="H3" s="5">
        <f t="shared" ref="H3:H34" si="3">B3/B$55*100</f>
        <v>71.566110397946076</v>
      </c>
      <c r="I3" s="5">
        <f t="shared" ref="I3:I34" si="4">C3/C$55*100</f>
        <v>83.429716798137861</v>
      </c>
      <c r="J3" s="5">
        <f t="shared" ref="J3:J34" si="5">D3/D$55*100</f>
        <v>87.418710445382118</v>
      </c>
    </row>
    <row r="4" spans="1:10">
      <c r="A4" s="14" t="s">
        <v>23</v>
      </c>
      <c r="B4" s="3">
        <f>Data!X416</f>
        <v>22</v>
      </c>
      <c r="C4" s="3">
        <f>Data!Y416</f>
        <v>32836</v>
      </c>
      <c r="D4" s="3">
        <f>Data!Z416</f>
        <v>45926</v>
      </c>
      <c r="E4" s="15">
        <f t="shared" si="0"/>
        <v>45926000</v>
      </c>
      <c r="F4" s="17">
        <f t="shared" si="1"/>
        <v>1492.5454545454545</v>
      </c>
      <c r="G4" s="16">
        <f t="shared" si="2"/>
        <v>1398.6478255573152</v>
      </c>
      <c r="H4" s="5">
        <f t="shared" si="3"/>
        <v>3.5301668806161741</v>
      </c>
      <c r="I4" s="5">
        <f t="shared" si="4"/>
        <v>2.8308116729169361</v>
      </c>
      <c r="J4" s="5">
        <f t="shared" si="5"/>
        <v>1.02700844823241</v>
      </c>
    </row>
    <row r="5" spans="1:10">
      <c r="A5" s="14" t="s">
        <v>22</v>
      </c>
      <c r="B5" s="3">
        <f>Data!X307</f>
        <v>20</v>
      </c>
      <c r="C5" s="3">
        <f>Data!Y307</f>
        <v>37737</v>
      </c>
      <c r="D5" s="3">
        <f>Data!Z307</f>
        <v>133685</v>
      </c>
      <c r="E5" s="15">
        <f t="shared" si="0"/>
        <v>133685000</v>
      </c>
      <c r="F5" s="17">
        <f t="shared" si="1"/>
        <v>1886.85</v>
      </c>
      <c r="G5" s="16">
        <f t="shared" si="2"/>
        <v>3542.5444523942019</v>
      </c>
      <c r="H5" s="5">
        <f t="shared" si="3"/>
        <v>3.2092426187419769</v>
      </c>
      <c r="I5" s="5">
        <f t="shared" si="4"/>
        <v>3.2533298849088323</v>
      </c>
      <c r="J5" s="5">
        <f t="shared" si="5"/>
        <v>2.9894966773058771</v>
      </c>
    </row>
    <row r="6" spans="1:10">
      <c r="A6" s="14" t="s">
        <v>18</v>
      </c>
      <c r="B6" s="3">
        <f>Data!X480</f>
        <v>14</v>
      </c>
      <c r="C6" s="3">
        <f>Data!Y480</f>
        <v>15586</v>
      </c>
      <c r="D6" s="3">
        <f>Data!Z480</f>
        <v>39794</v>
      </c>
      <c r="E6" s="15">
        <f t="shared" si="0"/>
        <v>39794000</v>
      </c>
      <c r="F6" s="17">
        <f t="shared" si="1"/>
        <v>1113.2857142857142</v>
      </c>
      <c r="G6" s="16">
        <f t="shared" si="2"/>
        <v>2553.1887591428203</v>
      </c>
      <c r="H6" s="5">
        <f t="shared" si="3"/>
        <v>2.246469833119384</v>
      </c>
      <c r="I6" s="5">
        <f t="shared" si="4"/>
        <v>1.3436786068365016</v>
      </c>
      <c r="J6" s="5">
        <f t="shared" si="5"/>
        <v>0.88988316398032741</v>
      </c>
    </row>
    <row r="7" spans="1:10">
      <c r="A7" s="14" t="s">
        <v>13</v>
      </c>
      <c r="B7" s="3">
        <f>Data!X99</f>
        <v>14</v>
      </c>
      <c r="C7" s="3">
        <f>Data!Y99</f>
        <v>21811</v>
      </c>
      <c r="D7" s="3">
        <f>Data!Z99</f>
        <v>83904</v>
      </c>
      <c r="E7" s="15">
        <f t="shared" si="0"/>
        <v>83904000</v>
      </c>
      <c r="F7" s="17">
        <f t="shared" si="1"/>
        <v>1557.9285714285713</v>
      </c>
      <c r="G7" s="16">
        <f t="shared" si="2"/>
        <v>3846.8662601439642</v>
      </c>
      <c r="H7" s="5">
        <f t="shared" si="3"/>
        <v>2.246469833119384</v>
      </c>
      <c r="I7" s="5">
        <f t="shared" si="4"/>
        <v>1.8803396698133541</v>
      </c>
      <c r="J7" s="5">
        <f t="shared" si="5"/>
        <v>1.8762817759110768</v>
      </c>
    </row>
    <row r="8" spans="1:10">
      <c r="A8" s="14" t="s">
        <v>15</v>
      </c>
      <c r="B8" s="3">
        <f>Data!X179</f>
        <v>15</v>
      </c>
      <c r="C8" s="3">
        <f>Data!Y179</f>
        <v>14349</v>
      </c>
      <c r="D8" s="3">
        <f>Data!Z179</f>
        <v>58056</v>
      </c>
      <c r="E8" s="15">
        <f t="shared" si="0"/>
        <v>58056000</v>
      </c>
      <c r="F8" s="17">
        <f t="shared" si="1"/>
        <v>956.6</v>
      </c>
      <c r="G8" s="16">
        <f t="shared" si="2"/>
        <v>4045.9962366715449</v>
      </c>
      <c r="H8" s="5">
        <f t="shared" si="3"/>
        <v>2.4069319640564824</v>
      </c>
      <c r="I8" s="5">
        <f t="shared" si="4"/>
        <v>1.2370360791413424</v>
      </c>
      <c r="J8" s="5">
        <f t="shared" si="5"/>
        <v>1.298262475952201</v>
      </c>
    </row>
    <row r="9" spans="1:10">
      <c r="A9" s="14" t="s">
        <v>37</v>
      </c>
      <c r="B9" s="3">
        <f>Data!X275</f>
        <v>4</v>
      </c>
      <c r="C9" s="3">
        <f>Data!Y275</f>
        <v>7663</v>
      </c>
      <c r="D9" s="3">
        <f>Data!Z275</f>
        <v>17098</v>
      </c>
      <c r="E9" s="15">
        <f t="shared" si="0"/>
        <v>17098000</v>
      </c>
      <c r="F9" s="17">
        <f t="shared" si="1"/>
        <v>1915.75</v>
      </c>
      <c r="G9" s="16">
        <f t="shared" si="2"/>
        <v>2231.2410283178911</v>
      </c>
      <c r="H9" s="5">
        <f t="shared" si="3"/>
        <v>0.64184852374839529</v>
      </c>
      <c r="I9" s="5">
        <f t="shared" si="4"/>
        <v>0.6606319237898185</v>
      </c>
      <c r="J9" s="5">
        <f t="shared" si="5"/>
        <v>0.38234965918821029</v>
      </c>
    </row>
    <row r="10" spans="1:10">
      <c r="A10" s="14" t="s">
        <v>27</v>
      </c>
      <c r="B10" s="3">
        <f>Data!X656</f>
        <v>4</v>
      </c>
      <c r="C10" s="3">
        <f>Data!Y656</f>
        <v>6586</v>
      </c>
      <c r="D10" s="3">
        <f>Data!Z656</f>
        <v>18121</v>
      </c>
      <c r="E10" s="15">
        <f t="shared" si="0"/>
        <v>18121000</v>
      </c>
      <c r="F10" s="17">
        <f t="shared" si="1"/>
        <v>1646.5</v>
      </c>
      <c r="G10" s="16">
        <f t="shared" si="2"/>
        <v>2751.4424536896445</v>
      </c>
      <c r="H10" s="5">
        <f t="shared" si="3"/>
        <v>0.64184852374839529</v>
      </c>
      <c r="I10" s="5">
        <f t="shared" si="4"/>
        <v>0.5677830940988835</v>
      </c>
      <c r="J10" s="5">
        <f t="shared" si="5"/>
        <v>0.40522623547488357</v>
      </c>
    </row>
    <row r="11" spans="1:10">
      <c r="A11" s="14" t="s">
        <v>32</v>
      </c>
      <c r="B11" s="3">
        <f>Data!X195</f>
        <v>1</v>
      </c>
      <c r="C11" s="3">
        <f>Data!Y195</f>
        <v>3894</v>
      </c>
      <c r="D11" s="3">
        <f>Data!Z195</f>
        <v>1200</v>
      </c>
      <c r="E11" s="15">
        <f t="shared" si="0"/>
        <v>1200000</v>
      </c>
      <c r="F11" s="17">
        <f t="shared" si="1"/>
        <v>3894</v>
      </c>
      <c r="G11" s="16">
        <f t="shared" si="2"/>
        <v>308.16640986132512</v>
      </c>
      <c r="H11" s="5">
        <f t="shared" si="3"/>
        <v>0.16046213093709882</v>
      </c>
      <c r="I11" s="5">
        <f t="shared" si="4"/>
        <v>0.3357041251778094</v>
      </c>
      <c r="J11" s="5">
        <f t="shared" si="5"/>
        <v>2.6834693591405567E-2</v>
      </c>
    </row>
    <row r="12" spans="1:10">
      <c r="A12" s="14" t="s">
        <v>12</v>
      </c>
      <c r="B12" s="3">
        <f>Data!X720</f>
        <v>8</v>
      </c>
      <c r="C12" s="3">
        <f>Data!Y720</f>
        <v>5260</v>
      </c>
      <c r="D12" s="3">
        <f>Data!Z720</f>
        <v>22503</v>
      </c>
      <c r="E12" s="15">
        <f t="shared" si="0"/>
        <v>22503000</v>
      </c>
      <c r="F12" s="17">
        <f t="shared" si="1"/>
        <v>657.5</v>
      </c>
      <c r="G12" s="16">
        <f t="shared" si="2"/>
        <v>4278.1368821292772</v>
      </c>
      <c r="H12" s="5">
        <f t="shared" si="3"/>
        <v>1.2836970474967906</v>
      </c>
      <c r="I12" s="5">
        <f t="shared" si="4"/>
        <v>0.45346782188887452</v>
      </c>
      <c r="J12" s="5">
        <f t="shared" si="5"/>
        <v>0.50321759157283286</v>
      </c>
    </row>
    <row r="13" spans="1:10">
      <c r="A13" s="14" t="s">
        <v>24</v>
      </c>
      <c r="B13" s="3">
        <f>Data!X688</f>
        <v>8</v>
      </c>
      <c r="C13" s="3">
        <f>Data!Y688</f>
        <v>12992</v>
      </c>
      <c r="D13" s="3">
        <f>Data!Z688</f>
        <v>51870</v>
      </c>
      <c r="E13" s="15">
        <f t="shared" si="0"/>
        <v>51870000</v>
      </c>
      <c r="F13" s="17">
        <f t="shared" si="1"/>
        <v>1624</v>
      </c>
      <c r="G13" s="16">
        <f t="shared" si="2"/>
        <v>3992.4568965517242</v>
      </c>
      <c r="H13" s="5">
        <f t="shared" si="3"/>
        <v>1.2836970474967906</v>
      </c>
      <c r="I13" s="5">
        <f t="shared" si="4"/>
        <v>1.1200482779430148</v>
      </c>
      <c r="J13" s="5">
        <f t="shared" si="5"/>
        <v>1.1599296304885054</v>
      </c>
    </row>
    <row r="14" spans="1:10">
      <c r="A14" s="14" t="s">
        <v>11</v>
      </c>
      <c r="B14" s="3">
        <f>Data!X624</f>
        <v>8</v>
      </c>
      <c r="C14" s="3">
        <f>Data!Y624</f>
        <v>2600</v>
      </c>
      <c r="D14" s="3">
        <f>Data!Z624</f>
        <v>4632</v>
      </c>
      <c r="E14" s="15">
        <f t="shared" si="0"/>
        <v>4632000</v>
      </c>
      <c r="F14" s="17">
        <f t="shared" si="1"/>
        <v>325</v>
      </c>
      <c r="G14" s="16">
        <f t="shared" si="2"/>
        <v>1781.5384615384614</v>
      </c>
      <c r="H14" s="5">
        <f t="shared" si="3"/>
        <v>1.2836970474967906</v>
      </c>
      <c r="I14" s="5">
        <f t="shared" si="4"/>
        <v>0.22414759256864522</v>
      </c>
      <c r="J14" s="5">
        <f t="shared" si="5"/>
        <v>0.10358191726282547</v>
      </c>
    </row>
    <row r="15" spans="1:10">
      <c r="A15" s="14" t="s">
        <v>44</v>
      </c>
      <c r="B15" s="3">
        <f>Data!X400</f>
        <v>1</v>
      </c>
      <c r="C15" s="3">
        <f>Data!Y400</f>
        <v>2051</v>
      </c>
      <c r="D15" s="3">
        <f>Data!Z400</f>
        <v>3500</v>
      </c>
      <c r="E15" s="15">
        <f t="shared" si="0"/>
        <v>3500000</v>
      </c>
      <c r="F15" s="17">
        <f t="shared" si="1"/>
        <v>2051</v>
      </c>
      <c r="G15" s="16">
        <f t="shared" si="2"/>
        <v>1706.4846416382252</v>
      </c>
      <c r="H15" s="5">
        <f t="shared" si="3"/>
        <v>0.16046213093709882</v>
      </c>
      <c r="I15" s="5">
        <f t="shared" si="4"/>
        <v>0.1768179662916505</v>
      </c>
      <c r="J15" s="5">
        <f t="shared" si="5"/>
        <v>7.8267856308266229E-2</v>
      </c>
    </row>
    <row r="16" spans="1:10">
      <c r="A16" s="14" t="s">
        <v>50</v>
      </c>
      <c r="B16" s="3">
        <f>Data!X528</f>
        <v>4</v>
      </c>
      <c r="C16" s="3">
        <f>Data!Y528</f>
        <v>2015</v>
      </c>
      <c r="D16" s="3">
        <f>Data!Z528</f>
        <v>4471</v>
      </c>
      <c r="E16" s="15">
        <f t="shared" si="0"/>
        <v>4471000</v>
      </c>
      <c r="F16" s="17">
        <f t="shared" si="1"/>
        <v>503.75</v>
      </c>
      <c r="G16" s="16">
        <f t="shared" si="2"/>
        <v>2218.8585607940445</v>
      </c>
      <c r="H16" s="5">
        <f t="shared" si="3"/>
        <v>0.64184852374839529</v>
      </c>
      <c r="I16" s="5">
        <f t="shared" si="4"/>
        <v>0.17371438424070004</v>
      </c>
      <c r="J16" s="5">
        <f t="shared" si="5"/>
        <v>9.9981595872645226E-2</v>
      </c>
    </row>
    <row r="17" spans="1:10">
      <c r="A17" s="14" t="s">
        <v>53</v>
      </c>
      <c r="B17" s="3">
        <f>Data!X592</f>
        <v>7</v>
      </c>
      <c r="C17" s="3">
        <f>Data!Y592</f>
        <v>2701</v>
      </c>
      <c r="D17" s="3">
        <f>Data!Z592</f>
        <v>7104</v>
      </c>
      <c r="E17" s="15">
        <f t="shared" si="0"/>
        <v>7104000</v>
      </c>
      <c r="F17" s="17">
        <f t="shared" si="1"/>
        <v>385.85714285714283</v>
      </c>
      <c r="G17" s="16">
        <f t="shared" si="2"/>
        <v>2630.1369863013697</v>
      </c>
      <c r="H17" s="5">
        <f t="shared" si="3"/>
        <v>1.123234916559692</v>
      </c>
      <c r="I17" s="5">
        <f t="shared" si="4"/>
        <v>0.23285486443381181</v>
      </c>
      <c r="J17" s="5">
        <f t="shared" si="5"/>
        <v>0.15886138606112093</v>
      </c>
    </row>
    <row r="18" spans="1:10">
      <c r="A18" s="14" t="s">
        <v>52</v>
      </c>
      <c r="B18" s="3">
        <f>Data!X560</f>
        <v>7</v>
      </c>
      <c r="C18" s="3">
        <f>Data!Y560</f>
        <v>8069</v>
      </c>
      <c r="D18" s="3">
        <f>Data!Z560</f>
        <v>27895</v>
      </c>
      <c r="E18" s="15">
        <f t="shared" si="0"/>
        <v>27895000</v>
      </c>
      <c r="F18" s="17">
        <f t="shared" si="1"/>
        <v>1152.7142857142858</v>
      </c>
      <c r="G18" s="16">
        <f t="shared" si="2"/>
        <v>3457.0578758210436</v>
      </c>
      <c r="H18" s="5">
        <f t="shared" si="3"/>
        <v>1.123234916559692</v>
      </c>
      <c r="I18" s="5">
        <f t="shared" si="4"/>
        <v>0.69563343247553777</v>
      </c>
      <c r="J18" s="5">
        <f t="shared" si="5"/>
        <v>0.62379481477688181</v>
      </c>
    </row>
    <row r="19" spans="1:10">
      <c r="A19" s="14" t="s">
        <v>35</v>
      </c>
      <c r="B19" s="3">
        <f>Data!X243</f>
        <v>1</v>
      </c>
      <c r="C19" s="3">
        <f>Data!Y243</f>
        <v>1230</v>
      </c>
      <c r="D19" s="3">
        <f>Data!Z243</f>
        <v>2300</v>
      </c>
      <c r="E19" s="15">
        <f t="shared" si="0"/>
        <v>2300000</v>
      </c>
      <c r="F19" s="17">
        <f t="shared" si="1"/>
        <v>1230</v>
      </c>
      <c r="G19" s="16">
        <f t="shared" si="2"/>
        <v>1869.9186991869919</v>
      </c>
      <c r="H19" s="5">
        <f t="shared" si="3"/>
        <v>0.16046213093709882</v>
      </c>
      <c r="I19" s="5">
        <f t="shared" si="4"/>
        <v>0.10603905340747445</v>
      </c>
      <c r="J19" s="5">
        <f t="shared" si="5"/>
        <v>5.1433162716860659E-2</v>
      </c>
    </row>
    <row r="20" spans="1:10">
      <c r="A20" s="14" t="s">
        <v>63</v>
      </c>
      <c r="B20" s="3">
        <f>Data!X816</f>
        <v>1</v>
      </c>
      <c r="C20" s="3">
        <f>Data!Y816</f>
        <v>1223</v>
      </c>
      <c r="D20" s="3">
        <f>Data!Z816</f>
        <v>1062</v>
      </c>
      <c r="E20" s="15">
        <f t="shared" si="0"/>
        <v>1062000</v>
      </c>
      <c r="F20" s="17">
        <f t="shared" si="1"/>
        <v>1223</v>
      </c>
      <c r="G20" s="16">
        <f t="shared" si="2"/>
        <v>868.3565004088307</v>
      </c>
      <c r="H20" s="5">
        <f t="shared" si="3"/>
        <v>0.16046213093709882</v>
      </c>
      <c r="I20" s="5">
        <f t="shared" si="4"/>
        <v>0.10543557911978964</v>
      </c>
      <c r="J20" s="5">
        <f t="shared" si="5"/>
        <v>2.3748703828393922E-2</v>
      </c>
    </row>
    <row r="21" spans="1:10">
      <c r="A21" s="14" t="s">
        <v>56</v>
      </c>
      <c r="B21" s="3">
        <f>Data!X672</f>
        <v>4</v>
      </c>
      <c r="C21" s="3">
        <f>Data!Y672</f>
        <v>1142</v>
      </c>
      <c r="D21" s="3">
        <f>Data!Z672</f>
        <v>1802</v>
      </c>
      <c r="E21" s="15">
        <f t="shared" si="0"/>
        <v>1802000</v>
      </c>
      <c r="F21" s="17">
        <f t="shared" si="1"/>
        <v>285.5</v>
      </c>
      <c r="G21" s="16">
        <f t="shared" si="2"/>
        <v>1577.9334500875657</v>
      </c>
      <c r="H21" s="5">
        <f t="shared" si="3"/>
        <v>0.64184852374839529</v>
      </c>
      <c r="I21" s="5">
        <f t="shared" si="4"/>
        <v>9.8452519505151076E-2</v>
      </c>
      <c r="J21" s="5">
        <f t="shared" si="5"/>
        <v>4.0296764876427353E-2</v>
      </c>
    </row>
    <row r="22" spans="1:10">
      <c r="A22" s="14" t="s">
        <v>55</v>
      </c>
      <c r="B22" s="3">
        <f>Data!X640</f>
        <v>2</v>
      </c>
      <c r="C22" s="3">
        <f>Data!Y640</f>
        <v>741</v>
      </c>
      <c r="D22" s="3">
        <f>Data!Z640</f>
        <v>1482</v>
      </c>
      <c r="E22" s="15">
        <f t="shared" si="0"/>
        <v>1482000</v>
      </c>
      <c r="F22" s="17">
        <f t="shared" si="1"/>
        <v>370.5</v>
      </c>
      <c r="G22" s="16">
        <f t="shared" si="2"/>
        <v>2000</v>
      </c>
      <c r="H22" s="5">
        <f t="shared" si="3"/>
        <v>0.32092426187419765</v>
      </c>
      <c r="I22" s="5">
        <f t="shared" si="4"/>
        <v>6.3882063882063883E-2</v>
      </c>
      <c r="J22" s="5">
        <f t="shared" si="5"/>
        <v>3.3140846585385866E-2</v>
      </c>
    </row>
    <row r="23" spans="1:10">
      <c r="A23" s="14" t="s">
        <v>25</v>
      </c>
      <c r="B23" s="11">
        <f>Data!X19</f>
        <v>2</v>
      </c>
      <c r="C23" s="11">
        <f>Data!Y19</f>
        <v>1626</v>
      </c>
      <c r="D23" s="11">
        <f>Data!Z19</f>
        <v>3200</v>
      </c>
      <c r="E23" s="15">
        <f t="shared" si="0"/>
        <v>3200000</v>
      </c>
      <c r="F23" s="17">
        <f t="shared" si="1"/>
        <v>813</v>
      </c>
      <c r="G23" s="16">
        <f t="shared" si="2"/>
        <v>1968.019680196802</v>
      </c>
      <c r="H23" s="5">
        <f t="shared" si="3"/>
        <v>0.32092426187419765</v>
      </c>
      <c r="I23" s="5">
        <f t="shared" si="4"/>
        <v>0.14017845596792966</v>
      </c>
      <c r="J23" s="5">
        <f t="shared" si="5"/>
        <v>7.1559182910414826E-2</v>
      </c>
    </row>
    <row r="24" spans="1:10">
      <c r="A24" s="14" t="s">
        <v>60</v>
      </c>
      <c r="B24" s="3">
        <f>Data!X768</f>
        <v>3</v>
      </c>
      <c r="C24" s="3">
        <f>Data!Y768</f>
        <v>666</v>
      </c>
      <c r="D24" s="3">
        <f>Data!Z768</f>
        <v>2079</v>
      </c>
      <c r="E24" s="15">
        <f t="shared" si="0"/>
        <v>2079000</v>
      </c>
      <c r="F24" s="17">
        <f t="shared" si="1"/>
        <v>222</v>
      </c>
      <c r="G24" s="16">
        <f t="shared" si="2"/>
        <v>3121.6216216216217</v>
      </c>
      <c r="H24" s="5">
        <f t="shared" si="3"/>
        <v>0.48138639281129647</v>
      </c>
      <c r="I24" s="5">
        <f t="shared" si="4"/>
        <v>5.7416267942583733E-2</v>
      </c>
      <c r="J24" s="5">
        <f t="shared" si="5"/>
        <v>4.6491106647110141E-2</v>
      </c>
    </row>
    <row r="25" spans="1:10">
      <c r="A25" s="14" t="s">
        <v>26</v>
      </c>
      <c r="B25" s="3">
        <f>Data!X35</f>
        <v>4</v>
      </c>
      <c r="C25" s="3">
        <f>Data!Y35</f>
        <v>625</v>
      </c>
      <c r="D25" s="3">
        <f>Data!Z35</f>
        <v>1535</v>
      </c>
      <c r="E25" s="15">
        <f t="shared" si="0"/>
        <v>1535000</v>
      </c>
      <c r="F25" s="17">
        <f t="shared" si="1"/>
        <v>156.25</v>
      </c>
      <c r="G25" s="16">
        <f t="shared" si="2"/>
        <v>2456</v>
      </c>
      <c r="H25" s="5">
        <f t="shared" si="3"/>
        <v>0.64184852374839529</v>
      </c>
      <c r="I25" s="5">
        <f t="shared" si="4"/>
        <v>5.3881632829001248E-2</v>
      </c>
      <c r="J25" s="5">
        <f t="shared" si="5"/>
        <v>3.4326045552339618E-2</v>
      </c>
    </row>
    <row r="26" spans="1:10">
      <c r="A26" s="14" t="s">
        <v>10</v>
      </c>
      <c r="B26" s="3">
        <f>Data!X115</f>
        <v>1</v>
      </c>
      <c r="C26" s="3">
        <f>Data!Y115</f>
        <v>565</v>
      </c>
      <c r="D26" s="3">
        <f>Data!Z115</f>
        <v>1243</v>
      </c>
      <c r="E26" s="15">
        <f t="shared" si="0"/>
        <v>1243000</v>
      </c>
      <c r="F26" s="17">
        <f t="shared" si="1"/>
        <v>565</v>
      </c>
      <c r="G26" s="16">
        <f t="shared" si="2"/>
        <v>2200</v>
      </c>
      <c r="H26" s="5">
        <f t="shared" si="3"/>
        <v>0.16046213093709882</v>
      </c>
      <c r="I26" s="5">
        <f t="shared" si="4"/>
        <v>4.8708996077417126E-2</v>
      </c>
      <c r="J26" s="5">
        <f t="shared" si="5"/>
        <v>2.7796270111764259E-2</v>
      </c>
    </row>
    <row r="27" spans="1:10">
      <c r="A27" s="14" t="s">
        <v>20</v>
      </c>
      <c r="B27" s="3">
        <f>Data!X163</f>
        <v>4</v>
      </c>
      <c r="C27" s="3">
        <f>Data!Y163</f>
        <v>895</v>
      </c>
      <c r="D27" s="3">
        <f>Data!Z163</f>
        <v>2569</v>
      </c>
      <c r="E27" s="15">
        <f t="shared" si="0"/>
        <v>2569000</v>
      </c>
      <c r="F27" s="17">
        <f t="shared" si="1"/>
        <v>223.75</v>
      </c>
      <c r="G27" s="16">
        <f t="shared" si="2"/>
        <v>2870.3910614525139</v>
      </c>
      <c r="H27" s="5">
        <f t="shared" si="3"/>
        <v>0.64184852374839529</v>
      </c>
      <c r="I27" s="5">
        <f t="shared" si="4"/>
        <v>7.7158498211129786E-2</v>
      </c>
      <c r="J27" s="5">
        <f t="shared" si="5"/>
        <v>5.7448606530267413E-2</v>
      </c>
    </row>
    <row r="28" spans="1:10">
      <c r="A28" s="14" t="s">
        <v>19</v>
      </c>
      <c r="B28" s="3">
        <f>Data!X576</f>
        <v>1.2</v>
      </c>
      <c r="C28" s="3">
        <f>Data!Y576</f>
        <v>400</v>
      </c>
      <c r="D28" s="3">
        <f>Data!Z576</f>
        <v>1200</v>
      </c>
      <c r="E28" s="15">
        <f t="shared" si="0"/>
        <v>1200000</v>
      </c>
      <c r="F28" s="17">
        <f t="shared" si="1"/>
        <v>333.33333333333337</v>
      </c>
      <c r="G28" s="16">
        <f t="shared" si="2"/>
        <v>3000</v>
      </c>
      <c r="H28" s="5">
        <f t="shared" si="3"/>
        <v>0.1925545571245186</v>
      </c>
      <c r="I28" s="5">
        <f t="shared" si="4"/>
        <v>3.4484245010560799E-2</v>
      </c>
      <c r="J28" s="5">
        <f t="shared" si="5"/>
        <v>2.6834693591405567E-2</v>
      </c>
    </row>
    <row r="29" spans="1:10">
      <c r="A29" s="14" t="s">
        <v>59</v>
      </c>
      <c r="B29" s="3">
        <f>Data!X752</f>
        <v>4</v>
      </c>
      <c r="C29" s="3">
        <f>Data!Y752</f>
        <v>495</v>
      </c>
      <c r="D29" s="3">
        <f>Data!Z752</f>
        <v>860</v>
      </c>
      <c r="E29" s="15">
        <f t="shared" si="0"/>
        <v>860000</v>
      </c>
      <c r="F29" s="17">
        <f t="shared" si="1"/>
        <v>123.75</v>
      </c>
      <c r="G29" s="16">
        <f t="shared" si="2"/>
        <v>1737.3737373737374</v>
      </c>
      <c r="H29" s="5">
        <f t="shared" si="3"/>
        <v>0.64184852374839529</v>
      </c>
      <c r="I29" s="5">
        <f t="shared" si="4"/>
        <v>4.2674253200568994E-2</v>
      </c>
      <c r="J29" s="5">
        <f t="shared" si="5"/>
        <v>1.9231530407173989E-2</v>
      </c>
    </row>
    <row r="30" spans="1:10">
      <c r="A30" s="14" t="s">
        <v>62</v>
      </c>
      <c r="B30" s="3">
        <f>Data!X800</f>
        <v>3</v>
      </c>
      <c r="C30" s="3">
        <f>Data!Y800</f>
        <v>298</v>
      </c>
      <c r="D30" s="3">
        <f>Data!Z800</f>
        <v>782</v>
      </c>
      <c r="E30" s="15">
        <f t="shared" si="0"/>
        <v>782000</v>
      </c>
      <c r="F30" s="17">
        <f t="shared" si="1"/>
        <v>99.333333333333329</v>
      </c>
      <c r="G30" s="16">
        <f t="shared" si="2"/>
        <v>2624.1610738255035</v>
      </c>
      <c r="H30" s="5">
        <f t="shared" si="3"/>
        <v>0.48138639281129647</v>
      </c>
      <c r="I30" s="5">
        <f t="shared" si="4"/>
        <v>2.5690762532867797E-2</v>
      </c>
      <c r="J30" s="5">
        <f t="shared" si="5"/>
        <v>1.7487275323732628E-2</v>
      </c>
    </row>
    <row r="31" spans="1:10">
      <c r="A31" s="14" t="s">
        <v>57</v>
      </c>
      <c r="B31" s="3">
        <f>Data!X704</f>
        <v>1</v>
      </c>
      <c r="C31" s="3">
        <f>Data!Y704</f>
        <v>100</v>
      </c>
      <c r="D31" s="3">
        <f>Data!Z704</f>
        <v>200</v>
      </c>
      <c r="E31" s="15">
        <f t="shared" si="0"/>
        <v>200000</v>
      </c>
      <c r="F31" s="17">
        <f t="shared" si="1"/>
        <v>100</v>
      </c>
      <c r="G31" s="16">
        <f t="shared" si="2"/>
        <v>2000</v>
      </c>
      <c r="H31" s="5">
        <f t="shared" si="3"/>
        <v>0.16046213093709882</v>
      </c>
      <c r="I31" s="5">
        <f t="shared" si="4"/>
        <v>8.6210612526401997E-3</v>
      </c>
      <c r="J31" s="5">
        <f t="shared" si="5"/>
        <v>4.4724489319009266E-3</v>
      </c>
    </row>
    <row r="32" spans="1:10">
      <c r="A32" s="14" t="s">
        <v>54</v>
      </c>
      <c r="B32" s="3">
        <f>Data!X608</f>
        <v>2</v>
      </c>
      <c r="C32" s="3">
        <f>Data!Y608</f>
        <v>486</v>
      </c>
      <c r="D32" s="3">
        <f>Data!Z608</f>
        <v>1251</v>
      </c>
      <c r="E32" s="15">
        <f t="shared" si="0"/>
        <v>1251000</v>
      </c>
      <c r="F32" s="17">
        <f t="shared" si="1"/>
        <v>243</v>
      </c>
      <c r="G32" s="16">
        <f t="shared" si="2"/>
        <v>2574.0740740740739</v>
      </c>
      <c r="H32" s="5">
        <f t="shared" si="3"/>
        <v>0.32092426187419765</v>
      </c>
      <c r="I32" s="5">
        <f t="shared" si="4"/>
        <v>4.1898357687831372E-2</v>
      </c>
      <c r="J32" s="5">
        <f t="shared" si="5"/>
        <v>2.7975168069040299E-2</v>
      </c>
    </row>
    <row r="33" spans="1:10">
      <c r="A33" s="14" t="s">
        <v>29</v>
      </c>
      <c r="B33" s="3">
        <f>Data!X67</f>
        <v>0</v>
      </c>
      <c r="C33" s="3">
        <f>Data!Y67</f>
        <v>0</v>
      </c>
      <c r="D33" s="3">
        <f>Data!Z67</f>
        <v>0</v>
      </c>
      <c r="E33" s="15">
        <f t="shared" si="0"/>
        <v>0</v>
      </c>
      <c r="F33" s="17" t="e">
        <f t="shared" si="1"/>
        <v>#DIV/0!</v>
      </c>
      <c r="G33" s="16" t="e">
        <f t="shared" si="2"/>
        <v>#DIV/0!</v>
      </c>
      <c r="H33" s="5">
        <f t="shared" si="3"/>
        <v>0</v>
      </c>
      <c r="I33" s="5">
        <f t="shared" si="4"/>
        <v>0</v>
      </c>
      <c r="J33" s="5">
        <f t="shared" si="5"/>
        <v>0</v>
      </c>
    </row>
    <row r="34" spans="1:10">
      <c r="A34" s="14" t="s">
        <v>28</v>
      </c>
      <c r="B34" s="3">
        <f>Data!X51</f>
        <v>0</v>
      </c>
      <c r="C34" s="3">
        <f>Data!Y51</f>
        <v>0</v>
      </c>
      <c r="D34" s="3">
        <f>Data!Z51</f>
        <v>0</v>
      </c>
      <c r="E34" s="15">
        <f t="shared" si="0"/>
        <v>0</v>
      </c>
      <c r="F34" s="17" t="e">
        <f t="shared" si="1"/>
        <v>#DIV/0!</v>
      </c>
      <c r="G34" s="16" t="e">
        <f t="shared" si="2"/>
        <v>#DIV/0!</v>
      </c>
      <c r="H34" s="5">
        <f t="shared" si="3"/>
        <v>0</v>
      </c>
      <c r="I34" s="5">
        <f t="shared" si="4"/>
        <v>0</v>
      </c>
      <c r="J34" s="5">
        <f t="shared" si="5"/>
        <v>0</v>
      </c>
    </row>
    <row r="35" spans="1:10">
      <c r="A35" s="14" t="s">
        <v>30</v>
      </c>
      <c r="B35" s="3">
        <f>Data!X83</f>
        <v>0</v>
      </c>
      <c r="C35" s="3">
        <f>Data!Y83</f>
        <v>0</v>
      </c>
      <c r="D35" s="3">
        <f>Data!Z83</f>
        <v>0</v>
      </c>
      <c r="E35" s="15">
        <f t="shared" ref="E35:E53" si="6">D35*1000</f>
        <v>0</v>
      </c>
      <c r="F35" s="17" t="e">
        <f t="shared" ref="F35:F53" si="7">C35/B35</f>
        <v>#DIV/0!</v>
      </c>
      <c r="G35" s="16" t="e">
        <f t="shared" ref="G35:G53" si="8">E35/C35</f>
        <v>#DIV/0!</v>
      </c>
      <c r="H35" s="5">
        <f t="shared" ref="H35:H53" si="9">B35/B$55*100</f>
        <v>0</v>
      </c>
      <c r="I35" s="5">
        <f t="shared" ref="I35:I53" si="10">C35/C$55*100</f>
        <v>0</v>
      </c>
      <c r="J35" s="5">
        <f t="shared" ref="J35:J53" si="11">D35/D$55*100</f>
        <v>0</v>
      </c>
    </row>
    <row r="36" spans="1:10">
      <c r="A36" s="14" t="s">
        <v>31</v>
      </c>
      <c r="B36" s="3">
        <f>Data!X147</f>
        <v>0</v>
      </c>
      <c r="C36" s="3">
        <f>Data!Y147</f>
        <v>0</v>
      </c>
      <c r="D36" s="3">
        <f>Data!Z147</f>
        <v>0</v>
      </c>
      <c r="E36" s="15">
        <f t="shared" si="6"/>
        <v>0</v>
      </c>
      <c r="F36" s="17" t="e">
        <f t="shared" si="7"/>
        <v>#DIV/0!</v>
      </c>
      <c r="G36" s="16" t="e">
        <f t="shared" si="8"/>
        <v>#DIV/0!</v>
      </c>
      <c r="H36" s="5">
        <f t="shared" si="9"/>
        <v>0</v>
      </c>
      <c r="I36" s="5">
        <f t="shared" si="10"/>
        <v>0</v>
      </c>
      <c r="J36" s="5">
        <f t="shared" si="11"/>
        <v>0</v>
      </c>
    </row>
    <row r="37" spans="1:10">
      <c r="A37" s="14" t="s">
        <v>33</v>
      </c>
      <c r="B37" s="3">
        <f>Data!X211</f>
        <v>0</v>
      </c>
      <c r="C37" s="3">
        <f>Data!Y211</f>
        <v>0</v>
      </c>
      <c r="D37" s="3">
        <f>Data!Z211</f>
        <v>0</v>
      </c>
      <c r="E37" s="15">
        <f t="shared" si="6"/>
        <v>0</v>
      </c>
      <c r="F37" s="17" t="e">
        <f t="shared" si="7"/>
        <v>#DIV/0!</v>
      </c>
      <c r="G37" s="16" t="e">
        <f t="shared" si="8"/>
        <v>#DIV/0!</v>
      </c>
      <c r="H37" s="5">
        <f t="shared" si="9"/>
        <v>0</v>
      </c>
      <c r="I37" s="5">
        <f t="shared" si="10"/>
        <v>0</v>
      </c>
      <c r="J37" s="5">
        <f t="shared" si="11"/>
        <v>0</v>
      </c>
    </row>
    <row r="38" spans="1:10">
      <c r="A38" s="14" t="s">
        <v>34</v>
      </c>
      <c r="B38" s="3">
        <f>Data!X227</f>
        <v>0</v>
      </c>
      <c r="C38" s="3">
        <f>Data!Y227</f>
        <v>0</v>
      </c>
      <c r="D38" s="3">
        <f>Data!Z227</f>
        <v>0</v>
      </c>
      <c r="E38" s="15">
        <f t="shared" si="6"/>
        <v>0</v>
      </c>
      <c r="F38" s="17" t="e">
        <f t="shared" si="7"/>
        <v>#DIV/0!</v>
      </c>
      <c r="G38" s="16" t="e">
        <f t="shared" si="8"/>
        <v>#DIV/0!</v>
      </c>
      <c r="H38" s="5">
        <f t="shared" si="9"/>
        <v>0</v>
      </c>
      <c r="I38" s="5">
        <f t="shared" si="10"/>
        <v>0</v>
      </c>
      <c r="J38" s="5">
        <f t="shared" si="11"/>
        <v>0</v>
      </c>
    </row>
    <row r="39" spans="1:10">
      <c r="A39" s="14" t="s">
        <v>36</v>
      </c>
      <c r="B39" s="3">
        <f>Data!X259</f>
        <v>0</v>
      </c>
      <c r="C39" s="3">
        <f>Data!Y259</f>
        <v>0</v>
      </c>
      <c r="D39" s="3">
        <f>Data!Z259</f>
        <v>0</v>
      </c>
      <c r="E39" s="15">
        <f t="shared" si="6"/>
        <v>0</v>
      </c>
      <c r="F39" s="17" t="e">
        <f t="shared" si="7"/>
        <v>#DIV/0!</v>
      </c>
      <c r="G39" s="16" t="e">
        <f t="shared" si="8"/>
        <v>#DIV/0!</v>
      </c>
      <c r="H39" s="5">
        <f t="shared" si="9"/>
        <v>0</v>
      </c>
      <c r="I39" s="5">
        <f t="shared" si="10"/>
        <v>0</v>
      </c>
      <c r="J39" s="5">
        <f t="shared" si="11"/>
        <v>0</v>
      </c>
    </row>
    <row r="40" spans="1:10">
      <c r="A40" s="14" t="s">
        <v>38</v>
      </c>
      <c r="B40" s="3">
        <f>Data!X291</f>
        <v>0</v>
      </c>
      <c r="C40" s="3">
        <f>Data!Y291</f>
        <v>0</v>
      </c>
      <c r="D40" s="3">
        <f>Data!Z291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39</v>
      </c>
      <c r="B41" s="3">
        <f>Data!X323</f>
        <v>0</v>
      </c>
      <c r="C41" s="3">
        <f>Data!Y323</f>
        <v>0</v>
      </c>
      <c r="D41" s="3">
        <f>Data!Z323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40</v>
      </c>
      <c r="B42" s="3">
        <f>Data!X336</f>
        <v>0</v>
      </c>
      <c r="C42" s="3">
        <f>Data!Y336</f>
        <v>0</v>
      </c>
      <c r="D42" s="3">
        <f>Data!Z336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41</v>
      </c>
      <c r="B43" s="3">
        <f>Data!X352</f>
        <v>0</v>
      </c>
      <c r="C43" s="3">
        <f>Data!Y352</f>
        <v>0</v>
      </c>
      <c r="D43" s="3">
        <f>Data!Z352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42</v>
      </c>
      <c r="B44" s="3">
        <f>Data!X368</f>
        <v>3</v>
      </c>
      <c r="C44" s="3">
        <f>Data!Y368</f>
        <v>270</v>
      </c>
      <c r="D44" s="3">
        <f>Data!Z368</f>
        <v>1030</v>
      </c>
      <c r="E44" s="15">
        <f t="shared" si="6"/>
        <v>1030000</v>
      </c>
      <c r="F44" s="17">
        <f t="shared" si="7"/>
        <v>90</v>
      </c>
      <c r="G44" s="16">
        <f t="shared" si="8"/>
        <v>3814.8148148148148</v>
      </c>
      <c r="H44" s="5">
        <f t="shared" si="9"/>
        <v>0.48138639281129647</v>
      </c>
      <c r="I44" s="5">
        <f t="shared" si="10"/>
        <v>2.3276865382128538E-2</v>
      </c>
      <c r="J44" s="5">
        <f t="shared" si="11"/>
        <v>2.3033111999289774E-2</v>
      </c>
    </row>
    <row r="45" spans="1:10">
      <c r="A45" s="14" t="s">
        <v>43</v>
      </c>
      <c r="B45" s="3">
        <f>Data!X384</f>
        <v>0</v>
      </c>
      <c r="C45" s="3">
        <f>Data!Y384</f>
        <v>0</v>
      </c>
      <c r="D45" s="3">
        <f>Data!Z384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</row>
    <row r="46" spans="1:10">
      <c r="A46" s="14" t="s">
        <v>45</v>
      </c>
      <c r="B46" s="3">
        <f>Data!X432</f>
        <v>0</v>
      </c>
      <c r="C46" s="3">
        <f>Data!Y432</f>
        <v>0</v>
      </c>
      <c r="D46" s="3">
        <f>Data!Z432</f>
        <v>0</v>
      </c>
      <c r="E46" s="15">
        <f t="shared" si="6"/>
        <v>0</v>
      </c>
      <c r="F46" s="17" t="e">
        <f t="shared" si="7"/>
        <v>#DIV/0!</v>
      </c>
      <c r="G46" s="16" t="e">
        <f t="shared" si="8"/>
        <v>#DIV/0!</v>
      </c>
      <c r="H46" s="5">
        <f t="shared" si="9"/>
        <v>0</v>
      </c>
      <c r="I46" s="5">
        <f t="shared" si="10"/>
        <v>0</v>
      </c>
      <c r="J46" s="5">
        <f t="shared" si="11"/>
        <v>0</v>
      </c>
    </row>
    <row r="47" spans="1:10">
      <c r="A47" s="14" t="s">
        <v>46</v>
      </c>
      <c r="B47" s="3">
        <f>Data!X448</f>
        <v>4</v>
      </c>
      <c r="C47" s="3">
        <f>Data!Y448</f>
        <v>5295</v>
      </c>
      <c r="D47" s="3">
        <f>Data!Z448</f>
        <v>20259</v>
      </c>
      <c r="E47" s="15">
        <f t="shared" si="6"/>
        <v>20259000</v>
      </c>
      <c r="F47" s="17">
        <f t="shared" si="7"/>
        <v>1323.75</v>
      </c>
      <c r="G47" s="16">
        <f t="shared" si="8"/>
        <v>3826.0623229461758</v>
      </c>
      <c r="H47" s="5">
        <f t="shared" si="9"/>
        <v>0.64184852374839529</v>
      </c>
      <c r="I47" s="5">
        <f t="shared" si="10"/>
        <v>0.45648519332729859</v>
      </c>
      <c r="J47" s="5">
        <f t="shared" si="11"/>
        <v>0.45303671455690442</v>
      </c>
    </row>
    <row r="48" spans="1:10">
      <c r="A48" s="14" t="s">
        <v>47</v>
      </c>
      <c r="B48" s="3">
        <f>Data!X464</f>
        <v>0</v>
      </c>
      <c r="C48" s="3">
        <f>Data!Y464</f>
        <v>0</v>
      </c>
      <c r="D48" s="3">
        <f>Data!Z464</f>
        <v>0</v>
      </c>
      <c r="E48" s="15">
        <f t="shared" si="6"/>
        <v>0</v>
      </c>
      <c r="F48" s="17" t="e">
        <f t="shared" si="7"/>
        <v>#DIV/0!</v>
      </c>
      <c r="G48" s="16" t="e">
        <f t="shared" si="8"/>
        <v>#DIV/0!</v>
      </c>
      <c r="H48" s="5">
        <f t="shared" si="9"/>
        <v>0</v>
      </c>
      <c r="I48" s="5">
        <f t="shared" si="10"/>
        <v>0</v>
      </c>
      <c r="J48" s="5">
        <f t="shared" si="11"/>
        <v>0</v>
      </c>
    </row>
    <row r="49" spans="1:10">
      <c r="A49" s="14" t="s">
        <v>48</v>
      </c>
      <c r="B49" s="3">
        <f>Data!X496</f>
        <v>0</v>
      </c>
      <c r="C49" s="3">
        <f>Data!Y496</f>
        <v>0</v>
      </c>
      <c r="D49" s="3">
        <f>Data!Z496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49</v>
      </c>
      <c r="B50" s="3">
        <f>Data!X512</f>
        <v>0</v>
      </c>
      <c r="C50" s="3">
        <f>Data!Y512</f>
        <v>0</v>
      </c>
      <c r="D50" s="3">
        <f>Data!Z512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51</v>
      </c>
      <c r="B51" s="3">
        <f>Data!X544</f>
        <v>0</v>
      </c>
      <c r="C51" s="3">
        <f>Data!Y544</f>
        <v>0</v>
      </c>
      <c r="D51" s="3">
        <f>Data!Z544</f>
        <v>0</v>
      </c>
      <c r="E51" s="15">
        <f t="shared" si="6"/>
        <v>0</v>
      </c>
      <c r="F51" s="17" t="e">
        <f t="shared" si="7"/>
        <v>#DIV/0!</v>
      </c>
      <c r="G51" s="16" t="e">
        <f t="shared" si="8"/>
        <v>#DIV/0!</v>
      </c>
      <c r="H51" s="5">
        <f t="shared" si="9"/>
        <v>0</v>
      </c>
      <c r="I51" s="5">
        <f t="shared" si="10"/>
        <v>0</v>
      </c>
      <c r="J51" s="5">
        <f t="shared" si="11"/>
        <v>0</v>
      </c>
    </row>
    <row r="52" spans="1:10">
      <c r="A52" s="14" t="s">
        <v>58</v>
      </c>
      <c r="B52" s="3">
        <f>Data!X736</f>
        <v>0</v>
      </c>
      <c r="C52" s="3">
        <f>Data!Y736</f>
        <v>0</v>
      </c>
      <c r="D52" s="3">
        <f>Data!Z736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61</v>
      </c>
      <c r="B53" s="3">
        <f>Data!X784</f>
        <v>0</v>
      </c>
      <c r="C53" s="3">
        <f>Data!Y784</f>
        <v>0</v>
      </c>
      <c r="D53" s="3">
        <f>Data!Z784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623.20000000000005</v>
      </c>
      <c r="C55" s="11">
        <f>SUM(C3:C53)</f>
        <v>1159950</v>
      </c>
      <c r="D55" s="11">
        <f>SUM(D3:D53)</f>
        <v>4471823</v>
      </c>
      <c r="E55" s="15">
        <f>SUM(E3:E53)</f>
        <v>4471823000</v>
      </c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55"/>
  <sheetViews>
    <sheetView workbookViewId="0"/>
  </sheetViews>
  <sheetFormatPr defaultRowHeight="12.75"/>
  <cols>
    <col min="1" max="1" width="32.7109375" customWidth="1"/>
    <col min="2" max="2" width="16.85546875" customWidth="1"/>
    <col min="3" max="3" width="15" customWidth="1"/>
    <col min="4" max="4" width="0" hidden="1" customWidth="1"/>
    <col min="5" max="5" width="16.7109375" customWidth="1"/>
    <col min="6" max="6" width="18.7109375" customWidth="1"/>
    <col min="7" max="7" width="15.28515625" customWidth="1"/>
    <col min="8" max="8" width="16.42578125" customWidth="1"/>
    <col min="9" max="9" width="15.42578125" customWidth="1"/>
    <col min="10" max="10" width="16.140625" customWidth="1"/>
    <col min="11" max="11" width="0" hidden="1" customWidth="1"/>
  </cols>
  <sheetData>
    <row r="1" spans="1:11" ht="22.5" customHeight="1" thickBot="1">
      <c r="A1" s="32" t="s">
        <v>1</v>
      </c>
    </row>
    <row r="2" spans="1:11" ht="43.5" customHeight="1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1">
      <c r="A3" s="14" t="s">
        <v>21</v>
      </c>
      <c r="B3" s="3">
        <f>Data!AA131</f>
        <v>324</v>
      </c>
      <c r="C3" s="3">
        <f>Data!AB131</f>
        <v>2099983</v>
      </c>
      <c r="D3" s="3">
        <f>Data!AC131</f>
        <v>5035459</v>
      </c>
      <c r="E3" s="15">
        <f t="shared" ref="E3:E34" si="0">D3*1000</f>
        <v>5035459000</v>
      </c>
      <c r="F3" s="17">
        <f t="shared" ref="F3:F34" si="1">C3/B3</f>
        <v>6481.4290123456794</v>
      </c>
      <c r="G3" s="16">
        <f t="shared" ref="G3:G34" si="2">E3/C3</f>
        <v>2397.8570302711973</v>
      </c>
      <c r="H3" s="5">
        <f t="shared" ref="H3:H34" si="3">B3/B$55*100</f>
        <v>28.944077184205824</v>
      </c>
      <c r="I3" s="5">
        <f t="shared" ref="I3:I34" si="4">C3/C$55*100</f>
        <v>69.94149845877665</v>
      </c>
      <c r="J3" s="5">
        <f t="shared" ref="J3:J34" si="5">D3/D$55*100</f>
        <v>60.993400473658099</v>
      </c>
      <c r="K3" s="14" t="s">
        <v>21</v>
      </c>
    </row>
    <row r="4" spans="1:11">
      <c r="A4" s="14" t="s">
        <v>23</v>
      </c>
      <c r="B4" s="3">
        <f>Data!AA416</f>
        <v>364</v>
      </c>
      <c r="C4" s="3">
        <f>Data!AB416</f>
        <v>98941</v>
      </c>
      <c r="D4" s="3">
        <f>Data!AC416</f>
        <v>500047</v>
      </c>
      <c r="E4" s="15">
        <f t="shared" si="0"/>
        <v>500047000</v>
      </c>
      <c r="F4" s="17">
        <f t="shared" si="1"/>
        <v>271.81593406593407</v>
      </c>
      <c r="G4" s="16">
        <f t="shared" si="2"/>
        <v>5053.9917728747432</v>
      </c>
      <c r="H4" s="5">
        <f t="shared" si="3"/>
        <v>32.517420046453452</v>
      </c>
      <c r="I4" s="5">
        <f t="shared" si="4"/>
        <v>3.2953037234157705</v>
      </c>
      <c r="J4" s="5">
        <f t="shared" si="5"/>
        <v>6.056958646004527</v>
      </c>
      <c r="K4" s="14" t="s">
        <v>23</v>
      </c>
    </row>
    <row r="5" spans="1:11">
      <c r="A5" s="14" t="s">
        <v>49</v>
      </c>
      <c r="B5" s="3">
        <f>Data!AA512</f>
        <v>10</v>
      </c>
      <c r="C5" s="3">
        <f>Data!AB512</f>
        <v>117725</v>
      </c>
      <c r="D5" s="3">
        <f>Data!AC512</f>
        <v>498886</v>
      </c>
      <c r="E5" s="15">
        <f t="shared" si="0"/>
        <v>498886000</v>
      </c>
      <c r="F5" s="17">
        <f t="shared" si="1"/>
        <v>11772.5</v>
      </c>
      <c r="G5" s="16">
        <f t="shared" si="2"/>
        <v>4237.7235081758336</v>
      </c>
      <c r="H5" s="5">
        <f t="shared" si="3"/>
        <v>0.89333571556190816</v>
      </c>
      <c r="I5" s="5">
        <f t="shared" si="4"/>
        <v>3.9209188388951155</v>
      </c>
      <c r="J5" s="5">
        <f t="shared" si="5"/>
        <v>6.042895709944494</v>
      </c>
      <c r="K5" s="14" t="s">
        <v>49</v>
      </c>
    </row>
    <row r="6" spans="1:11">
      <c r="A6" s="14" t="s">
        <v>15</v>
      </c>
      <c r="B6" s="3">
        <f>Data!AA179</f>
        <v>26</v>
      </c>
      <c r="C6" s="3">
        <f>Data!AB179</f>
        <v>71965</v>
      </c>
      <c r="D6" s="3">
        <f>Data!AC179</f>
        <v>220429</v>
      </c>
      <c r="E6" s="15">
        <f t="shared" si="0"/>
        <v>220429000</v>
      </c>
      <c r="F6" s="17">
        <f t="shared" si="1"/>
        <v>2767.8846153846152</v>
      </c>
      <c r="G6" s="16">
        <f t="shared" si="2"/>
        <v>3063.0028486069618</v>
      </c>
      <c r="H6" s="5">
        <f t="shared" si="3"/>
        <v>2.322672860460961</v>
      </c>
      <c r="I6" s="5">
        <f t="shared" si="4"/>
        <v>2.3968479442861494</v>
      </c>
      <c r="J6" s="5">
        <f t="shared" si="5"/>
        <v>2.6700076940370243</v>
      </c>
      <c r="K6" s="14" t="s">
        <v>15</v>
      </c>
    </row>
    <row r="7" spans="1:11">
      <c r="A7" s="14" t="s">
        <v>22</v>
      </c>
      <c r="B7" s="3">
        <f>Data!AA307</f>
        <v>31</v>
      </c>
      <c r="C7" s="3">
        <f>Data!AB307</f>
        <v>121051</v>
      </c>
      <c r="D7" s="3">
        <f>Data!AC307</f>
        <v>552229</v>
      </c>
      <c r="E7" s="15">
        <f t="shared" si="0"/>
        <v>552229000</v>
      </c>
      <c r="F7" s="17">
        <f t="shared" si="1"/>
        <v>3904.8709677419356</v>
      </c>
      <c r="G7" s="16">
        <f t="shared" si="2"/>
        <v>4561.9532263260944</v>
      </c>
      <c r="H7" s="5">
        <f t="shared" si="3"/>
        <v>2.7693407182419154</v>
      </c>
      <c r="I7" s="5">
        <f t="shared" si="4"/>
        <v>4.0316937470128913</v>
      </c>
      <c r="J7" s="5">
        <f t="shared" si="5"/>
        <v>6.6890276636484849</v>
      </c>
      <c r="K7" s="14" t="s">
        <v>22</v>
      </c>
    </row>
    <row r="8" spans="1:11">
      <c r="A8" s="14" t="s">
        <v>18</v>
      </c>
      <c r="B8" s="3">
        <f>Data!AA480</f>
        <v>34</v>
      </c>
      <c r="C8" s="3">
        <f>Data!AB480</f>
        <v>100710</v>
      </c>
      <c r="D8" s="3">
        <f>Data!AC480</f>
        <v>288725</v>
      </c>
      <c r="E8" s="15">
        <f t="shared" si="0"/>
        <v>288725000</v>
      </c>
      <c r="F8" s="17">
        <f t="shared" si="1"/>
        <v>2962.0588235294117</v>
      </c>
      <c r="G8" s="16">
        <f t="shared" si="2"/>
        <v>2866.8950451792275</v>
      </c>
      <c r="H8" s="5">
        <f t="shared" si="3"/>
        <v>3.0373414329104875</v>
      </c>
      <c r="I8" s="5">
        <f t="shared" si="4"/>
        <v>3.3542215864525549</v>
      </c>
      <c r="J8" s="5">
        <f t="shared" si="5"/>
        <v>3.4972620275047288</v>
      </c>
      <c r="K8" s="14" t="s">
        <v>18</v>
      </c>
    </row>
    <row r="9" spans="1:11">
      <c r="A9" s="14" t="s">
        <v>59</v>
      </c>
      <c r="B9" s="3">
        <f>Data!AA752</f>
        <v>9</v>
      </c>
      <c r="C9" s="3">
        <f>Data!AB752</f>
        <v>33059</v>
      </c>
      <c r="D9" s="3">
        <f>Data!AC752</f>
        <v>17752</v>
      </c>
      <c r="E9" s="15">
        <f t="shared" si="0"/>
        <v>17752000</v>
      </c>
      <c r="F9" s="17">
        <f t="shared" si="1"/>
        <v>3673.2222222222222</v>
      </c>
      <c r="G9" s="16">
        <f t="shared" si="2"/>
        <v>536.97933996793608</v>
      </c>
      <c r="H9" s="5">
        <f t="shared" si="3"/>
        <v>0.80400214400571723</v>
      </c>
      <c r="I9" s="5">
        <f t="shared" si="4"/>
        <v>1.1010546264177838</v>
      </c>
      <c r="J9" s="5">
        <f t="shared" si="5"/>
        <v>0.21502604731929673</v>
      </c>
      <c r="K9" s="14" t="s">
        <v>59</v>
      </c>
    </row>
    <row r="10" spans="1:11">
      <c r="A10" s="14" t="s">
        <v>50</v>
      </c>
      <c r="B10" s="3">
        <f>Data!AA528</f>
        <v>8</v>
      </c>
      <c r="C10" s="3">
        <f>Data!AB528</f>
        <v>31054</v>
      </c>
      <c r="D10" s="3">
        <f>Data!AC528</f>
        <v>110512</v>
      </c>
      <c r="E10" s="15">
        <f t="shared" si="0"/>
        <v>110512000</v>
      </c>
      <c r="F10" s="17">
        <f t="shared" si="1"/>
        <v>3881.75</v>
      </c>
      <c r="G10" s="16">
        <f t="shared" si="2"/>
        <v>3558.7041926965931</v>
      </c>
      <c r="H10" s="5">
        <f t="shared" si="3"/>
        <v>0.71466857244952653</v>
      </c>
      <c r="I10" s="5">
        <f t="shared" si="4"/>
        <v>1.0342766075434182</v>
      </c>
      <c r="J10" s="5">
        <f t="shared" si="5"/>
        <v>1.3386073986790288</v>
      </c>
      <c r="K10" s="14" t="s">
        <v>50</v>
      </c>
    </row>
    <row r="11" spans="1:11">
      <c r="A11" s="14" t="s">
        <v>12</v>
      </c>
      <c r="B11" s="3">
        <f>Data!AA720</f>
        <v>31</v>
      </c>
      <c r="C11" s="3">
        <f>Data!AB720</f>
        <v>30367</v>
      </c>
      <c r="D11" s="3">
        <f>Data!AC720</f>
        <v>48902</v>
      </c>
      <c r="E11" s="15">
        <f t="shared" si="0"/>
        <v>48902000</v>
      </c>
      <c r="F11" s="17">
        <f t="shared" si="1"/>
        <v>979.58064516129036</v>
      </c>
      <c r="G11" s="16">
        <f t="shared" si="2"/>
        <v>1610.3665162841241</v>
      </c>
      <c r="H11" s="5">
        <f t="shared" si="3"/>
        <v>2.7693407182419154</v>
      </c>
      <c r="I11" s="5">
        <f t="shared" si="4"/>
        <v>1.0113955606772391</v>
      </c>
      <c r="J11" s="5">
        <f t="shared" si="5"/>
        <v>0.59233910353809427</v>
      </c>
      <c r="K11" s="14" t="s">
        <v>12</v>
      </c>
    </row>
    <row r="12" spans="1:11">
      <c r="A12" s="14" t="s">
        <v>19</v>
      </c>
      <c r="B12" s="3">
        <f>Data!AA576</f>
        <v>16.399999999999999</v>
      </c>
      <c r="C12" s="3">
        <f>Data!AB576</f>
        <v>23858</v>
      </c>
      <c r="D12" s="3">
        <f>Data!AC576</f>
        <v>66054</v>
      </c>
      <c r="E12" s="15">
        <f t="shared" si="0"/>
        <v>66054000</v>
      </c>
      <c r="F12" s="17">
        <f t="shared" si="1"/>
        <v>1454.7560975609758</v>
      </c>
      <c r="G12" s="16">
        <f t="shared" si="2"/>
        <v>2768.6310671472879</v>
      </c>
      <c r="H12" s="5">
        <f t="shared" si="3"/>
        <v>1.4650705735215293</v>
      </c>
      <c r="I12" s="5">
        <f t="shared" si="4"/>
        <v>0.79460846598734047</v>
      </c>
      <c r="J12" s="5">
        <f t="shared" si="5"/>
        <v>0.80009748364290367</v>
      </c>
      <c r="K12" s="14" t="s">
        <v>19</v>
      </c>
    </row>
    <row r="13" spans="1:11">
      <c r="A13" s="14" t="s">
        <v>54</v>
      </c>
      <c r="B13" s="3">
        <f>Data!AA608</f>
        <v>7</v>
      </c>
      <c r="C13" s="3">
        <f>Data!AB608</f>
        <v>45639</v>
      </c>
      <c r="D13" s="3">
        <f>Data!AC608</f>
        <v>188860</v>
      </c>
      <c r="E13" s="15">
        <f t="shared" si="0"/>
        <v>188860000</v>
      </c>
      <c r="F13" s="17">
        <f t="shared" si="1"/>
        <v>6519.8571428571431</v>
      </c>
      <c r="G13" s="16">
        <f t="shared" si="2"/>
        <v>4138.1274786914701</v>
      </c>
      <c r="H13" s="5">
        <f t="shared" si="3"/>
        <v>0.62533500089333571</v>
      </c>
      <c r="I13" s="5">
        <f t="shared" si="4"/>
        <v>1.5200408994549515</v>
      </c>
      <c r="J13" s="5">
        <f t="shared" si="5"/>
        <v>2.2876193835467769</v>
      </c>
      <c r="K13" s="14" t="s">
        <v>54</v>
      </c>
    </row>
    <row r="14" spans="1:11">
      <c r="A14" s="14" t="s">
        <v>24</v>
      </c>
      <c r="B14" s="3">
        <f>Data!AA688</f>
        <v>21</v>
      </c>
      <c r="C14" s="3">
        <f>Data!AB688</f>
        <v>30653</v>
      </c>
      <c r="D14" s="3">
        <f>Data!AC688</f>
        <v>96903</v>
      </c>
      <c r="E14" s="15">
        <f t="shared" si="0"/>
        <v>96903000</v>
      </c>
      <c r="F14" s="17">
        <f t="shared" si="1"/>
        <v>1459.6666666666667</v>
      </c>
      <c r="G14" s="16">
        <f t="shared" si="2"/>
        <v>3161.2892702182494</v>
      </c>
      <c r="H14" s="5">
        <f t="shared" si="3"/>
        <v>1.876005002680007</v>
      </c>
      <c r="I14" s="5">
        <f t="shared" si="4"/>
        <v>1.020921003768545</v>
      </c>
      <c r="J14" s="5">
        <f t="shared" si="5"/>
        <v>1.1737645934757668</v>
      </c>
      <c r="K14" s="14" t="s">
        <v>24</v>
      </c>
    </row>
    <row r="15" spans="1:11">
      <c r="A15" s="14" t="s">
        <v>26</v>
      </c>
      <c r="B15" s="3">
        <f>Data!AA35</f>
        <v>10</v>
      </c>
      <c r="C15" s="3">
        <f>Data!AB35</f>
        <v>10576</v>
      </c>
      <c r="D15" s="3">
        <f>Data!AC35</f>
        <v>27897</v>
      </c>
      <c r="E15" s="15">
        <f t="shared" si="0"/>
        <v>27897000</v>
      </c>
      <c r="F15" s="17">
        <f t="shared" si="1"/>
        <v>1057.5999999999999</v>
      </c>
      <c r="G15" s="16">
        <f t="shared" si="2"/>
        <v>2637.764750378215</v>
      </c>
      <c r="H15" s="5">
        <f t="shared" si="3"/>
        <v>0.89333571556190816</v>
      </c>
      <c r="I15" s="5">
        <f t="shared" si="4"/>
        <v>0.35224155990787631</v>
      </c>
      <c r="J15" s="5">
        <f t="shared" si="5"/>
        <v>0.33791018713758569</v>
      </c>
      <c r="K15" s="14" t="s">
        <v>26</v>
      </c>
    </row>
    <row r="16" spans="1:11">
      <c r="A16" s="14" t="s">
        <v>46</v>
      </c>
      <c r="B16" s="3">
        <f>Data!AA448</f>
        <v>8</v>
      </c>
      <c r="C16" s="3">
        <f>Data!AB448</f>
        <v>15913</v>
      </c>
      <c r="D16" s="3">
        <f>Data!AC448</f>
        <v>48757</v>
      </c>
      <c r="E16" s="15">
        <f t="shared" si="0"/>
        <v>48757000</v>
      </c>
      <c r="F16" s="17">
        <f t="shared" si="1"/>
        <v>1989.125</v>
      </c>
      <c r="G16" s="16">
        <f t="shared" si="2"/>
        <v>3063.9728523848426</v>
      </c>
      <c r="H16" s="5">
        <f t="shared" si="3"/>
        <v>0.71466857244952653</v>
      </c>
      <c r="I16" s="5">
        <f t="shared" si="4"/>
        <v>0.52999432137046487</v>
      </c>
      <c r="J16" s="5">
        <f t="shared" si="5"/>
        <v>0.59058275062792653</v>
      </c>
      <c r="K16" s="14" t="s">
        <v>46</v>
      </c>
    </row>
    <row r="17" spans="1:11">
      <c r="A17" s="14" t="s">
        <v>29</v>
      </c>
      <c r="B17" s="3">
        <f>Data!AA67</f>
        <v>14</v>
      </c>
      <c r="C17" s="3">
        <f>Data!AB67</f>
        <v>10796</v>
      </c>
      <c r="D17" s="3">
        <f>Data!AC67</f>
        <v>23517</v>
      </c>
      <c r="E17" s="15">
        <f t="shared" si="0"/>
        <v>23517000</v>
      </c>
      <c r="F17" s="17">
        <f t="shared" si="1"/>
        <v>771.14285714285711</v>
      </c>
      <c r="G17" s="16">
        <f t="shared" si="2"/>
        <v>2178.3067802889959</v>
      </c>
      <c r="H17" s="5">
        <f t="shared" si="3"/>
        <v>1.2506700017866714</v>
      </c>
      <c r="I17" s="5">
        <f t="shared" si="4"/>
        <v>0.35956882382426558</v>
      </c>
      <c r="J17" s="5">
        <f t="shared" si="5"/>
        <v>0.28485621647182857</v>
      </c>
      <c r="K17" s="14" t="s">
        <v>29</v>
      </c>
    </row>
    <row r="18" spans="1:11">
      <c r="A18" s="14" t="s">
        <v>38</v>
      </c>
      <c r="B18" s="3">
        <f>Data!AA291</f>
        <v>28</v>
      </c>
      <c r="C18" s="3">
        <f>Data!AB291</f>
        <v>15230</v>
      </c>
      <c r="D18" s="3">
        <f>Data!AC291</f>
        <v>58982</v>
      </c>
      <c r="E18" s="15">
        <f t="shared" si="0"/>
        <v>58982000</v>
      </c>
      <c r="F18" s="17">
        <f t="shared" si="1"/>
        <v>543.92857142857144</v>
      </c>
      <c r="G18" s="16">
        <f t="shared" si="2"/>
        <v>3872.7511490479319</v>
      </c>
      <c r="H18" s="5">
        <f t="shared" si="3"/>
        <v>2.5013400035733429</v>
      </c>
      <c r="I18" s="5">
        <f t="shared" si="4"/>
        <v>0.50724649748458361</v>
      </c>
      <c r="J18" s="5">
        <f t="shared" si="5"/>
        <v>0.71443591274148033</v>
      </c>
      <c r="K18" s="14" t="s">
        <v>38</v>
      </c>
    </row>
    <row r="19" spans="1:11">
      <c r="A19" s="14" t="s">
        <v>52</v>
      </c>
      <c r="B19" s="3">
        <f>Data!AA560</f>
        <v>14</v>
      </c>
      <c r="C19" s="3">
        <f>Data!AB560</f>
        <v>16686</v>
      </c>
      <c r="D19" s="3">
        <f>Data!AC560</f>
        <v>53112</v>
      </c>
      <c r="E19" s="15">
        <f t="shared" si="0"/>
        <v>53112000</v>
      </c>
      <c r="F19" s="17">
        <f t="shared" si="1"/>
        <v>1191.8571428571429</v>
      </c>
      <c r="G19" s="16">
        <f t="shared" si="2"/>
        <v>3183.0276878820569</v>
      </c>
      <c r="H19" s="5">
        <f t="shared" si="3"/>
        <v>1.2506700017866714</v>
      </c>
      <c r="I19" s="5">
        <f t="shared" si="4"/>
        <v>0.55573966231305072</v>
      </c>
      <c r="J19" s="5">
        <f t="shared" si="5"/>
        <v>0.64333390182641326</v>
      </c>
      <c r="K19" s="14" t="s">
        <v>52</v>
      </c>
    </row>
    <row r="20" spans="1:11">
      <c r="A20" s="14" t="s">
        <v>53</v>
      </c>
      <c r="B20" s="3">
        <f>Data!AA592</f>
        <v>12</v>
      </c>
      <c r="C20" s="3">
        <f>Data!AB592</f>
        <v>9985</v>
      </c>
      <c r="D20" s="3">
        <f>Data!AC592</f>
        <v>27337</v>
      </c>
      <c r="E20" s="15">
        <f t="shared" si="0"/>
        <v>27337000</v>
      </c>
      <c r="F20" s="17">
        <f t="shared" si="1"/>
        <v>832.08333333333337</v>
      </c>
      <c r="G20" s="16">
        <f t="shared" si="2"/>
        <v>2737.8067100650978</v>
      </c>
      <c r="H20" s="5">
        <f t="shared" si="3"/>
        <v>1.0720028586742898</v>
      </c>
      <c r="I20" s="5">
        <f t="shared" si="4"/>
        <v>0.33255786456884878</v>
      </c>
      <c r="J20" s="5">
        <f t="shared" si="5"/>
        <v>0.33112703107073088</v>
      </c>
      <c r="K20" s="14" t="s">
        <v>53</v>
      </c>
    </row>
    <row r="21" spans="1:11">
      <c r="A21" s="14" t="s">
        <v>25</v>
      </c>
      <c r="B21" s="11">
        <f>Data!AA19</f>
        <v>11</v>
      </c>
      <c r="C21" s="11">
        <f>Data!AB19</f>
        <v>9734</v>
      </c>
      <c r="D21" s="11">
        <f>Data!AC19</f>
        <v>28440</v>
      </c>
      <c r="E21" s="15">
        <f t="shared" si="0"/>
        <v>28440000</v>
      </c>
      <c r="F21" s="17">
        <f t="shared" si="1"/>
        <v>884.90909090909088</v>
      </c>
      <c r="G21" s="16">
        <f t="shared" si="2"/>
        <v>2921.717690569139</v>
      </c>
      <c r="H21" s="5">
        <f t="shared" si="3"/>
        <v>0.98266928711809887</v>
      </c>
      <c r="I21" s="5">
        <f t="shared" si="4"/>
        <v>0.32419812255515018</v>
      </c>
      <c r="J21" s="5">
        <f t="shared" si="5"/>
        <v>0.34448742596669663</v>
      </c>
      <c r="K21" s="14" t="s">
        <v>25</v>
      </c>
    </row>
    <row r="22" spans="1:11">
      <c r="A22" s="14" t="s">
        <v>48</v>
      </c>
      <c r="B22" s="3">
        <f>Data!AA496</f>
        <v>2</v>
      </c>
      <c r="C22" s="3">
        <f>Data!AB496</f>
        <v>5784</v>
      </c>
      <c r="D22" s="3">
        <f>Data!AC496</f>
        <v>14460</v>
      </c>
      <c r="E22" s="15">
        <f t="shared" si="0"/>
        <v>14460000</v>
      </c>
      <c r="F22" s="17">
        <f t="shared" si="1"/>
        <v>2892</v>
      </c>
      <c r="G22" s="16">
        <f t="shared" si="2"/>
        <v>2500</v>
      </c>
      <c r="H22" s="5">
        <f t="shared" si="3"/>
        <v>0.17866714311238163</v>
      </c>
      <c r="I22" s="5">
        <f t="shared" si="4"/>
        <v>0.1926404295108885</v>
      </c>
      <c r="J22" s="5">
        <f t="shared" si="5"/>
        <v>0.17515077986914324</v>
      </c>
      <c r="K22" s="14" t="s">
        <v>48</v>
      </c>
    </row>
    <row r="23" spans="1:11">
      <c r="A23" s="14" t="s">
        <v>11</v>
      </c>
      <c r="B23" s="3">
        <f>Data!AA624</f>
        <v>11</v>
      </c>
      <c r="C23" s="3">
        <f>Data!AB624</f>
        <v>7556</v>
      </c>
      <c r="D23" s="3">
        <f>Data!AC624</f>
        <v>17358</v>
      </c>
      <c r="E23" s="15">
        <f t="shared" si="0"/>
        <v>17358000</v>
      </c>
      <c r="F23" s="17">
        <f t="shared" si="1"/>
        <v>686.90909090909088</v>
      </c>
      <c r="G23" s="16">
        <f t="shared" si="2"/>
        <v>2297.2472207517203</v>
      </c>
      <c r="H23" s="5">
        <f t="shared" si="3"/>
        <v>0.98266928711809887</v>
      </c>
      <c r="I23" s="5">
        <f t="shared" si="4"/>
        <v>0.25165820978289649</v>
      </c>
      <c r="J23" s="5">
        <f t="shared" si="5"/>
        <v>0.21025361251511676</v>
      </c>
      <c r="K23" s="14" t="s">
        <v>11</v>
      </c>
    </row>
    <row r="24" spans="1:11">
      <c r="A24" s="14" t="s">
        <v>32</v>
      </c>
      <c r="B24" s="3">
        <f>Data!AA195</f>
        <v>6</v>
      </c>
      <c r="C24" s="3">
        <f>Data!AB195</f>
        <v>10236</v>
      </c>
      <c r="D24" s="3">
        <f>Data!AC195</f>
        <v>35063</v>
      </c>
      <c r="E24" s="15">
        <f t="shared" si="0"/>
        <v>35063000</v>
      </c>
      <c r="F24" s="17">
        <f t="shared" si="1"/>
        <v>1706</v>
      </c>
      <c r="G24" s="16">
        <f t="shared" si="2"/>
        <v>3425.4591637358344</v>
      </c>
      <c r="H24" s="5">
        <f t="shared" si="3"/>
        <v>0.5360014293371449</v>
      </c>
      <c r="I24" s="5">
        <f t="shared" si="4"/>
        <v>0.34091760658254749</v>
      </c>
      <c r="J24" s="5">
        <f t="shared" si="5"/>
        <v>0.42471035923594525</v>
      </c>
      <c r="K24" s="14" t="s">
        <v>32</v>
      </c>
    </row>
    <row r="25" spans="1:11">
      <c r="A25" s="14" t="s">
        <v>13</v>
      </c>
      <c r="B25" s="3">
        <f>Data!AA99</f>
        <v>16</v>
      </c>
      <c r="C25" s="3">
        <f>Data!AB99</f>
        <v>11671</v>
      </c>
      <c r="D25" s="3">
        <f>Data!AC99</f>
        <v>44821</v>
      </c>
      <c r="E25" s="15">
        <f t="shared" si="0"/>
        <v>44821000</v>
      </c>
      <c r="F25" s="17">
        <f t="shared" si="1"/>
        <v>729.4375</v>
      </c>
      <c r="G25" s="16">
        <f t="shared" si="2"/>
        <v>3840.3735755290891</v>
      </c>
      <c r="H25" s="5">
        <f t="shared" si="3"/>
        <v>1.4293371448990531</v>
      </c>
      <c r="I25" s="5">
        <f t="shared" si="4"/>
        <v>0.38871135076445013</v>
      </c>
      <c r="J25" s="5">
        <f t="shared" si="5"/>
        <v>0.54290685370088998</v>
      </c>
      <c r="K25" s="14" t="s">
        <v>13</v>
      </c>
    </row>
    <row r="26" spans="1:11">
      <c r="A26" s="14" t="s">
        <v>27</v>
      </c>
      <c r="B26" s="3">
        <f>Data!AA656</f>
        <v>2</v>
      </c>
      <c r="C26" s="3">
        <f>Data!AB656</f>
        <v>4176</v>
      </c>
      <c r="D26" s="3">
        <f>Data!AC656</f>
        <v>8039</v>
      </c>
      <c r="E26" s="15">
        <f t="shared" si="0"/>
        <v>8039000</v>
      </c>
      <c r="F26" s="17">
        <f t="shared" si="1"/>
        <v>2088</v>
      </c>
      <c r="G26" s="16">
        <f t="shared" si="2"/>
        <v>1925.0478927203064</v>
      </c>
      <c r="H26" s="5">
        <f t="shared" si="3"/>
        <v>0.17866714311238163</v>
      </c>
      <c r="I26" s="5">
        <f t="shared" si="4"/>
        <v>0.13908479143109792</v>
      </c>
      <c r="J26" s="5">
        <f t="shared" si="5"/>
        <v>9.7374627895438617E-2</v>
      </c>
      <c r="K26" s="14" t="s">
        <v>27</v>
      </c>
    </row>
    <row r="27" spans="1:11">
      <c r="A27" s="14" t="s">
        <v>45</v>
      </c>
      <c r="B27" s="3">
        <f>Data!AA432</f>
        <v>5</v>
      </c>
      <c r="C27" s="3">
        <f>Data!AB432</f>
        <v>3910</v>
      </c>
      <c r="D27" s="3">
        <f>Data!AC432</f>
        <v>7969</v>
      </c>
      <c r="E27" s="15">
        <f t="shared" si="0"/>
        <v>7969000</v>
      </c>
      <c r="F27" s="17">
        <f t="shared" si="1"/>
        <v>782</v>
      </c>
      <c r="G27" s="16">
        <f t="shared" si="2"/>
        <v>2038.1074168797954</v>
      </c>
      <c r="H27" s="5">
        <f t="shared" si="3"/>
        <v>0.44666785778095408</v>
      </c>
      <c r="I27" s="5">
        <f t="shared" si="4"/>
        <v>0.13022546324128179</v>
      </c>
      <c r="J27" s="5">
        <f t="shared" si="5"/>
        <v>9.6526733387081773E-2</v>
      </c>
      <c r="K27" s="14" t="s">
        <v>45</v>
      </c>
    </row>
    <row r="28" spans="1:11">
      <c r="A28" s="14" t="s">
        <v>37</v>
      </c>
      <c r="B28" s="3">
        <f>Data!AA275</f>
        <v>21</v>
      </c>
      <c r="C28" s="3">
        <f>Data!AB275</f>
        <v>9017</v>
      </c>
      <c r="D28" s="3">
        <f>Data!AC275</f>
        <v>29589</v>
      </c>
      <c r="E28" s="15">
        <f t="shared" si="0"/>
        <v>29589000</v>
      </c>
      <c r="F28" s="17">
        <f t="shared" si="1"/>
        <v>429.38095238095241</v>
      </c>
      <c r="G28" s="16">
        <f t="shared" si="2"/>
        <v>3281.4683375845625</v>
      </c>
      <c r="H28" s="5">
        <f t="shared" si="3"/>
        <v>1.876005002680007</v>
      </c>
      <c r="I28" s="5">
        <f t="shared" si="4"/>
        <v>0.30031790333673608</v>
      </c>
      <c r="J28" s="5">
        <f t="shared" si="5"/>
        <v>0.35840500868243974</v>
      </c>
      <c r="K28" s="14" t="s">
        <v>37</v>
      </c>
    </row>
    <row r="29" spans="1:11">
      <c r="A29" s="14" t="s">
        <v>33</v>
      </c>
      <c r="B29" s="3">
        <f>Data!AA211</f>
        <v>1</v>
      </c>
      <c r="C29" s="3">
        <f>Data!AB211</f>
        <v>3597</v>
      </c>
      <c r="D29" s="3">
        <f>Data!AC211</f>
        <v>9424</v>
      </c>
      <c r="E29" s="15">
        <f t="shared" si="0"/>
        <v>9424000</v>
      </c>
      <c r="F29" s="17">
        <f t="shared" si="1"/>
        <v>3597</v>
      </c>
      <c r="G29" s="16">
        <f t="shared" si="2"/>
        <v>2619.9610786766748</v>
      </c>
      <c r="H29" s="5">
        <f t="shared" si="3"/>
        <v>8.9333571556190816E-2</v>
      </c>
      <c r="I29" s="5">
        <f t="shared" si="4"/>
        <v>0.11980076503296437</v>
      </c>
      <c r="J29" s="5">
        <f t="shared" si="5"/>
        <v>0.11415082638221341</v>
      </c>
      <c r="K29" s="14" t="s">
        <v>33</v>
      </c>
    </row>
    <row r="30" spans="1:11">
      <c r="A30" s="14" t="s">
        <v>56</v>
      </c>
      <c r="B30" s="3">
        <f>Data!AA672</f>
        <v>17</v>
      </c>
      <c r="C30" s="3">
        <f>Data!AB672</f>
        <v>4358</v>
      </c>
      <c r="D30" s="3">
        <f>Data!AC672</f>
        <v>16812</v>
      </c>
      <c r="E30" s="15">
        <f t="shared" si="0"/>
        <v>16812000</v>
      </c>
      <c r="F30" s="17">
        <f t="shared" si="1"/>
        <v>256.35294117647061</v>
      </c>
      <c r="G30" s="16">
        <f t="shared" si="2"/>
        <v>3857.7329050022945</v>
      </c>
      <c r="H30" s="5">
        <f t="shared" si="3"/>
        <v>1.5186707164552438</v>
      </c>
      <c r="I30" s="5">
        <f t="shared" si="4"/>
        <v>0.14514643703465629</v>
      </c>
      <c r="J30" s="5">
        <f t="shared" si="5"/>
        <v>0.20364003534993333</v>
      </c>
      <c r="K30" s="14" t="s">
        <v>56</v>
      </c>
    </row>
    <row r="31" spans="1:11">
      <c r="A31" s="14" t="s">
        <v>60</v>
      </c>
      <c r="B31" s="3">
        <f>Data!AA768</f>
        <v>5</v>
      </c>
      <c r="C31" s="3">
        <f>Data!AB768</f>
        <v>19463</v>
      </c>
      <c r="D31" s="3">
        <f>Data!AC768</f>
        <v>94248</v>
      </c>
      <c r="E31" s="15">
        <f t="shared" si="0"/>
        <v>94248000</v>
      </c>
      <c r="F31" s="17">
        <f t="shared" si="1"/>
        <v>3892.6</v>
      </c>
      <c r="G31" s="16">
        <f t="shared" si="2"/>
        <v>4842.418948774598</v>
      </c>
      <c r="H31" s="5">
        <f t="shared" si="3"/>
        <v>0.44666785778095408</v>
      </c>
      <c r="I31" s="5">
        <f t="shared" si="4"/>
        <v>0.64822971638492788</v>
      </c>
      <c r="J31" s="5">
        <f t="shared" si="5"/>
        <v>1.1416051660516604</v>
      </c>
      <c r="K31" s="14" t="s">
        <v>60</v>
      </c>
    </row>
    <row r="32" spans="1:11">
      <c r="A32" s="14" t="s">
        <v>10</v>
      </c>
      <c r="B32" s="3">
        <f>Data!AA115</f>
        <v>12</v>
      </c>
      <c r="C32" s="3">
        <f>Data!AB115</f>
        <v>3608</v>
      </c>
      <c r="D32" s="3">
        <f>Data!AC115</f>
        <v>13180</v>
      </c>
      <c r="E32" s="15">
        <f t="shared" si="0"/>
        <v>13180000</v>
      </c>
      <c r="F32" s="17">
        <f t="shared" si="1"/>
        <v>300.66666666666669</v>
      </c>
      <c r="G32" s="16">
        <f t="shared" si="2"/>
        <v>3652.9933481152993</v>
      </c>
      <c r="H32" s="5">
        <f t="shared" si="3"/>
        <v>1.0720028586742898</v>
      </c>
      <c r="I32" s="5">
        <f t="shared" si="4"/>
        <v>0.12016712822878381</v>
      </c>
      <c r="J32" s="5">
        <f t="shared" si="5"/>
        <v>0.15964642314490371</v>
      </c>
      <c r="K32" s="14" t="s">
        <v>10</v>
      </c>
    </row>
    <row r="33" spans="1:11">
      <c r="A33" s="14" t="s">
        <v>30</v>
      </c>
      <c r="B33" s="3">
        <f>Data!AA83</f>
        <v>6</v>
      </c>
      <c r="C33" s="3">
        <f>Data!AB83</f>
        <v>2011</v>
      </c>
      <c r="D33" s="3">
        <f>Data!AC83</f>
        <v>4409</v>
      </c>
      <c r="E33" s="15">
        <f t="shared" si="0"/>
        <v>4409000</v>
      </c>
      <c r="F33" s="17">
        <f t="shared" si="1"/>
        <v>335.16666666666669</v>
      </c>
      <c r="G33" s="16">
        <f t="shared" si="2"/>
        <v>2192.4415713575336</v>
      </c>
      <c r="H33" s="5">
        <f t="shared" si="3"/>
        <v>0.5360014293371449</v>
      </c>
      <c r="I33" s="5">
        <f t="shared" si="4"/>
        <v>6.697785334481271E-2</v>
      </c>
      <c r="J33" s="5">
        <f t="shared" si="5"/>
        <v>5.3405241247790627E-2</v>
      </c>
      <c r="K33" s="14" t="s">
        <v>30</v>
      </c>
    </row>
    <row r="34" spans="1:11">
      <c r="A34" s="14" t="s">
        <v>28</v>
      </c>
      <c r="B34" s="3">
        <f>Data!AA51</f>
        <v>2</v>
      </c>
      <c r="C34" s="3">
        <f>Data!AB51</f>
        <v>1199</v>
      </c>
      <c r="D34" s="3">
        <f>Data!AC51</f>
        <v>1895</v>
      </c>
      <c r="E34" s="15">
        <f t="shared" si="0"/>
        <v>1895000</v>
      </c>
      <c r="F34" s="17">
        <f t="shared" si="1"/>
        <v>599.5</v>
      </c>
      <c r="G34" s="16">
        <f t="shared" si="2"/>
        <v>1580.4837364470393</v>
      </c>
      <c r="H34" s="5">
        <f t="shared" si="3"/>
        <v>0.17866714311238163</v>
      </c>
      <c r="I34" s="5">
        <f t="shared" si="4"/>
        <v>3.9933588344321452E-2</v>
      </c>
      <c r="J34" s="5">
        <f t="shared" si="5"/>
        <v>2.2953715619088964E-2</v>
      </c>
      <c r="K34" s="14" t="s">
        <v>28</v>
      </c>
    </row>
    <row r="35" spans="1:11">
      <c r="A35" s="14" t="s">
        <v>43</v>
      </c>
      <c r="B35" s="3">
        <f>Data!AA384</f>
        <v>7</v>
      </c>
      <c r="C35" s="3">
        <f>Data!AB384</f>
        <v>3673</v>
      </c>
      <c r="D35" s="3">
        <f>Data!AC384</f>
        <v>8768</v>
      </c>
      <c r="E35" s="15">
        <f t="shared" ref="E35:E53" si="6">D35*1000</f>
        <v>8768000</v>
      </c>
      <c r="F35" s="17">
        <f t="shared" ref="F35:F53" si="7">C35/B35</f>
        <v>524.71428571428567</v>
      </c>
      <c r="G35" s="16">
        <f t="shared" ref="G35:G53" si="8">E35/C35</f>
        <v>2387.1494690988293</v>
      </c>
      <c r="H35" s="5">
        <f t="shared" ref="H35:H53" si="9">B35/B$55*100</f>
        <v>0.62533500089333571</v>
      </c>
      <c r="I35" s="5">
        <f t="shared" ref="I35:I53" si="10">C35/C$55*100</f>
        <v>0.12233200165862609</v>
      </c>
      <c r="J35" s="5">
        <f t="shared" ref="J35:J53" si="11">D35/D$55*100</f>
        <v>0.10620484356104065</v>
      </c>
      <c r="K35" s="14" t="s">
        <v>43</v>
      </c>
    </row>
    <row r="36" spans="1:11">
      <c r="A36" s="14" t="s">
        <v>57</v>
      </c>
      <c r="B36" s="3">
        <f>Data!AA704</f>
        <v>13</v>
      </c>
      <c r="C36" s="3">
        <f>Data!AB704</f>
        <v>4285</v>
      </c>
      <c r="D36" s="3">
        <f>Data!AC704</f>
        <v>9510</v>
      </c>
      <c r="E36" s="15">
        <f t="shared" si="6"/>
        <v>9510000</v>
      </c>
      <c r="F36" s="17">
        <f t="shared" si="7"/>
        <v>329.61538461538464</v>
      </c>
      <c r="G36" s="16">
        <f t="shared" si="8"/>
        <v>2219.369894982497</v>
      </c>
      <c r="H36" s="5">
        <f t="shared" si="9"/>
        <v>1.1613364302304805</v>
      </c>
      <c r="I36" s="5">
        <f t="shared" si="10"/>
        <v>0.14271511764421804</v>
      </c>
      <c r="J36" s="5">
        <f t="shared" si="11"/>
        <v>0.11519252534962325</v>
      </c>
      <c r="K36" s="14" t="s">
        <v>57</v>
      </c>
    </row>
    <row r="37" spans="1:11">
      <c r="A37" s="14" t="s">
        <v>62</v>
      </c>
      <c r="B37" s="3">
        <f>Data!AA800</f>
        <v>1</v>
      </c>
      <c r="C37" s="3">
        <f>Data!AB800</f>
        <v>790</v>
      </c>
      <c r="D37" s="3">
        <f>Data!AC800</f>
        <v>2380</v>
      </c>
      <c r="E37" s="15">
        <f t="shared" si="6"/>
        <v>2380000</v>
      </c>
      <c r="F37" s="17">
        <f t="shared" si="7"/>
        <v>790</v>
      </c>
      <c r="G37" s="16">
        <f t="shared" si="8"/>
        <v>3012.6582278481014</v>
      </c>
      <c r="H37" s="5">
        <f t="shared" si="9"/>
        <v>8.9333571556190816E-2</v>
      </c>
      <c r="I37" s="5">
        <f t="shared" si="10"/>
        <v>2.6311538608852336E-2</v>
      </c>
      <c r="J37" s="5">
        <f t="shared" si="11"/>
        <v>2.8828413284132839E-2</v>
      </c>
      <c r="K37" s="14" t="s">
        <v>62</v>
      </c>
    </row>
    <row r="38" spans="1:11">
      <c r="A38" s="14" t="s">
        <v>55</v>
      </c>
      <c r="B38" s="3">
        <f>Data!AA640</f>
        <v>1</v>
      </c>
      <c r="C38" s="3">
        <f>Data!AB640</f>
        <v>637</v>
      </c>
      <c r="D38" s="3">
        <f>Data!AC640</f>
        <v>670</v>
      </c>
      <c r="E38" s="15">
        <f t="shared" si="6"/>
        <v>670000</v>
      </c>
      <c r="F38" s="17">
        <f t="shared" si="7"/>
        <v>637</v>
      </c>
      <c r="G38" s="16">
        <f t="shared" si="8"/>
        <v>1051.8053375196232</v>
      </c>
      <c r="H38" s="5">
        <f t="shared" si="9"/>
        <v>8.9333571556190816E-2</v>
      </c>
      <c r="I38" s="5">
        <f t="shared" si="10"/>
        <v>2.1215759612454352E-2</v>
      </c>
      <c r="J38" s="5">
        <f t="shared" si="11"/>
        <v>8.1155617228441182E-3</v>
      </c>
      <c r="K38" s="14" t="s">
        <v>55</v>
      </c>
    </row>
    <row r="39" spans="1:11">
      <c r="A39" s="14" t="s">
        <v>41</v>
      </c>
      <c r="B39" s="3">
        <f>Data!AA352</f>
        <v>2</v>
      </c>
      <c r="C39" s="3">
        <f>Data!AB352</f>
        <v>382</v>
      </c>
      <c r="D39" s="3">
        <f>Data!AC352</f>
        <v>953</v>
      </c>
      <c r="E39" s="15">
        <f t="shared" si="6"/>
        <v>953000</v>
      </c>
      <c r="F39" s="17">
        <f t="shared" si="7"/>
        <v>191</v>
      </c>
      <c r="G39" s="16">
        <f t="shared" si="8"/>
        <v>2494.7643979057593</v>
      </c>
      <c r="H39" s="5">
        <f t="shared" si="9"/>
        <v>0.17866714311238163</v>
      </c>
      <c r="I39" s="5">
        <f t="shared" si="10"/>
        <v>1.2722794618457711E-2</v>
      </c>
      <c r="J39" s="5">
        <f t="shared" si="11"/>
        <v>1.1543478092343948E-2</v>
      </c>
      <c r="K39" s="14" t="s">
        <v>41</v>
      </c>
    </row>
    <row r="40" spans="1:11">
      <c r="A40" s="14" t="s">
        <v>36</v>
      </c>
      <c r="B40" s="3">
        <f>Data!AA259</f>
        <v>1</v>
      </c>
      <c r="C40" s="3">
        <f>Data!AB259</f>
        <v>251</v>
      </c>
      <c r="D40" s="3">
        <f>Data!AC259</f>
        <v>140</v>
      </c>
      <c r="E40" s="15">
        <f t="shared" si="6"/>
        <v>140000</v>
      </c>
      <c r="F40" s="17">
        <f t="shared" si="7"/>
        <v>251</v>
      </c>
      <c r="G40" s="16">
        <f t="shared" si="8"/>
        <v>557.76892430278883</v>
      </c>
      <c r="H40" s="5">
        <f t="shared" si="9"/>
        <v>8.9333571556190816E-2</v>
      </c>
      <c r="I40" s="5">
        <f t="shared" si="10"/>
        <v>8.3597420136986532E-3</v>
      </c>
      <c r="J40" s="5">
        <f t="shared" si="11"/>
        <v>1.6957890167136967E-3</v>
      </c>
      <c r="K40" s="14" t="s">
        <v>36</v>
      </c>
    </row>
    <row r="41" spans="1:11">
      <c r="A41" s="14" t="s">
        <v>47</v>
      </c>
      <c r="B41" s="3">
        <f>Data!AA464</f>
        <v>0</v>
      </c>
      <c r="C41" s="3">
        <f>Data!AB464</f>
        <v>0</v>
      </c>
      <c r="D41" s="3">
        <f>Data!AC464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  <c r="K41" s="14" t="s">
        <v>47</v>
      </c>
    </row>
    <row r="42" spans="1:11">
      <c r="A42" s="14" t="s">
        <v>31</v>
      </c>
      <c r="B42" s="3">
        <f>Data!AA147</f>
        <v>0</v>
      </c>
      <c r="C42" s="3">
        <f>Data!AB147</f>
        <v>0</v>
      </c>
      <c r="D42" s="3">
        <f>Data!AC147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  <c r="K42" s="14" t="s">
        <v>31</v>
      </c>
    </row>
    <row r="43" spans="1:11">
      <c r="A43" s="14" t="s">
        <v>20</v>
      </c>
      <c r="B43" s="3">
        <f>Data!AA163</f>
        <v>1</v>
      </c>
      <c r="C43" s="3">
        <f>Data!AB163</f>
        <v>3233</v>
      </c>
      <c r="D43" s="3">
        <f>Data!AC163</f>
        <v>11316</v>
      </c>
      <c r="E43" s="15">
        <f t="shared" si="6"/>
        <v>11316000</v>
      </c>
      <c r="F43" s="17">
        <f t="shared" si="7"/>
        <v>3233</v>
      </c>
      <c r="G43" s="16">
        <f t="shared" si="8"/>
        <v>3500.1546551190845</v>
      </c>
      <c r="H43" s="5">
        <f t="shared" si="9"/>
        <v>8.9333571556190816E-2</v>
      </c>
      <c r="I43" s="5">
        <f t="shared" si="10"/>
        <v>0.10767747382584758</v>
      </c>
      <c r="J43" s="5">
        <f t="shared" si="11"/>
        <v>0.13706820366522993</v>
      </c>
      <c r="K43" s="14" t="s">
        <v>20</v>
      </c>
    </row>
    <row r="44" spans="1:11">
      <c r="A44" s="14" t="s">
        <v>34</v>
      </c>
      <c r="B44" s="3">
        <f>Data!AA227</f>
        <v>0</v>
      </c>
      <c r="C44" s="3">
        <f>Data!AB227</f>
        <v>0</v>
      </c>
      <c r="D44" s="3">
        <f>Data!AC227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  <c r="K44" s="14" t="s">
        <v>34</v>
      </c>
    </row>
    <row r="45" spans="1:11">
      <c r="A45" s="14" t="s">
        <v>35</v>
      </c>
      <c r="B45" s="3">
        <f>Data!AA243</f>
        <v>0</v>
      </c>
      <c r="C45" s="3">
        <f>Data!AB243</f>
        <v>0</v>
      </c>
      <c r="D45" s="3">
        <f>Data!AC243</f>
        <v>0</v>
      </c>
      <c r="E45" s="15">
        <f t="shared" si="6"/>
        <v>0</v>
      </c>
      <c r="F45" s="17" t="e">
        <f t="shared" si="7"/>
        <v>#DIV/0!</v>
      </c>
      <c r="G45" s="16" t="e">
        <f t="shared" si="8"/>
        <v>#DIV/0!</v>
      </c>
      <c r="H45" s="5">
        <f t="shared" si="9"/>
        <v>0</v>
      </c>
      <c r="I45" s="5">
        <f t="shared" si="10"/>
        <v>0</v>
      </c>
      <c r="J45" s="5">
        <f t="shared" si="11"/>
        <v>0</v>
      </c>
      <c r="K45" s="14" t="s">
        <v>35</v>
      </c>
    </row>
    <row r="46" spans="1:11">
      <c r="A46" s="14" t="s">
        <v>39</v>
      </c>
      <c r="B46" s="3">
        <f>Data!AA323</f>
        <v>3</v>
      </c>
      <c r="C46" s="3">
        <f>Data!AB323</f>
        <v>4994</v>
      </c>
      <c r="D46" s="3">
        <f>Data!AC323</f>
        <v>15421</v>
      </c>
      <c r="E46" s="15">
        <f t="shared" si="6"/>
        <v>15421000</v>
      </c>
      <c r="F46" s="17">
        <f t="shared" si="7"/>
        <v>1664.6666666666667</v>
      </c>
      <c r="G46" s="16">
        <f t="shared" si="8"/>
        <v>3087.9054865839007</v>
      </c>
      <c r="H46" s="5">
        <f t="shared" si="9"/>
        <v>0.26800071466857245</v>
      </c>
      <c r="I46" s="5">
        <f t="shared" si="10"/>
        <v>0.16632889090203615</v>
      </c>
      <c r="J46" s="5">
        <f t="shared" si="11"/>
        <v>0.18679116019101369</v>
      </c>
      <c r="K46" s="14" t="s">
        <v>39</v>
      </c>
    </row>
    <row r="47" spans="1:11">
      <c r="A47" s="14" t="s">
        <v>40</v>
      </c>
      <c r="B47" s="3">
        <f>Data!AA336</f>
        <v>0</v>
      </c>
      <c r="C47" s="3">
        <f>Data!AB336</f>
        <v>0</v>
      </c>
      <c r="D47" s="3">
        <f>Data!AC336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  <c r="K47" s="14" t="s">
        <v>40</v>
      </c>
    </row>
    <row r="48" spans="1:11">
      <c r="A48" s="14" t="s">
        <v>42</v>
      </c>
      <c r="B48" s="3">
        <f>Data!AA368</f>
        <v>5</v>
      </c>
      <c r="C48" s="3">
        <f>Data!AB368</f>
        <v>3373</v>
      </c>
      <c r="D48" s="3">
        <f>Data!AC368</f>
        <v>15273</v>
      </c>
      <c r="E48" s="15">
        <f t="shared" si="6"/>
        <v>15273000</v>
      </c>
      <c r="F48" s="17">
        <f t="shared" si="7"/>
        <v>674.6</v>
      </c>
      <c r="G48" s="16">
        <f t="shared" si="8"/>
        <v>4528.0166024310702</v>
      </c>
      <c r="H48" s="5">
        <f t="shared" si="9"/>
        <v>0.44666785778095408</v>
      </c>
      <c r="I48" s="5">
        <f t="shared" si="10"/>
        <v>0.11234027813627713</v>
      </c>
      <c r="J48" s="5">
        <f t="shared" si="11"/>
        <v>0.18499846894477348</v>
      </c>
      <c r="K48" s="14" t="s">
        <v>42</v>
      </c>
    </row>
    <row r="49" spans="1:11">
      <c r="A49" s="14" t="s">
        <v>44</v>
      </c>
      <c r="B49" s="3">
        <f>Data!AA400</f>
        <v>0</v>
      </c>
      <c r="C49" s="3">
        <f>Data!AB400</f>
        <v>0</v>
      </c>
      <c r="D49" s="3">
        <f>Data!AC400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  <c r="K49" s="14" t="s">
        <v>44</v>
      </c>
    </row>
    <row r="50" spans="1:11">
      <c r="A50" s="14" t="s">
        <v>51</v>
      </c>
      <c r="B50" s="3">
        <f>Data!AA544</f>
        <v>0</v>
      </c>
      <c r="C50" s="3">
        <f>Data!AB544</f>
        <v>0</v>
      </c>
      <c r="D50" s="3">
        <f>Data!AC544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  <c r="K50" s="14" t="s">
        <v>51</v>
      </c>
    </row>
    <row r="51" spans="1:11">
      <c r="A51" s="14" t="s">
        <v>58</v>
      </c>
      <c r="B51" s="3">
        <f>Data!AA736</f>
        <v>1</v>
      </c>
      <c r="C51" s="3">
        <f>Data!AB736</f>
        <v>356</v>
      </c>
      <c r="D51" s="3">
        <f>Data!AC736</f>
        <v>1246</v>
      </c>
      <c r="E51" s="15">
        <f t="shared" si="6"/>
        <v>1246000</v>
      </c>
      <c r="F51" s="17">
        <f t="shared" si="7"/>
        <v>356</v>
      </c>
      <c r="G51" s="16">
        <f t="shared" si="8"/>
        <v>3500</v>
      </c>
      <c r="H51" s="5">
        <f t="shared" si="9"/>
        <v>8.9333571556190816E-2</v>
      </c>
      <c r="I51" s="5">
        <f t="shared" si="10"/>
        <v>1.1856845246520798E-2</v>
      </c>
      <c r="J51" s="5">
        <f t="shared" si="11"/>
        <v>1.50925222487519E-2</v>
      </c>
      <c r="K51" s="14" t="s">
        <v>58</v>
      </c>
    </row>
    <row r="52" spans="1:11">
      <c r="A52" s="14" t="s">
        <v>61</v>
      </c>
      <c r="B52" s="3">
        <f>Data!AA784</f>
        <v>0</v>
      </c>
      <c r="C52" s="3">
        <f>Data!AB784</f>
        <v>0</v>
      </c>
      <c r="D52" s="3">
        <f>Data!AC784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  <c r="K52" s="14" t="s">
        <v>61</v>
      </c>
    </row>
    <row r="53" spans="1:11">
      <c r="A53" s="14" t="s">
        <v>63</v>
      </c>
      <c r="B53" s="3">
        <f>Data!AA816</f>
        <v>0</v>
      </c>
      <c r="C53" s="3">
        <f>Data!AB816</f>
        <v>0</v>
      </c>
      <c r="D53" s="3">
        <f>Data!AC816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  <c r="K53" s="14" t="s">
        <v>63</v>
      </c>
    </row>
    <row r="55" spans="1:11">
      <c r="A55" s="14" t="s">
        <v>17</v>
      </c>
      <c r="B55" s="11">
        <f>SUM(B3:B53)</f>
        <v>1119.4000000000001</v>
      </c>
      <c r="C55" s="11">
        <f>SUM(C3:C53)</f>
        <v>3002485</v>
      </c>
      <c r="D55" s="11">
        <f>SUM(D3:D53)</f>
        <v>8255744</v>
      </c>
      <c r="E55" s="15">
        <f>SUM(E3:E53)</f>
        <v>8255744000</v>
      </c>
    </row>
  </sheetData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3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55"/>
  <sheetViews>
    <sheetView workbookViewId="0"/>
  </sheetViews>
  <sheetFormatPr defaultRowHeight="12.75"/>
  <cols>
    <col min="1" max="1" width="29.42578125" customWidth="1"/>
    <col min="2" max="2" width="19.5703125" customWidth="1"/>
    <col min="3" max="3" width="14" customWidth="1"/>
    <col min="4" max="4" width="0" hidden="1" customWidth="1"/>
    <col min="5" max="5" width="16" customWidth="1"/>
    <col min="6" max="6" width="19.42578125" customWidth="1"/>
    <col min="7" max="7" width="15.5703125" customWidth="1"/>
    <col min="8" max="8" width="16.85546875" customWidth="1"/>
    <col min="9" max="9" width="14.42578125" customWidth="1"/>
    <col min="10" max="10" width="15.5703125" customWidth="1"/>
  </cols>
  <sheetData>
    <row r="1" spans="1:10" ht="36.75" customHeight="1" thickBot="1">
      <c r="A1" s="32" t="s">
        <v>2</v>
      </c>
    </row>
    <row r="2" spans="1:10" ht="42.75" customHeight="1" thickBot="1">
      <c r="B2" s="34" t="s">
        <v>88</v>
      </c>
      <c r="C2" s="113" t="s">
        <v>92</v>
      </c>
      <c r="D2" s="113" t="s">
        <v>89</v>
      </c>
      <c r="E2" s="35" t="s">
        <v>89</v>
      </c>
      <c r="F2" s="34" t="s">
        <v>90</v>
      </c>
      <c r="G2" s="113" t="s">
        <v>91</v>
      </c>
      <c r="H2" s="113" t="s">
        <v>116</v>
      </c>
      <c r="I2" s="113" t="s">
        <v>117</v>
      </c>
      <c r="J2" s="35" t="s">
        <v>119</v>
      </c>
    </row>
    <row r="3" spans="1:10">
      <c r="A3" s="14" t="s">
        <v>21</v>
      </c>
      <c r="B3" s="3">
        <f>Data!AD131</f>
        <v>723</v>
      </c>
      <c r="C3" s="3">
        <f>Data!AE131</f>
        <v>1804671</v>
      </c>
      <c r="D3" s="3">
        <f>Data!AF131</f>
        <v>5471777</v>
      </c>
      <c r="E3" s="15">
        <f t="shared" ref="E3:E34" si="0">D3*1000</f>
        <v>5471777000</v>
      </c>
      <c r="F3" s="17">
        <f t="shared" ref="F3:F34" si="1">C3/B3</f>
        <v>2496.0871369294605</v>
      </c>
      <c r="G3" s="16">
        <f t="shared" ref="G3:G34" si="2">E3/C3</f>
        <v>3032.0080502207884</v>
      </c>
      <c r="H3" s="5">
        <f t="shared" ref="H3:H34" si="3">B3/B$55*100</f>
        <v>51.276595744680854</v>
      </c>
      <c r="I3" s="5">
        <f t="shared" ref="I3:I34" si="4">C3/C$55*100</f>
        <v>69.627392744621901</v>
      </c>
      <c r="J3" s="5">
        <f t="shared" ref="J3:J34" si="5">D3/D$55*100</f>
        <v>71.007750308303258</v>
      </c>
    </row>
    <row r="4" spans="1:10">
      <c r="A4" s="14" t="s">
        <v>31</v>
      </c>
      <c r="B4" s="3">
        <f>Data!AD147</f>
        <v>51</v>
      </c>
      <c r="C4" s="3">
        <f>Data!AE147</f>
        <v>153205</v>
      </c>
      <c r="D4" s="3">
        <f>Data!AF147</f>
        <v>368914</v>
      </c>
      <c r="E4" s="15">
        <f t="shared" si="0"/>
        <v>368914000</v>
      </c>
      <c r="F4" s="17">
        <f t="shared" si="1"/>
        <v>3004.0196078431372</v>
      </c>
      <c r="G4" s="16">
        <f t="shared" si="2"/>
        <v>2407.976240984302</v>
      </c>
      <c r="H4" s="5">
        <f t="shared" si="3"/>
        <v>3.6170212765957444</v>
      </c>
      <c r="I4" s="5">
        <f t="shared" si="4"/>
        <v>5.9109193340170023</v>
      </c>
      <c r="J4" s="5">
        <f t="shared" si="5"/>
        <v>4.7874307007097299</v>
      </c>
    </row>
    <row r="5" spans="1:10">
      <c r="A5" s="14" t="s">
        <v>20</v>
      </c>
      <c r="B5" s="3">
        <f>Data!AD163</f>
        <v>30</v>
      </c>
      <c r="C5" s="3">
        <f>Data!AE163</f>
        <v>89710</v>
      </c>
      <c r="D5" s="3">
        <f>Data!AF163</f>
        <v>239846</v>
      </c>
      <c r="E5" s="15">
        <f t="shared" si="0"/>
        <v>239846000</v>
      </c>
      <c r="F5" s="17">
        <f t="shared" si="1"/>
        <v>2990.3333333333335</v>
      </c>
      <c r="G5" s="16">
        <f t="shared" si="2"/>
        <v>2673.5703934901348</v>
      </c>
      <c r="H5" s="5">
        <f t="shared" si="3"/>
        <v>2.1276595744680851</v>
      </c>
      <c r="I5" s="5">
        <f t="shared" si="4"/>
        <v>3.4611701540724211</v>
      </c>
      <c r="J5" s="5">
        <f t="shared" si="5"/>
        <v>3.1125034665055429</v>
      </c>
    </row>
    <row r="6" spans="1:10">
      <c r="A6" s="14" t="s">
        <v>18</v>
      </c>
      <c r="B6" s="3">
        <f>Data!AD480</f>
        <v>52</v>
      </c>
      <c r="C6" s="3">
        <f>Data!AE480</f>
        <v>60175</v>
      </c>
      <c r="D6" s="3">
        <f>Data!AF480</f>
        <v>85758</v>
      </c>
      <c r="E6" s="15">
        <f t="shared" si="0"/>
        <v>85758000</v>
      </c>
      <c r="F6" s="17">
        <f t="shared" si="1"/>
        <v>1157.2115384615386</v>
      </c>
      <c r="G6" s="16">
        <f t="shared" si="2"/>
        <v>1425.1433319484836</v>
      </c>
      <c r="H6" s="5">
        <f t="shared" si="3"/>
        <v>3.6879432624113475</v>
      </c>
      <c r="I6" s="5">
        <f t="shared" si="4"/>
        <v>2.3216577195553221</v>
      </c>
      <c r="J6" s="5">
        <f t="shared" si="5"/>
        <v>1.1128894052040992</v>
      </c>
    </row>
    <row r="7" spans="1:10">
      <c r="A7" s="14" t="s">
        <v>23</v>
      </c>
      <c r="B7" s="3">
        <f>Data!AD416</f>
        <v>46</v>
      </c>
      <c r="C7" s="3">
        <f>Data!AE416</f>
        <v>133108</v>
      </c>
      <c r="D7" s="3">
        <f>Data!AF416</f>
        <v>371835</v>
      </c>
      <c r="E7" s="15">
        <f t="shared" si="0"/>
        <v>371835000</v>
      </c>
      <c r="F7" s="17">
        <f t="shared" si="1"/>
        <v>2893.6521739130435</v>
      </c>
      <c r="G7" s="16">
        <f t="shared" si="2"/>
        <v>2793.4834870931877</v>
      </c>
      <c r="H7" s="5">
        <f t="shared" si="3"/>
        <v>3.2624113475177303</v>
      </c>
      <c r="I7" s="5">
        <f t="shared" si="4"/>
        <v>5.1355415992450322</v>
      </c>
      <c r="J7" s="5">
        <f t="shared" si="5"/>
        <v>4.825336784720565</v>
      </c>
    </row>
    <row r="8" spans="1:10">
      <c r="A8" s="14" t="s">
        <v>27</v>
      </c>
      <c r="B8" s="3">
        <f>Data!AD656</f>
        <v>17</v>
      </c>
      <c r="C8" s="3">
        <f>Data!AE656</f>
        <v>31347</v>
      </c>
      <c r="D8" s="3">
        <f>Data!AF656</f>
        <v>69853</v>
      </c>
      <c r="E8" s="15">
        <f t="shared" si="0"/>
        <v>69853000</v>
      </c>
      <c r="F8" s="17">
        <f t="shared" si="1"/>
        <v>1843.9411764705883</v>
      </c>
      <c r="G8" s="16">
        <f t="shared" si="2"/>
        <v>2228.3791112387148</v>
      </c>
      <c r="H8" s="5">
        <f t="shared" si="3"/>
        <v>1.2056737588652482</v>
      </c>
      <c r="I8" s="5">
        <f t="shared" si="4"/>
        <v>1.2094225930187068</v>
      </c>
      <c r="J8" s="5">
        <f t="shared" si="5"/>
        <v>0.90648876631593478</v>
      </c>
    </row>
    <row r="9" spans="1:10">
      <c r="A9" s="14" t="s">
        <v>12</v>
      </c>
      <c r="B9" s="3">
        <f>Data!AD720</f>
        <v>64</v>
      </c>
      <c r="C9" s="3">
        <f>Data!AE720</f>
        <v>36685</v>
      </c>
      <c r="D9" s="3">
        <f>Data!AF720</f>
        <v>96780</v>
      </c>
      <c r="E9" s="15">
        <f t="shared" si="0"/>
        <v>96780000</v>
      </c>
      <c r="F9" s="17">
        <f t="shared" si="1"/>
        <v>573.203125</v>
      </c>
      <c r="G9" s="16">
        <f t="shared" si="2"/>
        <v>2638.1354777156876</v>
      </c>
      <c r="H9" s="5">
        <f t="shared" si="3"/>
        <v>4.5390070921985819</v>
      </c>
      <c r="I9" s="5">
        <f t="shared" si="4"/>
        <v>1.415372055536136</v>
      </c>
      <c r="J9" s="5">
        <f t="shared" si="5"/>
        <v>1.2559229067335143</v>
      </c>
    </row>
    <row r="10" spans="1:10">
      <c r="A10" s="14" t="s">
        <v>22</v>
      </c>
      <c r="B10" s="3">
        <f>Data!AD307</f>
        <v>61</v>
      </c>
      <c r="C10" s="3">
        <f>Data!AE307</f>
        <v>86541</v>
      </c>
      <c r="D10" s="3">
        <f>Data!AF307</f>
        <v>369079</v>
      </c>
      <c r="E10" s="15">
        <f t="shared" si="0"/>
        <v>369079000</v>
      </c>
      <c r="F10" s="17">
        <f t="shared" si="1"/>
        <v>1418.704918032787</v>
      </c>
      <c r="G10" s="16">
        <f t="shared" si="2"/>
        <v>4264.7877884470945</v>
      </c>
      <c r="H10" s="5">
        <f t="shared" si="3"/>
        <v>4.3262411347517729</v>
      </c>
      <c r="I10" s="5">
        <f t="shared" si="4"/>
        <v>3.3389045402249629</v>
      </c>
      <c r="J10" s="5">
        <f t="shared" si="5"/>
        <v>4.7895719207925058</v>
      </c>
    </row>
    <row r="11" spans="1:10">
      <c r="A11" s="14" t="s">
        <v>13</v>
      </c>
      <c r="B11" s="3">
        <f>Data!AD99</f>
        <v>26</v>
      </c>
      <c r="C11" s="3">
        <f>Data!AE99</f>
        <v>35500</v>
      </c>
      <c r="D11" s="3">
        <f>Data!AF99</f>
        <v>120396</v>
      </c>
      <c r="E11" s="15">
        <f t="shared" si="0"/>
        <v>120396000</v>
      </c>
      <c r="F11" s="17">
        <f t="shared" si="1"/>
        <v>1365.3846153846155</v>
      </c>
      <c r="G11" s="16">
        <f t="shared" si="2"/>
        <v>3391.4366197183099</v>
      </c>
      <c r="H11" s="5">
        <f t="shared" si="3"/>
        <v>1.8439716312056738</v>
      </c>
      <c r="I11" s="5">
        <f t="shared" si="4"/>
        <v>1.3696526638008131</v>
      </c>
      <c r="J11" s="5">
        <f t="shared" si="5"/>
        <v>1.5623898974900619</v>
      </c>
    </row>
    <row r="12" spans="1:10">
      <c r="A12" s="14" t="s">
        <v>52</v>
      </c>
      <c r="B12" s="3">
        <f>Data!AD560</f>
        <v>133</v>
      </c>
      <c r="C12" s="3">
        <f>Data!AE560</f>
        <v>14834</v>
      </c>
      <c r="D12" s="3">
        <f>Data!AF560</f>
        <v>36867</v>
      </c>
      <c r="E12" s="15">
        <f t="shared" si="0"/>
        <v>36867000</v>
      </c>
      <c r="F12" s="17">
        <f t="shared" si="1"/>
        <v>111.53383458646617</v>
      </c>
      <c r="G12" s="16">
        <f t="shared" si="2"/>
        <v>2485.3040312794928</v>
      </c>
      <c r="H12" s="5">
        <f t="shared" si="3"/>
        <v>9.4326241134751765</v>
      </c>
      <c r="I12" s="5">
        <f t="shared" si="4"/>
        <v>0.57232190464285249</v>
      </c>
      <c r="J12" s="5">
        <f t="shared" si="5"/>
        <v>0.47842642904055044</v>
      </c>
    </row>
    <row r="13" spans="1:10">
      <c r="A13" s="14" t="s">
        <v>24</v>
      </c>
      <c r="B13" s="3">
        <f>Data!AD688</f>
        <v>20</v>
      </c>
      <c r="C13" s="3">
        <f>Data!AE688</f>
        <v>17051</v>
      </c>
      <c r="D13" s="3">
        <f>Data!AF688</f>
        <v>64154</v>
      </c>
      <c r="E13" s="15">
        <f t="shared" si="0"/>
        <v>64154000</v>
      </c>
      <c r="F13" s="17">
        <f t="shared" si="1"/>
        <v>852.55</v>
      </c>
      <c r="G13" s="16">
        <f t="shared" si="2"/>
        <v>3762.4772740601725</v>
      </c>
      <c r="H13" s="5">
        <f t="shared" si="3"/>
        <v>1.4184397163120568</v>
      </c>
      <c r="I13" s="5">
        <f t="shared" si="4"/>
        <v>0.65785767804134265</v>
      </c>
      <c r="J13" s="5">
        <f t="shared" si="5"/>
        <v>0.83253232236600405</v>
      </c>
    </row>
    <row r="14" spans="1:10">
      <c r="A14" s="14" t="s">
        <v>15</v>
      </c>
      <c r="B14" s="3">
        <f>Data!AD179</f>
        <v>31</v>
      </c>
      <c r="C14" s="3">
        <f>Data!AE179</f>
        <v>26906</v>
      </c>
      <c r="D14" s="3">
        <f>Data!AF179</f>
        <v>100827</v>
      </c>
      <c r="E14" s="15">
        <f t="shared" si="0"/>
        <v>100827000</v>
      </c>
      <c r="F14" s="17">
        <f t="shared" si="1"/>
        <v>867.93548387096769</v>
      </c>
      <c r="G14" s="16">
        <f t="shared" si="2"/>
        <v>3747.3797665948114</v>
      </c>
      <c r="H14" s="5">
        <f t="shared" si="3"/>
        <v>2.1985815602836878</v>
      </c>
      <c r="I14" s="5">
        <f t="shared" si="4"/>
        <v>1.0380809738654839</v>
      </c>
      <c r="J14" s="5">
        <f t="shared" si="5"/>
        <v>1.3084411956728668</v>
      </c>
    </row>
    <row r="15" spans="1:10">
      <c r="A15" s="14" t="s">
        <v>11</v>
      </c>
      <c r="B15" s="3">
        <f>Data!AD624</f>
        <v>18</v>
      </c>
      <c r="C15" s="3">
        <f>Data!AE624</f>
        <v>13797</v>
      </c>
      <c r="D15" s="3">
        <f>Data!AF624</f>
        <v>59283</v>
      </c>
      <c r="E15" s="15">
        <f t="shared" si="0"/>
        <v>59283000</v>
      </c>
      <c r="F15" s="17">
        <f t="shared" si="1"/>
        <v>766.5</v>
      </c>
      <c r="G15" s="16">
        <f t="shared" si="2"/>
        <v>4296.8036529680367</v>
      </c>
      <c r="H15" s="5">
        <f t="shared" si="3"/>
        <v>1.2765957446808509</v>
      </c>
      <c r="I15" s="5">
        <f t="shared" si="4"/>
        <v>0.53231261415379771</v>
      </c>
      <c r="J15" s="5">
        <f t="shared" si="5"/>
        <v>0.76932091010418402</v>
      </c>
    </row>
    <row r="16" spans="1:10">
      <c r="A16" s="14" t="s">
        <v>10</v>
      </c>
      <c r="B16" s="3">
        <f>Data!AD115</f>
        <v>17</v>
      </c>
      <c r="C16" s="3">
        <f>Data!AE115</f>
        <v>6138</v>
      </c>
      <c r="D16" s="3">
        <f>Data!AF115</f>
        <v>14538</v>
      </c>
      <c r="E16" s="15">
        <f t="shared" si="0"/>
        <v>14538000</v>
      </c>
      <c r="F16" s="17">
        <f t="shared" si="1"/>
        <v>361.05882352941177</v>
      </c>
      <c r="G16" s="16">
        <f t="shared" si="2"/>
        <v>2368.5239491691104</v>
      </c>
      <c r="H16" s="5">
        <f t="shared" si="3"/>
        <v>1.2056737588652482</v>
      </c>
      <c r="I16" s="5">
        <f t="shared" si="4"/>
        <v>0.23681487465941944</v>
      </c>
      <c r="J16" s="5">
        <f t="shared" si="5"/>
        <v>0.18866095492965312</v>
      </c>
    </row>
    <row r="17" spans="1:10">
      <c r="A17" s="14" t="s">
        <v>25</v>
      </c>
      <c r="B17" s="11">
        <f>Data!AD19</f>
        <v>11</v>
      </c>
      <c r="C17" s="11">
        <f>Data!AE19</f>
        <v>9213</v>
      </c>
      <c r="D17" s="11">
        <f>Data!AF19</f>
        <v>24466</v>
      </c>
      <c r="E17" s="15">
        <f t="shared" si="0"/>
        <v>24466000</v>
      </c>
      <c r="F17" s="17">
        <f t="shared" si="1"/>
        <v>837.5454545454545</v>
      </c>
      <c r="G17" s="16">
        <f t="shared" si="2"/>
        <v>2655.5953543905352</v>
      </c>
      <c r="H17" s="5">
        <f t="shared" si="3"/>
        <v>0.78014184397163122</v>
      </c>
      <c r="I17" s="5">
        <f t="shared" si="4"/>
        <v>0.3554538025801941</v>
      </c>
      <c r="J17" s="5">
        <f t="shared" si="5"/>
        <v>0.31749751845569496</v>
      </c>
    </row>
    <row r="18" spans="1:10">
      <c r="A18" s="14" t="s">
        <v>54</v>
      </c>
      <c r="B18" s="3">
        <f>Data!AD608</f>
        <v>4</v>
      </c>
      <c r="C18" s="3">
        <f>Data!AE608</f>
        <v>3606</v>
      </c>
      <c r="D18" s="3">
        <f>Data!AF608</f>
        <v>16226</v>
      </c>
      <c r="E18" s="15">
        <f t="shared" si="0"/>
        <v>16226000</v>
      </c>
      <c r="F18" s="17">
        <f t="shared" si="1"/>
        <v>901.5</v>
      </c>
      <c r="G18" s="16">
        <f t="shared" si="2"/>
        <v>4499.7226844148645</v>
      </c>
      <c r="H18" s="5">
        <f t="shared" si="3"/>
        <v>0.28368794326241137</v>
      </c>
      <c r="I18" s="5">
        <f t="shared" si="4"/>
        <v>0.13912584523002061</v>
      </c>
      <c r="J18" s="5">
        <f t="shared" si="5"/>
        <v>0.21056628523101883</v>
      </c>
    </row>
    <row r="19" spans="1:10">
      <c r="A19" s="14" t="s">
        <v>44</v>
      </c>
      <c r="B19" s="3">
        <f>Data!AD400</f>
        <v>6</v>
      </c>
      <c r="C19" s="3">
        <f>Data!AE400</f>
        <v>3597</v>
      </c>
      <c r="D19" s="3">
        <f>Data!AF400</f>
        <v>3747</v>
      </c>
      <c r="E19" s="15">
        <f t="shared" si="0"/>
        <v>3747000</v>
      </c>
      <c r="F19" s="17">
        <f t="shared" si="1"/>
        <v>599.5</v>
      </c>
      <c r="G19" s="16">
        <f t="shared" si="2"/>
        <v>1041.7014178482068</v>
      </c>
      <c r="H19" s="5">
        <f t="shared" si="3"/>
        <v>0.42553191489361702</v>
      </c>
      <c r="I19" s="5">
        <f t="shared" si="4"/>
        <v>0.13877860934342323</v>
      </c>
      <c r="J19" s="5">
        <f t="shared" si="5"/>
        <v>4.862516151612397E-2</v>
      </c>
    </row>
    <row r="20" spans="1:10">
      <c r="A20" s="14" t="s">
        <v>56</v>
      </c>
      <c r="B20" s="3">
        <f>Data!AD672</f>
        <v>16</v>
      </c>
      <c r="C20" s="3">
        <f>Data!AE672</f>
        <v>6693</v>
      </c>
      <c r="D20" s="3">
        <f>Data!AF672</f>
        <v>24736</v>
      </c>
      <c r="E20" s="15">
        <f t="shared" si="0"/>
        <v>24736000</v>
      </c>
      <c r="F20" s="17">
        <f t="shared" si="1"/>
        <v>418.3125</v>
      </c>
      <c r="G20" s="16">
        <f t="shared" si="2"/>
        <v>3695.8015837442103</v>
      </c>
      <c r="H20" s="5">
        <f t="shared" si="3"/>
        <v>1.1347517730496455</v>
      </c>
      <c r="I20" s="5">
        <f t="shared" si="4"/>
        <v>0.25822775433292516</v>
      </c>
      <c r="J20" s="5">
        <f t="shared" si="5"/>
        <v>0.32100133313660062</v>
      </c>
    </row>
    <row r="21" spans="1:10">
      <c r="A21" s="14" t="s">
        <v>60</v>
      </c>
      <c r="B21" s="3">
        <f>Data!AD768</f>
        <v>2</v>
      </c>
      <c r="C21" s="3">
        <f>Data!AE768</f>
        <v>3298</v>
      </c>
      <c r="D21" s="3">
        <f>Data!AF768</f>
        <v>11540</v>
      </c>
      <c r="E21" s="15">
        <f t="shared" si="0"/>
        <v>11540000</v>
      </c>
      <c r="F21" s="17">
        <f t="shared" si="1"/>
        <v>1649</v>
      </c>
      <c r="G21" s="16">
        <f t="shared" si="2"/>
        <v>3499.0903577926015</v>
      </c>
      <c r="H21" s="5">
        <f t="shared" si="3"/>
        <v>0.14184397163120568</v>
      </c>
      <c r="I21" s="5">
        <f t="shared" si="4"/>
        <v>0.12724266155535444</v>
      </c>
      <c r="J21" s="5">
        <f t="shared" si="5"/>
        <v>0.14975563488018967</v>
      </c>
    </row>
    <row r="22" spans="1:10">
      <c r="A22" s="14" t="s">
        <v>57</v>
      </c>
      <c r="B22" s="3">
        <f>Data!AD704</f>
        <v>17</v>
      </c>
      <c r="C22" s="3">
        <f>Data!AE704</f>
        <v>10742</v>
      </c>
      <c r="D22" s="3">
        <f>Data!AF704</f>
        <v>49755</v>
      </c>
      <c r="E22" s="15">
        <f t="shared" si="0"/>
        <v>49755000</v>
      </c>
      <c r="F22" s="17">
        <f t="shared" si="1"/>
        <v>631.88235294117646</v>
      </c>
      <c r="G22" s="16">
        <f t="shared" si="2"/>
        <v>4631.819028113945</v>
      </c>
      <c r="H22" s="5">
        <f t="shared" si="3"/>
        <v>1.2056737588652482</v>
      </c>
      <c r="I22" s="5">
        <f t="shared" si="4"/>
        <v>0.41444532153657282</v>
      </c>
      <c r="J22" s="5">
        <f t="shared" si="5"/>
        <v>0.64567518314244687</v>
      </c>
    </row>
    <row r="23" spans="1:10">
      <c r="A23" s="14" t="s">
        <v>62</v>
      </c>
      <c r="B23" s="3">
        <f>Data!AD800</f>
        <v>5</v>
      </c>
      <c r="C23" s="3">
        <f>Data!AE800</f>
        <v>5798</v>
      </c>
      <c r="D23" s="3">
        <f>Data!AF800</f>
        <v>2935</v>
      </c>
      <c r="E23" s="15">
        <f t="shared" si="0"/>
        <v>2935000</v>
      </c>
      <c r="F23" s="17">
        <f t="shared" si="1"/>
        <v>1159.5999999999999</v>
      </c>
      <c r="G23" s="16">
        <f t="shared" si="2"/>
        <v>506.20903759917212</v>
      </c>
      <c r="H23" s="5">
        <f t="shared" si="3"/>
        <v>0.3546099290780142</v>
      </c>
      <c r="I23" s="5">
        <f t="shared" si="4"/>
        <v>0.22369707449907367</v>
      </c>
      <c r="J23" s="5">
        <f t="shared" si="5"/>
        <v>3.8087763290585497E-2</v>
      </c>
    </row>
    <row r="24" spans="1:10">
      <c r="A24" s="14" t="s">
        <v>26</v>
      </c>
      <c r="B24" s="3">
        <f>Data!AD35</f>
        <v>8</v>
      </c>
      <c r="C24" s="3">
        <f>Data!AE35</f>
        <v>1614</v>
      </c>
      <c r="D24" s="3">
        <f>Data!AF35</f>
        <v>4002</v>
      </c>
      <c r="E24" s="15">
        <f t="shared" si="0"/>
        <v>4002000</v>
      </c>
      <c r="F24" s="17">
        <f t="shared" si="1"/>
        <v>201.75</v>
      </c>
      <c r="G24" s="16">
        <f t="shared" si="2"/>
        <v>2479.5539033457248</v>
      </c>
      <c r="H24" s="5">
        <f t="shared" si="3"/>
        <v>0.56737588652482274</v>
      </c>
      <c r="I24" s="5">
        <f t="shared" si="4"/>
        <v>6.2270968996465142E-2</v>
      </c>
      <c r="J24" s="5">
        <f t="shared" si="5"/>
        <v>5.1934319825868193E-2</v>
      </c>
    </row>
    <row r="25" spans="1:10">
      <c r="A25" s="14" t="s">
        <v>39</v>
      </c>
      <c r="B25" s="3">
        <f>Data!AD323</f>
        <v>3</v>
      </c>
      <c r="C25" s="3">
        <f>Data!AE323</f>
        <v>2133</v>
      </c>
      <c r="D25" s="3">
        <f>Data!AF323</f>
        <v>5963</v>
      </c>
      <c r="E25" s="15">
        <f t="shared" si="0"/>
        <v>5963000</v>
      </c>
      <c r="F25" s="17">
        <f t="shared" si="1"/>
        <v>711</v>
      </c>
      <c r="G25" s="16">
        <f t="shared" si="2"/>
        <v>2795.593061415846</v>
      </c>
      <c r="H25" s="5">
        <f t="shared" si="3"/>
        <v>0.21276595744680851</v>
      </c>
      <c r="I25" s="5">
        <f t="shared" si="4"/>
        <v>8.2294905123581244E-2</v>
      </c>
      <c r="J25" s="5">
        <f t="shared" si="5"/>
        <v>7.7382396082371838E-2</v>
      </c>
    </row>
    <row r="26" spans="1:10">
      <c r="A26" s="14" t="s">
        <v>28</v>
      </c>
      <c r="B26" s="3">
        <f>Data!AD51</f>
        <v>3</v>
      </c>
      <c r="C26" s="3">
        <f>Data!AE51</f>
        <v>1924</v>
      </c>
      <c r="D26" s="3">
        <f>Data!AF51</f>
        <v>5772</v>
      </c>
      <c r="E26" s="15">
        <f t="shared" si="0"/>
        <v>5772000</v>
      </c>
      <c r="F26" s="17">
        <f t="shared" si="1"/>
        <v>641.33333333333337</v>
      </c>
      <c r="G26" s="16">
        <f t="shared" si="2"/>
        <v>3000</v>
      </c>
      <c r="H26" s="5">
        <f t="shared" si="3"/>
        <v>0.21276595744680851</v>
      </c>
      <c r="I26" s="5">
        <f t="shared" si="4"/>
        <v>7.4231316201486319E-2</v>
      </c>
      <c r="J26" s="5">
        <f t="shared" si="5"/>
        <v>7.4903771622916351E-2</v>
      </c>
    </row>
    <row r="27" spans="1:10">
      <c r="A27" s="14" t="s">
        <v>19</v>
      </c>
      <c r="B27" s="3">
        <f>Data!AD576</f>
        <v>3</v>
      </c>
      <c r="C27" s="3">
        <f>Data!AE576</f>
        <v>1506</v>
      </c>
      <c r="D27" s="3">
        <f>Data!AF576</f>
        <v>3278</v>
      </c>
      <c r="E27" s="15">
        <f t="shared" si="0"/>
        <v>3278000</v>
      </c>
      <c r="F27" s="17">
        <f t="shared" si="1"/>
        <v>502</v>
      </c>
      <c r="G27" s="16">
        <f t="shared" si="2"/>
        <v>2176.6268260292163</v>
      </c>
      <c r="H27" s="5">
        <f t="shared" si="3"/>
        <v>0.21276595744680851</v>
      </c>
      <c r="I27" s="5">
        <f t="shared" si="4"/>
        <v>5.8104138357296463E-2</v>
      </c>
      <c r="J27" s="5">
        <f t="shared" si="5"/>
        <v>4.2538905644476752E-2</v>
      </c>
    </row>
    <row r="28" spans="1:10">
      <c r="A28" s="14" t="s">
        <v>53</v>
      </c>
      <c r="B28" s="3">
        <f>Data!AD592</f>
        <v>4</v>
      </c>
      <c r="C28" s="3">
        <f>Data!AE592</f>
        <v>1458</v>
      </c>
      <c r="D28" s="3">
        <f>Data!AF592</f>
        <v>2478</v>
      </c>
      <c r="E28" s="15">
        <f t="shared" si="0"/>
        <v>2478000</v>
      </c>
      <c r="F28" s="17">
        <f t="shared" si="1"/>
        <v>364.5</v>
      </c>
      <c r="G28" s="16">
        <f t="shared" si="2"/>
        <v>1699.5884773662551</v>
      </c>
      <c r="H28" s="5">
        <f t="shared" si="3"/>
        <v>0.28368794326241137</v>
      </c>
      <c r="I28" s="5">
        <f t="shared" si="4"/>
        <v>5.6252213628777054E-2</v>
      </c>
      <c r="J28" s="5">
        <f t="shared" si="5"/>
        <v>3.2157232515867412E-2</v>
      </c>
    </row>
    <row r="29" spans="1:10">
      <c r="A29" s="14" t="s">
        <v>59</v>
      </c>
      <c r="B29" s="3">
        <f>Data!AD752</f>
        <v>3</v>
      </c>
      <c r="C29" s="3">
        <f>Data!AE752</f>
        <v>1728</v>
      </c>
      <c r="D29" s="3">
        <f>Data!AF752</f>
        <v>1650</v>
      </c>
      <c r="E29" s="15">
        <f t="shared" si="0"/>
        <v>1650000</v>
      </c>
      <c r="F29" s="17">
        <f t="shared" si="1"/>
        <v>576</v>
      </c>
      <c r="G29" s="16">
        <f t="shared" si="2"/>
        <v>954.86111111111109</v>
      </c>
      <c r="H29" s="5">
        <f t="shared" si="3"/>
        <v>0.21276595744680851</v>
      </c>
      <c r="I29" s="5">
        <f t="shared" si="4"/>
        <v>6.6669290226698735E-2</v>
      </c>
      <c r="J29" s="5">
        <f t="shared" si="5"/>
        <v>2.1412200827756755E-2</v>
      </c>
    </row>
    <row r="30" spans="1:10">
      <c r="A30" s="14" t="s">
        <v>43</v>
      </c>
      <c r="B30" s="3">
        <f>Data!AD384</f>
        <v>4</v>
      </c>
      <c r="C30" s="3">
        <f>Data!AE384</f>
        <v>3458</v>
      </c>
      <c r="D30" s="3">
        <f>Data!AF384</f>
        <v>7813</v>
      </c>
      <c r="E30" s="15">
        <f t="shared" si="0"/>
        <v>7813000</v>
      </c>
      <c r="F30" s="17">
        <f t="shared" si="1"/>
        <v>864.5</v>
      </c>
      <c r="G30" s="16">
        <f t="shared" si="2"/>
        <v>2259.3984962406016</v>
      </c>
      <c r="H30" s="5">
        <f t="shared" si="3"/>
        <v>0.28368794326241137</v>
      </c>
      <c r="I30" s="5">
        <f t="shared" si="4"/>
        <v>0.13341574398375244</v>
      </c>
      <c r="J30" s="5">
        <f t="shared" si="5"/>
        <v>0.1013900151922809</v>
      </c>
    </row>
    <row r="31" spans="1:10">
      <c r="A31" s="14" t="s">
        <v>45</v>
      </c>
      <c r="B31" s="3">
        <f>Data!AD432</f>
        <v>2</v>
      </c>
      <c r="C31" s="3">
        <f>Data!AE432</f>
        <v>1054</v>
      </c>
      <c r="D31" s="3">
        <f>Data!AF432</f>
        <v>1716</v>
      </c>
      <c r="E31" s="15">
        <f t="shared" si="0"/>
        <v>1716000</v>
      </c>
      <c r="F31" s="17">
        <f t="shared" si="1"/>
        <v>527</v>
      </c>
      <c r="G31" s="16">
        <f t="shared" si="2"/>
        <v>1628.0834914611005</v>
      </c>
      <c r="H31" s="5">
        <f t="shared" si="3"/>
        <v>0.14184397163120568</v>
      </c>
      <c r="I31" s="5">
        <f t="shared" si="4"/>
        <v>4.0665180497072032E-2</v>
      </c>
      <c r="J31" s="5">
        <f t="shared" si="5"/>
        <v>2.2268688860867022E-2</v>
      </c>
    </row>
    <row r="32" spans="1:10">
      <c r="A32" s="14" t="s">
        <v>49</v>
      </c>
      <c r="B32" s="3">
        <f>Data!AD512</f>
        <v>2</v>
      </c>
      <c r="C32" s="3">
        <f>Data!AE512</f>
        <v>848</v>
      </c>
      <c r="D32" s="3">
        <f>Data!AF512</f>
        <v>1430</v>
      </c>
      <c r="E32" s="15">
        <f t="shared" si="0"/>
        <v>1430000</v>
      </c>
      <c r="F32" s="17">
        <f t="shared" si="1"/>
        <v>424</v>
      </c>
      <c r="G32" s="16">
        <f t="shared" si="2"/>
        <v>1686.3207547169811</v>
      </c>
      <c r="H32" s="5">
        <f t="shared" si="3"/>
        <v>0.14184397163120568</v>
      </c>
      <c r="I32" s="5">
        <f t="shared" si="4"/>
        <v>3.2717336870509567E-2</v>
      </c>
      <c r="J32" s="5">
        <f t="shared" si="5"/>
        <v>1.8557240717389185E-2</v>
      </c>
    </row>
    <row r="33" spans="1:10">
      <c r="A33" s="14" t="s">
        <v>38</v>
      </c>
      <c r="B33" s="3">
        <f>Data!AD291</f>
        <v>3</v>
      </c>
      <c r="C33" s="3">
        <f>Data!AE291</f>
        <v>843</v>
      </c>
      <c r="D33" s="3">
        <f>Data!AF291</f>
        <v>1645</v>
      </c>
      <c r="E33" s="15">
        <f t="shared" si="0"/>
        <v>1645000</v>
      </c>
      <c r="F33" s="17">
        <f t="shared" si="1"/>
        <v>281</v>
      </c>
      <c r="G33" s="16">
        <f t="shared" si="2"/>
        <v>1951.3641755634637</v>
      </c>
      <c r="H33" s="5">
        <f t="shared" si="3"/>
        <v>0.21276595744680851</v>
      </c>
      <c r="I33" s="5">
        <f t="shared" si="4"/>
        <v>3.2524428044622126E-2</v>
      </c>
      <c r="J33" s="5">
        <f t="shared" si="5"/>
        <v>2.1347315370702943E-2</v>
      </c>
    </row>
    <row r="34" spans="1:10">
      <c r="A34" s="14" t="s">
        <v>50</v>
      </c>
      <c r="B34" s="3">
        <f>Data!AD528</f>
        <v>2</v>
      </c>
      <c r="C34" s="3">
        <f>Data!AE528</f>
        <v>595</v>
      </c>
      <c r="D34" s="3">
        <f>Data!AF528</f>
        <v>759</v>
      </c>
      <c r="E34" s="15">
        <f t="shared" si="0"/>
        <v>759000</v>
      </c>
      <c r="F34" s="17">
        <f t="shared" si="1"/>
        <v>297.5</v>
      </c>
      <c r="G34" s="16">
        <f t="shared" si="2"/>
        <v>1275.6302521008404</v>
      </c>
      <c r="H34" s="5">
        <f t="shared" si="3"/>
        <v>0.14184397163120568</v>
      </c>
      <c r="I34" s="5">
        <f t="shared" si="4"/>
        <v>2.295615028060518E-2</v>
      </c>
      <c r="J34" s="5">
        <f t="shared" si="5"/>
        <v>9.8496123807681069E-3</v>
      </c>
    </row>
    <row r="35" spans="1:10">
      <c r="A35" s="14" t="s">
        <v>29</v>
      </c>
      <c r="B35" s="3">
        <f>Data!AD67</f>
        <v>2</v>
      </c>
      <c r="C35" s="3">
        <f>Data!AE67</f>
        <v>832</v>
      </c>
      <c r="D35" s="3">
        <f>Data!AF67</f>
        <v>2016</v>
      </c>
      <c r="E35" s="15">
        <f t="shared" ref="E35:E53" si="6">D35*1000</f>
        <v>2016000</v>
      </c>
      <c r="F35" s="17">
        <f t="shared" ref="F35:F53" si="7">C35/B35</f>
        <v>416</v>
      </c>
      <c r="G35" s="16">
        <f t="shared" ref="G35:G53" si="8">E35/C35</f>
        <v>2423.0769230769229</v>
      </c>
      <c r="H35" s="5">
        <f t="shared" ref="H35:H53" si="9">B35/B$55*100</f>
        <v>0.14184397163120568</v>
      </c>
      <c r="I35" s="5">
        <f t="shared" ref="I35:I53" si="10">C35/C$55*100</f>
        <v>3.2100028627669759E-2</v>
      </c>
      <c r="J35" s="5">
        <f t="shared" ref="J35:J53" si="11">D35/D$55*100</f>
        <v>2.6161816284095522E-2</v>
      </c>
    </row>
    <row r="36" spans="1:10">
      <c r="A36" s="14" t="s">
        <v>41</v>
      </c>
      <c r="B36" s="3">
        <f>Data!AD352</f>
        <v>1</v>
      </c>
      <c r="C36" s="3">
        <f>Data!AE352</f>
        <v>380</v>
      </c>
      <c r="D36" s="3">
        <f>Data!AF352</f>
        <v>420</v>
      </c>
      <c r="E36" s="15">
        <f t="shared" si="6"/>
        <v>420000</v>
      </c>
      <c r="F36" s="17">
        <f t="shared" si="7"/>
        <v>380</v>
      </c>
      <c r="G36" s="16">
        <f t="shared" si="8"/>
        <v>1105.2631578947369</v>
      </c>
      <c r="H36" s="5">
        <f t="shared" si="9"/>
        <v>7.0921985815602842E-2</v>
      </c>
      <c r="I36" s="5">
        <f t="shared" si="10"/>
        <v>1.4661070767445324E-2</v>
      </c>
      <c r="J36" s="5">
        <f t="shared" si="11"/>
        <v>5.4503783925199008E-3</v>
      </c>
    </row>
    <row r="37" spans="1:10">
      <c r="A37" s="14" t="s">
        <v>32</v>
      </c>
      <c r="B37" s="3">
        <f>Data!AD195</f>
        <v>1</v>
      </c>
      <c r="C37" s="3">
        <f>Data!AE195</f>
        <v>195</v>
      </c>
      <c r="D37" s="3">
        <f>Data!AF195</f>
        <v>75</v>
      </c>
      <c r="E37" s="15">
        <f t="shared" si="6"/>
        <v>75000</v>
      </c>
      <c r="F37" s="17">
        <f t="shared" si="7"/>
        <v>195</v>
      </c>
      <c r="G37" s="16">
        <f t="shared" si="8"/>
        <v>384.61538461538464</v>
      </c>
      <c r="H37" s="5">
        <f t="shared" si="9"/>
        <v>7.0921985815602842E-2</v>
      </c>
      <c r="I37" s="5">
        <f t="shared" si="10"/>
        <v>7.5234442096100999E-3</v>
      </c>
      <c r="J37" s="5">
        <f t="shared" si="11"/>
        <v>9.7328185580712503E-4</v>
      </c>
    </row>
    <row r="38" spans="1:10">
      <c r="A38" s="14" t="s">
        <v>37</v>
      </c>
      <c r="B38" s="3">
        <f>Data!AD275</f>
        <v>4</v>
      </c>
      <c r="C38" s="3">
        <f>Data!AE275</f>
        <v>414</v>
      </c>
      <c r="D38" s="3">
        <f>Data!AF275</f>
        <v>855</v>
      </c>
      <c r="E38" s="15">
        <f t="shared" si="6"/>
        <v>855000</v>
      </c>
      <c r="F38" s="17">
        <f t="shared" si="7"/>
        <v>103.5</v>
      </c>
      <c r="G38" s="16">
        <f t="shared" si="8"/>
        <v>2065.217391304348</v>
      </c>
      <c r="H38" s="5">
        <f t="shared" si="9"/>
        <v>0.28368794326241137</v>
      </c>
      <c r="I38" s="5">
        <f t="shared" si="10"/>
        <v>1.5972850783479906E-2</v>
      </c>
      <c r="J38" s="5">
        <f t="shared" si="11"/>
        <v>1.1095413156201227E-2</v>
      </c>
    </row>
    <row r="39" spans="1:10">
      <c r="A39" s="14" t="s">
        <v>35</v>
      </c>
      <c r="B39" s="3">
        <f>Data!AD243</f>
        <v>5</v>
      </c>
      <c r="C39" s="3">
        <f>Data!AE243</f>
        <v>7560</v>
      </c>
      <c r="D39" s="3">
        <f>Data!AF243</f>
        <v>26340</v>
      </c>
      <c r="E39" s="15">
        <f t="shared" si="6"/>
        <v>26340000</v>
      </c>
      <c r="F39" s="17">
        <f t="shared" si="7"/>
        <v>1512</v>
      </c>
      <c r="G39" s="16">
        <f t="shared" si="8"/>
        <v>3484.1269841269841</v>
      </c>
      <c r="H39" s="5">
        <f t="shared" si="9"/>
        <v>0.3546099290780142</v>
      </c>
      <c r="I39" s="5">
        <f t="shared" si="10"/>
        <v>0.29167814474180698</v>
      </c>
      <c r="J39" s="5">
        <f t="shared" si="11"/>
        <v>0.34181658775946239</v>
      </c>
    </row>
    <row r="40" spans="1:10">
      <c r="A40" s="14" t="s">
        <v>30</v>
      </c>
      <c r="B40" s="3">
        <f>Data!AD83</f>
        <v>0</v>
      </c>
      <c r="C40" s="3">
        <f>Data!AE83</f>
        <v>0</v>
      </c>
      <c r="D40" s="3">
        <f>Data!AF83</f>
        <v>0</v>
      </c>
      <c r="E40" s="15">
        <f t="shared" si="6"/>
        <v>0</v>
      </c>
      <c r="F40" s="17" t="e">
        <f t="shared" si="7"/>
        <v>#DIV/0!</v>
      </c>
      <c r="G40" s="16" t="e">
        <f t="shared" si="8"/>
        <v>#DIV/0!</v>
      </c>
      <c r="H40" s="5">
        <f t="shared" si="9"/>
        <v>0</v>
      </c>
      <c r="I40" s="5">
        <f t="shared" si="10"/>
        <v>0</v>
      </c>
      <c r="J40" s="5">
        <f t="shared" si="11"/>
        <v>0</v>
      </c>
    </row>
    <row r="41" spans="1:10">
      <c r="A41" s="14" t="s">
        <v>33</v>
      </c>
      <c r="B41" s="3">
        <f>Data!AD211</f>
        <v>0</v>
      </c>
      <c r="C41" s="3">
        <f>Data!AE211</f>
        <v>0</v>
      </c>
      <c r="D41" s="3">
        <f>Data!AF211</f>
        <v>0</v>
      </c>
      <c r="E41" s="15">
        <f t="shared" si="6"/>
        <v>0</v>
      </c>
      <c r="F41" s="17" t="e">
        <f t="shared" si="7"/>
        <v>#DIV/0!</v>
      </c>
      <c r="G41" s="16" t="e">
        <f t="shared" si="8"/>
        <v>#DIV/0!</v>
      </c>
      <c r="H41" s="5">
        <f t="shared" si="9"/>
        <v>0</v>
      </c>
      <c r="I41" s="5">
        <f t="shared" si="10"/>
        <v>0</v>
      </c>
      <c r="J41" s="5">
        <f t="shared" si="11"/>
        <v>0</v>
      </c>
    </row>
    <row r="42" spans="1:10">
      <c r="A42" s="14" t="s">
        <v>34</v>
      </c>
      <c r="B42" s="3">
        <f>Data!AD227</f>
        <v>0</v>
      </c>
      <c r="C42" s="3">
        <f>Data!AE227</f>
        <v>0</v>
      </c>
      <c r="D42" s="3">
        <f>Data!AF227</f>
        <v>0</v>
      </c>
      <c r="E42" s="15">
        <f t="shared" si="6"/>
        <v>0</v>
      </c>
      <c r="F42" s="17" t="e">
        <f t="shared" si="7"/>
        <v>#DIV/0!</v>
      </c>
      <c r="G42" s="16" t="e">
        <f t="shared" si="8"/>
        <v>#DIV/0!</v>
      </c>
      <c r="H42" s="5">
        <f t="shared" si="9"/>
        <v>0</v>
      </c>
      <c r="I42" s="5">
        <f t="shared" si="10"/>
        <v>0</v>
      </c>
      <c r="J42" s="5">
        <f t="shared" si="11"/>
        <v>0</v>
      </c>
    </row>
    <row r="43" spans="1:10">
      <c r="A43" s="14" t="s">
        <v>36</v>
      </c>
      <c r="B43" s="3">
        <f>Data!AD259</f>
        <v>0</v>
      </c>
      <c r="C43" s="3">
        <f>Data!AE259</f>
        <v>0</v>
      </c>
      <c r="D43" s="3">
        <f>Data!AF259</f>
        <v>0</v>
      </c>
      <c r="E43" s="15">
        <f t="shared" si="6"/>
        <v>0</v>
      </c>
      <c r="F43" s="17" t="e">
        <f t="shared" si="7"/>
        <v>#DIV/0!</v>
      </c>
      <c r="G43" s="16" t="e">
        <f t="shared" si="8"/>
        <v>#DIV/0!</v>
      </c>
      <c r="H43" s="5">
        <f t="shared" si="9"/>
        <v>0</v>
      </c>
      <c r="I43" s="5">
        <f t="shared" si="10"/>
        <v>0</v>
      </c>
      <c r="J43" s="5">
        <f t="shared" si="11"/>
        <v>0</v>
      </c>
    </row>
    <row r="44" spans="1:10">
      <c r="A44" s="14" t="s">
        <v>40</v>
      </c>
      <c r="B44" s="3">
        <f>Data!AD336</f>
        <v>0</v>
      </c>
      <c r="C44" s="3">
        <f>Data!AE336</f>
        <v>0</v>
      </c>
      <c r="D44" s="3">
        <f>Data!AF336</f>
        <v>0</v>
      </c>
      <c r="E44" s="15">
        <f t="shared" si="6"/>
        <v>0</v>
      </c>
      <c r="F44" s="17" t="e">
        <f t="shared" si="7"/>
        <v>#DIV/0!</v>
      </c>
      <c r="G44" s="16" t="e">
        <f t="shared" si="8"/>
        <v>#DIV/0!</v>
      </c>
      <c r="H44" s="5">
        <f t="shared" si="9"/>
        <v>0</v>
      </c>
      <c r="I44" s="5">
        <f t="shared" si="10"/>
        <v>0</v>
      </c>
      <c r="J44" s="5">
        <f t="shared" si="11"/>
        <v>0</v>
      </c>
    </row>
    <row r="45" spans="1:10">
      <c r="A45" s="14" t="s">
        <v>42</v>
      </c>
      <c r="B45" s="3">
        <f>Data!AD368</f>
        <v>4</v>
      </c>
      <c r="C45" s="3">
        <f>Data!AE368</f>
        <v>8322</v>
      </c>
      <c r="D45" s="3">
        <f>Data!AF368</f>
        <v>20433</v>
      </c>
      <c r="E45" s="15">
        <f t="shared" si="6"/>
        <v>20433000</v>
      </c>
      <c r="F45" s="17">
        <f t="shared" si="7"/>
        <v>2080.5</v>
      </c>
      <c r="G45" s="16">
        <f t="shared" si="8"/>
        <v>2455.2992069214133</v>
      </c>
      <c r="H45" s="5">
        <f t="shared" si="9"/>
        <v>0.28368794326241137</v>
      </c>
      <c r="I45" s="5">
        <f t="shared" si="10"/>
        <v>0.32107744980705261</v>
      </c>
      <c r="J45" s="5">
        <f t="shared" si="11"/>
        <v>0.26516090879609316</v>
      </c>
    </row>
    <row r="46" spans="1:10">
      <c r="A46" s="14" t="s">
        <v>46</v>
      </c>
      <c r="B46" s="3">
        <f>Data!AD448</f>
        <v>2</v>
      </c>
      <c r="C46" s="3">
        <f>Data!AE448</f>
        <v>2939</v>
      </c>
      <c r="D46" s="3">
        <f>Data!AF448</f>
        <v>11552</v>
      </c>
      <c r="E46" s="15">
        <f t="shared" si="6"/>
        <v>11552000</v>
      </c>
      <c r="F46" s="17">
        <f t="shared" si="7"/>
        <v>1469.5</v>
      </c>
      <c r="G46" s="16">
        <f t="shared" si="8"/>
        <v>3930.5886355903367</v>
      </c>
      <c r="H46" s="5">
        <f t="shared" si="9"/>
        <v>0.14184397163120568</v>
      </c>
      <c r="I46" s="5">
        <f t="shared" si="10"/>
        <v>0.11339180785663633</v>
      </c>
      <c r="J46" s="5">
        <f t="shared" si="11"/>
        <v>0.1499113599771188</v>
      </c>
    </row>
    <row r="47" spans="1:10">
      <c r="A47" s="14" t="s">
        <v>47</v>
      </c>
      <c r="B47" s="3">
        <f>Data!AD464</f>
        <v>0</v>
      </c>
      <c r="C47" s="3">
        <f>Data!AE464</f>
        <v>0</v>
      </c>
      <c r="D47" s="3">
        <f>Data!AF464</f>
        <v>0</v>
      </c>
      <c r="E47" s="15">
        <f t="shared" si="6"/>
        <v>0</v>
      </c>
      <c r="F47" s="17" t="e">
        <f t="shared" si="7"/>
        <v>#DIV/0!</v>
      </c>
      <c r="G47" s="16" t="e">
        <f t="shared" si="8"/>
        <v>#DIV/0!</v>
      </c>
      <c r="H47" s="5">
        <f t="shared" si="9"/>
        <v>0</v>
      </c>
      <c r="I47" s="5">
        <f t="shared" si="10"/>
        <v>0</v>
      </c>
      <c r="J47" s="5">
        <f t="shared" si="11"/>
        <v>0</v>
      </c>
    </row>
    <row r="48" spans="1:10">
      <c r="A48" s="14" t="s">
        <v>48</v>
      </c>
      <c r="B48" s="3">
        <f>Data!AD496</f>
        <v>3</v>
      </c>
      <c r="C48" s="3">
        <f>Data!AE496</f>
        <v>1200</v>
      </c>
      <c r="D48" s="3">
        <f>Data!AF496</f>
        <v>3650</v>
      </c>
      <c r="E48" s="15">
        <f t="shared" si="6"/>
        <v>3650000</v>
      </c>
      <c r="F48" s="17">
        <f t="shared" si="7"/>
        <v>400</v>
      </c>
      <c r="G48" s="16">
        <f t="shared" si="8"/>
        <v>3041.6666666666665</v>
      </c>
      <c r="H48" s="5">
        <f t="shared" si="9"/>
        <v>0.21276595744680851</v>
      </c>
      <c r="I48" s="5">
        <f t="shared" si="10"/>
        <v>4.6298118212985233E-2</v>
      </c>
      <c r="J48" s="5">
        <f t="shared" si="11"/>
        <v>4.7366383649280093E-2</v>
      </c>
    </row>
    <row r="49" spans="1:10">
      <c r="A49" s="14" t="s">
        <v>51</v>
      </c>
      <c r="B49" s="3">
        <f>Data!AD544</f>
        <v>0</v>
      </c>
      <c r="C49" s="3">
        <f>Data!AE544</f>
        <v>0</v>
      </c>
      <c r="D49" s="3">
        <f>Data!AF544</f>
        <v>0</v>
      </c>
      <c r="E49" s="15">
        <f t="shared" si="6"/>
        <v>0</v>
      </c>
      <c r="F49" s="17" t="e">
        <f t="shared" si="7"/>
        <v>#DIV/0!</v>
      </c>
      <c r="G49" s="16" t="e">
        <f t="shared" si="8"/>
        <v>#DIV/0!</v>
      </c>
      <c r="H49" s="5">
        <f t="shared" si="9"/>
        <v>0</v>
      </c>
      <c r="I49" s="5">
        <f t="shared" si="10"/>
        <v>0</v>
      </c>
      <c r="J49" s="5">
        <f t="shared" si="11"/>
        <v>0</v>
      </c>
    </row>
    <row r="50" spans="1:10">
      <c r="A50" s="14" t="s">
        <v>55</v>
      </c>
      <c r="B50" s="3">
        <f>Data!AD640</f>
        <v>0</v>
      </c>
      <c r="C50" s="3">
        <f>Data!AE640</f>
        <v>0</v>
      </c>
      <c r="D50" s="3">
        <f>Data!AF640</f>
        <v>0</v>
      </c>
      <c r="E50" s="15">
        <f t="shared" si="6"/>
        <v>0</v>
      </c>
      <c r="F50" s="17" t="e">
        <f t="shared" si="7"/>
        <v>#DIV/0!</v>
      </c>
      <c r="G50" s="16" t="e">
        <f t="shared" si="8"/>
        <v>#DIV/0!</v>
      </c>
      <c r="H50" s="5">
        <f t="shared" si="9"/>
        <v>0</v>
      </c>
      <c r="I50" s="5">
        <f t="shared" si="10"/>
        <v>0</v>
      </c>
      <c r="J50" s="5">
        <f t="shared" si="11"/>
        <v>0</v>
      </c>
    </row>
    <row r="51" spans="1:10">
      <c r="A51" s="14" t="s">
        <v>58</v>
      </c>
      <c r="B51" s="3">
        <f>Data!AD736</f>
        <v>1</v>
      </c>
      <c r="C51" s="3">
        <f>Data!AE736</f>
        <v>280</v>
      </c>
      <c r="D51" s="3">
        <f>Data!AF736</f>
        <v>728</v>
      </c>
      <c r="E51" s="15">
        <f t="shared" si="6"/>
        <v>728000</v>
      </c>
      <c r="F51" s="17">
        <f t="shared" si="7"/>
        <v>280</v>
      </c>
      <c r="G51" s="16">
        <f t="shared" si="8"/>
        <v>2600</v>
      </c>
      <c r="H51" s="5">
        <f t="shared" si="9"/>
        <v>7.0921985815602842E-2</v>
      </c>
      <c r="I51" s="5">
        <f t="shared" si="10"/>
        <v>1.0802894249696554E-2</v>
      </c>
      <c r="J51" s="5">
        <f t="shared" si="11"/>
        <v>9.4473225470344951E-3</v>
      </c>
    </row>
    <row r="52" spans="1:10">
      <c r="A52" s="14" t="s">
        <v>61</v>
      </c>
      <c r="B52" s="3">
        <f>Data!AD784</f>
        <v>0</v>
      </c>
      <c r="C52" s="3">
        <f>Data!AE784</f>
        <v>0</v>
      </c>
      <c r="D52" s="3">
        <f>Data!AF784</f>
        <v>0</v>
      </c>
      <c r="E52" s="15">
        <f t="shared" si="6"/>
        <v>0</v>
      </c>
      <c r="F52" s="17" t="e">
        <f t="shared" si="7"/>
        <v>#DIV/0!</v>
      </c>
      <c r="G52" s="16" t="e">
        <f t="shared" si="8"/>
        <v>#DIV/0!</v>
      </c>
      <c r="H52" s="5">
        <f t="shared" si="9"/>
        <v>0</v>
      </c>
      <c r="I52" s="5">
        <f t="shared" si="10"/>
        <v>0</v>
      </c>
      <c r="J52" s="5">
        <f t="shared" si="11"/>
        <v>0</v>
      </c>
    </row>
    <row r="53" spans="1:10">
      <c r="A53" s="14" t="s">
        <v>63</v>
      </c>
      <c r="B53" s="3">
        <f>Data!AD816</f>
        <v>0</v>
      </c>
      <c r="C53" s="3">
        <f>Data!AE816</f>
        <v>0</v>
      </c>
      <c r="D53" s="3">
        <f>Data!AF816</f>
        <v>0</v>
      </c>
      <c r="E53" s="15">
        <f t="shared" si="6"/>
        <v>0</v>
      </c>
      <c r="F53" s="17" t="e">
        <f t="shared" si="7"/>
        <v>#DIV/0!</v>
      </c>
      <c r="G53" s="16" t="e">
        <f t="shared" si="8"/>
        <v>#DIV/0!</v>
      </c>
      <c r="H53" s="5">
        <f t="shared" si="9"/>
        <v>0</v>
      </c>
      <c r="I53" s="5">
        <f t="shared" si="10"/>
        <v>0</v>
      </c>
      <c r="J53" s="5">
        <f t="shared" si="11"/>
        <v>0</v>
      </c>
    </row>
    <row r="55" spans="1:10">
      <c r="A55" s="14" t="s">
        <v>17</v>
      </c>
      <c r="B55" s="11">
        <f>SUM(B3:B53)</f>
        <v>1410</v>
      </c>
      <c r="C55" s="11">
        <f>SUM(C3:C53)</f>
        <v>2591898</v>
      </c>
      <c r="D55" s="11">
        <f>SUM(D3:D53)</f>
        <v>7705887</v>
      </c>
      <c r="E55" s="15">
        <f>SUM(E3:E53)</f>
        <v>7705887000</v>
      </c>
    </row>
  </sheetData>
  <phoneticPr fontId="2" type="noConversion"/>
  <pageMargins left="0.75" right="0.75" top="1" bottom="1" header="0.5" footer="0.5"/>
  <pageSetup paperSize="9" scale="96" orientation="portrait" r:id="rId1"/>
  <headerFooter alignWithMargins="0"/>
  <rowBreaks count="1" manualBreakCount="1">
    <brk id="53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Q56"/>
  <sheetViews>
    <sheetView workbookViewId="0">
      <selection activeCell="R9" sqref="R9"/>
    </sheetView>
  </sheetViews>
  <sheetFormatPr defaultRowHeight="12.75"/>
  <cols>
    <col min="1" max="1" width="29.7109375" customWidth="1"/>
    <col min="2" max="2" width="13.140625" customWidth="1"/>
    <col min="3" max="3" width="16.42578125" customWidth="1"/>
    <col min="4" max="4" width="15.7109375" customWidth="1"/>
    <col min="5" max="5" width="9.140625" customWidth="1"/>
    <col min="6" max="8" width="9.140625" style="124" customWidth="1"/>
    <col min="9" max="9" width="11.7109375" style="124" customWidth="1"/>
    <col min="10" max="11" width="9.140625" style="124" customWidth="1"/>
    <col min="12" max="12" width="9.7109375" style="124" customWidth="1"/>
    <col min="13" max="14" width="9.140625" style="124" customWidth="1"/>
    <col min="15" max="15" width="10.140625" style="124" customWidth="1"/>
    <col min="16" max="16" width="9.140625" style="124" customWidth="1"/>
    <col min="17" max="17" width="15.28515625" style="124" customWidth="1"/>
  </cols>
  <sheetData>
    <row r="1" spans="1:17" ht="21" customHeight="1" thickBot="1">
      <c r="A1" s="32" t="s">
        <v>100</v>
      </c>
    </row>
    <row r="2" spans="1:17" ht="43.5" customHeight="1" thickBot="1">
      <c r="C2" s="34" t="s">
        <v>102</v>
      </c>
      <c r="D2" s="35" t="s">
        <v>103</v>
      </c>
      <c r="F2" s="171" t="s">
        <v>93</v>
      </c>
      <c r="G2" s="171" t="s">
        <v>97</v>
      </c>
      <c r="H2" s="171" t="s">
        <v>6</v>
      </c>
      <c r="I2" s="171" t="s">
        <v>7</v>
      </c>
      <c r="J2" s="171" t="s">
        <v>9</v>
      </c>
      <c r="K2" s="171" t="s">
        <v>8</v>
      </c>
      <c r="L2" s="171" t="s">
        <v>99</v>
      </c>
      <c r="M2" s="171" t="s">
        <v>0</v>
      </c>
      <c r="N2" s="171" t="s">
        <v>1</v>
      </c>
      <c r="O2" s="171" t="s">
        <v>2</v>
      </c>
    </row>
    <row r="4" spans="1:17">
      <c r="A4" s="14" t="s">
        <v>25</v>
      </c>
      <c r="B4" s="14"/>
      <c r="C4" s="11">
        <f t="shared" ref="C4:C35" si="0">SUM(F4:O4)</f>
        <v>198252</v>
      </c>
      <c r="D4" s="33">
        <f t="shared" ref="D4:D35" si="1">C4/$C$56*100</f>
        <v>0.97208776573914579</v>
      </c>
      <c r="E4" s="14"/>
      <c r="F4" s="125">
        <f>Data!D19</f>
        <v>131854</v>
      </c>
      <c r="G4" s="125">
        <f>Data!G19</f>
        <v>24392</v>
      </c>
      <c r="H4" s="125">
        <f>Data!J19</f>
        <v>4729</v>
      </c>
      <c r="I4" s="125">
        <f>Data!M19</f>
        <v>7587</v>
      </c>
      <c r="J4" s="125">
        <f>Data!P19</f>
        <v>8366</v>
      </c>
      <c r="K4" s="125">
        <f>Data!S19</f>
        <v>0</v>
      </c>
      <c r="L4" s="125">
        <f>Data!V19</f>
        <v>751</v>
      </c>
      <c r="M4" s="125">
        <f>Data!Y19</f>
        <v>1626</v>
      </c>
      <c r="N4" s="125">
        <f>Data!AB19</f>
        <v>9734</v>
      </c>
      <c r="O4" s="125">
        <f>Data!AE19</f>
        <v>9213</v>
      </c>
      <c r="P4" s="127"/>
      <c r="Q4" s="126"/>
    </row>
    <row r="5" spans="1:17">
      <c r="A5" s="14" t="s">
        <v>26</v>
      </c>
      <c r="B5" s="14"/>
      <c r="C5" s="11">
        <f t="shared" si="0"/>
        <v>297806</v>
      </c>
      <c r="D5" s="33">
        <f t="shared" si="1"/>
        <v>1.4602302582758917</v>
      </c>
      <c r="E5" s="14"/>
      <c r="F5" s="126">
        <f>Data!D35</f>
        <v>273820</v>
      </c>
      <c r="G5" s="126">
        <f>Data!G35</f>
        <v>6500</v>
      </c>
      <c r="H5" s="126">
        <f>Data!J35</f>
        <v>0</v>
      </c>
      <c r="I5" s="126">
        <f>Data!M35</f>
        <v>0</v>
      </c>
      <c r="J5" s="126">
        <f>Data!P35</f>
        <v>4671</v>
      </c>
      <c r="K5" s="126">
        <f>Data!S35</f>
        <v>0</v>
      </c>
      <c r="L5" s="126">
        <f>Data!V35</f>
        <v>0</v>
      </c>
      <c r="M5" s="126">
        <f>Data!Y35</f>
        <v>625</v>
      </c>
      <c r="N5" s="126">
        <f>Data!AB35</f>
        <v>10576</v>
      </c>
      <c r="O5" s="126">
        <f>Data!AE35</f>
        <v>1614</v>
      </c>
      <c r="Q5" s="126"/>
    </row>
    <row r="6" spans="1:17">
      <c r="A6" s="14" t="s">
        <v>28</v>
      </c>
      <c r="B6" s="14"/>
      <c r="C6" s="11">
        <f t="shared" si="0"/>
        <v>39675</v>
      </c>
      <c r="D6" s="33">
        <f t="shared" si="1"/>
        <v>0.19453817417075547</v>
      </c>
      <c r="E6" s="14"/>
      <c r="F6" s="126">
        <f>Data!D51</f>
        <v>32748</v>
      </c>
      <c r="G6" s="126">
        <f>Data!G51</f>
        <v>3574</v>
      </c>
      <c r="H6" s="126">
        <f>Data!J51</f>
        <v>0</v>
      </c>
      <c r="I6" s="126">
        <f>Data!M51</f>
        <v>0</v>
      </c>
      <c r="J6" s="126">
        <f>Data!P51</f>
        <v>0</v>
      </c>
      <c r="K6" s="126">
        <f>Data!S51</f>
        <v>230</v>
      </c>
      <c r="L6" s="126">
        <f>Data!V51</f>
        <v>0</v>
      </c>
      <c r="M6" s="126">
        <f>Data!Y51</f>
        <v>0</v>
      </c>
      <c r="N6" s="126">
        <f>Data!AB51</f>
        <v>1199</v>
      </c>
      <c r="O6" s="126">
        <f>Data!AE51</f>
        <v>1924</v>
      </c>
      <c r="Q6" s="126"/>
    </row>
    <row r="7" spans="1:17">
      <c r="A7" s="14" t="s">
        <v>29</v>
      </c>
      <c r="B7" s="14"/>
      <c r="C7" s="11">
        <f t="shared" si="0"/>
        <v>30506</v>
      </c>
      <c r="D7" s="33">
        <f t="shared" si="1"/>
        <v>0.14957987501583028</v>
      </c>
      <c r="E7" s="14"/>
      <c r="F7" s="126">
        <f>Data!D67</f>
        <v>6404</v>
      </c>
      <c r="G7" s="126">
        <f>Data!G67</f>
        <v>8463</v>
      </c>
      <c r="H7" s="126">
        <f>Data!J67</f>
        <v>706</v>
      </c>
      <c r="I7" s="126">
        <f>Data!M67</f>
        <v>2875</v>
      </c>
      <c r="J7" s="126">
        <f>Data!P67</f>
        <v>246</v>
      </c>
      <c r="K7" s="126">
        <f>Data!S67</f>
        <v>0</v>
      </c>
      <c r="L7" s="126">
        <f>Data!V67</f>
        <v>184</v>
      </c>
      <c r="M7" s="126">
        <f>Data!Y67</f>
        <v>0</v>
      </c>
      <c r="N7" s="126">
        <f>Data!AB67</f>
        <v>10796</v>
      </c>
      <c r="O7" s="126">
        <f>Data!AE67</f>
        <v>832</v>
      </c>
      <c r="Q7" s="126"/>
    </row>
    <row r="8" spans="1:17">
      <c r="A8" s="14" t="s">
        <v>30</v>
      </c>
      <c r="B8" s="14"/>
      <c r="C8" s="11">
        <f t="shared" si="0"/>
        <v>17252</v>
      </c>
      <c r="D8" s="33">
        <f t="shared" si="1"/>
        <v>8.4591621444079987E-2</v>
      </c>
      <c r="E8" s="14"/>
      <c r="F8" s="126">
        <f>Data!D83</f>
        <v>4078</v>
      </c>
      <c r="G8" s="126">
        <f>Data!G83</f>
        <v>11163</v>
      </c>
      <c r="H8" s="126">
        <f>Data!J83</f>
        <v>0</v>
      </c>
      <c r="I8" s="126">
        <f>Data!M83</f>
        <v>0</v>
      </c>
      <c r="J8" s="126">
        <f>Data!P83</f>
        <v>0</v>
      </c>
      <c r="K8" s="126">
        <f>Data!S83</f>
        <v>0</v>
      </c>
      <c r="L8" s="126">
        <f>Data!V83</f>
        <v>0</v>
      </c>
      <c r="M8" s="126">
        <f>Data!Y83</f>
        <v>0</v>
      </c>
      <c r="N8" s="126">
        <f>Data!AB83</f>
        <v>2011</v>
      </c>
      <c r="O8" s="126">
        <f>Data!AE83</f>
        <v>0</v>
      </c>
      <c r="Q8" s="126"/>
    </row>
    <row r="9" spans="1:17">
      <c r="A9" s="14" t="s">
        <v>13</v>
      </c>
      <c r="B9" s="14"/>
      <c r="C9" s="11">
        <f t="shared" si="0"/>
        <v>198560</v>
      </c>
      <c r="D9" s="33">
        <f t="shared" si="1"/>
        <v>0.97359798017253207</v>
      </c>
      <c r="E9" s="14"/>
      <c r="F9" s="126">
        <f>Data!D99</f>
        <v>43845</v>
      </c>
      <c r="G9" s="126">
        <f>Data!G99</f>
        <v>66171</v>
      </c>
      <c r="H9" s="126">
        <f>Data!J99</f>
        <v>3149</v>
      </c>
      <c r="I9" s="126">
        <f>Data!M99</f>
        <v>5336</v>
      </c>
      <c r="J9" s="126">
        <f>Data!P99</f>
        <v>1338</v>
      </c>
      <c r="K9" s="126">
        <f>Data!S99</f>
        <v>4402</v>
      </c>
      <c r="L9" s="126">
        <f>Data!V99</f>
        <v>5337</v>
      </c>
      <c r="M9" s="126">
        <f>Data!Y99</f>
        <v>21811</v>
      </c>
      <c r="N9" s="126">
        <f>Data!AB99</f>
        <v>11671</v>
      </c>
      <c r="O9" s="126">
        <f>Data!AE99</f>
        <v>35500</v>
      </c>
      <c r="Q9" s="126"/>
    </row>
    <row r="10" spans="1:17">
      <c r="A10" s="14" t="s">
        <v>10</v>
      </c>
      <c r="B10" s="14"/>
      <c r="C10" s="11">
        <f t="shared" si="0"/>
        <v>198220</v>
      </c>
      <c r="D10" s="33">
        <f t="shared" si="1"/>
        <v>0.97193086034346943</v>
      </c>
      <c r="E10" s="14"/>
      <c r="F10" s="126">
        <f>Data!D115</f>
        <v>95865</v>
      </c>
      <c r="G10" s="126">
        <f>Data!G115</f>
        <v>64071</v>
      </c>
      <c r="H10" s="126">
        <f>Data!J115</f>
        <v>5096</v>
      </c>
      <c r="I10" s="126">
        <f>Data!M115</f>
        <v>14442</v>
      </c>
      <c r="J10" s="126">
        <f>Data!P115</f>
        <v>1341</v>
      </c>
      <c r="K10" s="126">
        <f>Data!S115</f>
        <v>5306</v>
      </c>
      <c r="L10" s="126">
        <f>Data!V115</f>
        <v>1788</v>
      </c>
      <c r="M10" s="126">
        <f>Data!Y115</f>
        <v>565</v>
      </c>
      <c r="N10" s="126">
        <f>Data!AB115</f>
        <v>3608</v>
      </c>
      <c r="O10" s="126">
        <f>Data!AE115</f>
        <v>6138</v>
      </c>
      <c r="Q10" s="126"/>
    </row>
    <row r="11" spans="1:17">
      <c r="A11" s="14" t="s">
        <v>21</v>
      </c>
      <c r="B11" s="14"/>
      <c r="C11" s="109">
        <f t="shared" si="0"/>
        <v>10517128</v>
      </c>
      <c r="D11" s="33">
        <f t="shared" si="1"/>
        <v>51.568566569379435</v>
      </c>
      <c r="E11" s="14"/>
      <c r="F11" s="126">
        <f>Data!D131</f>
        <v>703671</v>
      </c>
      <c r="G11" s="126">
        <f>Data!G131</f>
        <v>2311133</v>
      </c>
      <c r="H11" s="126">
        <f>Data!J131</f>
        <v>717993</v>
      </c>
      <c r="I11" s="126">
        <f>Data!M131</f>
        <v>1362419</v>
      </c>
      <c r="J11" s="126">
        <f>Data!P131</f>
        <v>265674</v>
      </c>
      <c r="K11" s="126">
        <f>Data!S131</f>
        <v>113338</v>
      </c>
      <c r="L11" s="126">
        <f>Data!V131</f>
        <v>170503</v>
      </c>
      <c r="M11" s="126">
        <f>Data!Y131</f>
        <v>967743</v>
      </c>
      <c r="N11" s="126">
        <f>Data!AB131</f>
        <v>2099983</v>
      </c>
      <c r="O11" s="126">
        <f>Data!AE131</f>
        <v>1804671</v>
      </c>
      <c r="Q11" s="126"/>
    </row>
    <row r="12" spans="1:17">
      <c r="A12" s="14" t="s">
        <v>31</v>
      </c>
      <c r="B12" s="14"/>
      <c r="C12" s="11">
        <f t="shared" si="0"/>
        <v>200021</v>
      </c>
      <c r="D12" s="33">
        <f t="shared" si="1"/>
        <v>0.98076169214388609</v>
      </c>
      <c r="E12" s="14"/>
      <c r="F12" s="126">
        <f>Data!D147</f>
        <v>46600</v>
      </c>
      <c r="G12" s="126">
        <f>Data!G147</f>
        <v>0</v>
      </c>
      <c r="H12" s="126">
        <f>Data!J147</f>
        <v>0</v>
      </c>
      <c r="I12" s="126">
        <f>Data!M147</f>
        <v>0</v>
      </c>
      <c r="J12" s="126">
        <f>Data!P147</f>
        <v>216</v>
      </c>
      <c r="K12" s="126">
        <f>Data!S147</f>
        <v>0</v>
      </c>
      <c r="L12" s="126">
        <f>Data!V147</f>
        <v>0</v>
      </c>
      <c r="M12" s="126">
        <f>Data!Y147</f>
        <v>0</v>
      </c>
      <c r="N12" s="126">
        <f>Data!AB147</f>
        <v>0</v>
      </c>
      <c r="O12" s="126">
        <f>Data!AE147</f>
        <v>153205</v>
      </c>
      <c r="Q12" s="126"/>
    </row>
    <row r="13" spans="1:17">
      <c r="A13" s="14" t="s">
        <v>20</v>
      </c>
      <c r="B13" s="14"/>
      <c r="C13" s="11">
        <f t="shared" si="0"/>
        <v>135710</v>
      </c>
      <c r="D13" s="33">
        <f t="shared" si="1"/>
        <v>0.66542597647670376</v>
      </c>
      <c r="E13" s="14"/>
      <c r="F13" s="126">
        <f>Data!D163</f>
        <v>24410</v>
      </c>
      <c r="G13" s="126">
        <f>Data!G163</f>
        <v>10613</v>
      </c>
      <c r="H13" s="126">
        <f>Data!J163</f>
        <v>1826</v>
      </c>
      <c r="I13" s="126">
        <f>Data!M163</f>
        <v>2623</v>
      </c>
      <c r="J13" s="126">
        <f>Data!P163</f>
        <v>763</v>
      </c>
      <c r="K13" s="126">
        <f>Data!S163</f>
        <v>1054</v>
      </c>
      <c r="L13" s="126">
        <f>Data!V163</f>
        <v>583</v>
      </c>
      <c r="M13" s="126">
        <f>Data!Y163</f>
        <v>895</v>
      </c>
      <c r="N13" s="126">
        <f>Data!AB163</f>
        <v>3233</v>
      </c>
      <c r="O13" s="126">
        <f>Data!AE163</f>
        <v>89710</v>
      </c>
      <c r="Q13" s="126"/>
    </row>
    <row r="14" spans="1:17">
      <c r="A14" s="14" t="s">
        <v>15</v>
      </c>
      <c r="B14" s="14"/>
      <c r="C14" s="109">
        <f t="shared" si="0"/>
        <v>864406</v>
      </c>
      <c r="D14" s="33">
        <f t="shared" si="1"/>
        <v>4.2384364204724907</v>
      </c>
      <c r="E14" s="14"/>
      <c r="F14" s="126">
        <f>Data!D179</f>
        <v>10009</v>
      </c>
      <c r="G14" s="126">
        <f>Data!G179</f>
        <v>335056</v>
      </c>
      <c r="H14" s="126">
        <f>Data!J179</f>
        <v>43911</v>
      </c>
      <c r="I14" s="126">
        <f>Data!M179</f>
        <v>355141</v>
      </c>
      <c r="J14" s="126">
        <f>Data!P179</f>
        <v>240</v>
      </c>
      <c r="K14" s="126">
        <f>Data!S179</f>
        <v>789</v>
      </c>
      <c r="L14" s="126">
        <f>Data!V179</f>
        <v>6040</v>
      </c>
      <c r="M14" s="126">
        <f>Data!Y179</f>
        <v>14349</v>
      </c>
      <c r="N14" s="126">
        <f>Data!AB179</f>
        <v>71965</v>
      </c>
      <c r="O14" s="126">
        <f>Data!AE179</f>
        <v>26906</v>
      </c>
      <c r="Q14" s="126"/>
    </row>
    <row r="15" spans="1:17">
      <c r="A15" s="14" t="s">
        <v>32</v>
      </c>
      <c r="B15" s="14"/>
      <c r="C15" s="11">
        <f t="shared" si="0"/>
        <v>70789</v>
      </c>
      <c r="D15" s="33">
        <f t="shared" si="1"/>
        <v>0.34709925170443878</v>
      </c>
      <c r="E15" s="14"/>
      <c r="F15" s="126">
        <f>Data!D195</f>
        <v>49534</v>
      </c>
      <c r="G15" s="126">
        <f>Data!G195</f>
        <v>1150</v>
      </c>
      <c r="H15" s="126">
        <f>Data!J195</f>
        <v>0</v>
      </c>
      <c r="I15" s="126">
        <f>Data!M195</f>
        <v>0</v>
      </c>
      <c r="J15" s="126">
        <f>Data!P195</f>
        <v>800</v>
      </c>
      <c r="K15" s="126">
        <f>Data!S195</f>
        <v>4500</v>
      </c>
      <c r="L15" s="126">
        <f>Data!V195</f>
        <v>480</v>
      </c>
      <c r="M15" s="126">
        <f>Data!Y195</f>
        <v>3894</v>
      </c>
      <c r="N15" s="126">
        <f>Data!AB195</f>
        <v>10236</v>
      </c>
      <c r="O15" s="126">
        <f>Data!AE195</f>
        <v>195</v>
      </c>
      <c r="Q15" s="126"/>
    </row>
    <row r="16" spans="1:17">
      <c r="A16" s="14" t="s">
        <v>33</v>
      </c>
      <c r="B16" s="14"/>
      <c r="C16" s="11">
        <f t="shared" si="0"/>
        <v>160787</v>
      </c>
      <c r="D16" s="33">
        <f t="shared" si="1"/>
        <v>0.78838587045729702</v>
      </c>
      <c r="E16" s="14"/>
      <c r="F16" s="126">
        <f>Data!D211</f>
        <v>157190</v>
      </c>
      <c r="G16" s="126">
        <f>Data!G211</f>
        <v>0</v>
      </c>
      <c r="H16" s="126">
        <f>Data!J211</f>
        <v>0</v>
      </c>
      <c r="I16" s="126">
        <f>Data!M211</f>
        <v>0</v>
      </c>
      <c r="J16" s="126">
        <f>Data!P211</f>
        <v>0</v>
      </c>
      <c r="K16" s="126">
        <f>Data!S211</f>
        <v>0</v>
      </c>
      <c r="L16" s="126">
        <f>Data!V211</f>
        <v>0</v>
      </c>
      <c r="M16" s="126">
        <f>Data!Y211</f>
        <v>0</v>
      </c>
      <c r="N16" s="126">
        <f>Data!AB211</f>
        <v>3597</v>
      </c>
      <c r="O16" s="126">
        <f>Data!AE211</f>
        <v>0</v>
      </c>
      <c r="Q16" s="126"/>
    </row>
    <row r="17" spans="1:17">
      <c r="A17" s="14" t="s">
        <v>34</v>
      </c>
      <c r="B17" s="14"/>
      <c r="C17" s="11">
        <f t="shared" si="0"/>
        <v>48135</v>
      </c>
      <c r="D17" s="33">
        <f t="shared" si="1"/>
        <v>0.23602003815272377</v>
      </c>
      <c r="E17" s="14"/>
      <c r="F17" s="126">
        <f>Data!D227</f>
        <v>47135</v>
      </c>
      <c r="G17" s="126">
        <f>Data!G227</f>
        <v>0</v>
      </c>
      <c r="H17" s="126">
        <f>Data!J227</f>
        <v>0</v>
      </c>
      <c r="I17" s="126">
        <f>Data!M227</f>
        <v>0</v>
      </c>
      <c r="J17" s="126">
        <f>Data!P227</f>
        <v>1000</v>
      </c>
      <c r="K17" s="126">
        <f>Data!S227</f>
        <v>0</v>
      </c>
      <c r="L17" s="126">
        <f>Data!V227</f>
        <v>0</v>
      </c>
      <c r="M17" s="126">
        <f>Data!Y227</f>
        <v>0</v>
      </c>
      <c r="N17" s="126">
        <f>Data!AB227</f>
        <v>0</v>
      </c>
      <c r="O17" s="126">
        <f>Data!AE227</f>
        <v>0</v>
      </c>
      <c r="Q17" s="126"/>
    </row>
    <row r="18" spans="1:17">
      <c r="A18" s="14" t="s">
        <v>35</v>
      </c>
      <c r="B18" s="14"/>
      <c r="C18" s="11">
        <f t="shared" si="0"/>
        <v>32920</v>
      </c>
      <c r="D18" s="33">
        <f t="shared" si="1"/>
        <v>0.16141642580217441</v>
      </c>
      <c r="E18" s="14"/>
      <c r="F18" s="126">
        <f>Data!D243</f>
        <v>23920</v>
      </c>
      <c r="G18" s="126">
        <f>Data!G243</f>
        <v>0</v>
      </c>
      <c r="H18" s="126">
        <f>Data!J243</f>
        <v>0</v>
      </c>
      <c r="I18" s="126">
        <f>Data!M243</f>
        <v>0</v>
      </c>
      <c r="J18" s="126">
        <f>Data!P243</f>
        <v>0</v>
      </c>
      <c r="K18" s="126">
        <f>Data!S243</f>
        <v>210</v>
      </c>
      <c r="L18" s="126">
        <f>Data!V243</f>
        <v>0</v>
      </c>
      <c r="M18" s="126">
        <f>Data!Y243</f>
        <v>1230</v>
      </c>
      <c r="N18" s="126">
        <f>Data!AB243</f>
        <v>0</v>
      </c>
      <c r="O18" s="126">
        <f>Data!AE243</f>
        <v>7560</v>
      </c>
      <c r="Q18" s="126"/>
    </row>
    <row r="19" spans="1:17">
      <c r="A19" s="14" t="s">
        <v>36</v>
      </c>
      <c r="B19" s="14"/>
      <c r="C19" s="11">
        <f t="shared" si="0"/>
        <v>36699</v>
      </c>
      <c r="D19" s="33">
        <f t="shared" si="1"/>
        <v>0.17994597237284321</v>
      </c>
      <c r="E19" s="14"/>
      <c r="F19" s="126">
        <f>Data!D259</f>
        <v>33452</v>
      </c>
      <c r="G19" s="126">
        <f>Data!G259</f>
        <v>464</v>
      </c>
      <c r="H19" s="126">
        <f>Data!J259</f>
        <v>0</v>
      </c>
      <c r="I19" s="126">
        <f>Data!M259</f>
        <v>0</v>
      </c>
      <c r="J19" s="126">
        <f>Data!P259</f>
        <v>1132</v>
      </c>
      <c r="K19" s="126">
        <f>Data!S259</f>
        <v>0</v>
      </c>
      <c r="L19" s="126">
        <f>Data!V259</f>
        <v>1400</v>
      </c>
      <c r="M19" s="126">
        <f>Data!Y259</f>
        <v>0</v>
      </c>
      <c r="N19" s="126">
        <f>Data!AB259</f>
        <v>251</v>
      </c>
      <c r="O19" s="126">
        <f>Data!AE259</f>
        <v>0</v>
      </c>
      <c r="Q19" s="126"/>
    </row>
    <row r="20" spans="1:17">
      <c r="A20" s="14" t="s">
        <v>37</v>
      </c>
      <c r="B20" s="14"/>
      <c r="C20" s="11">
        <f t="shared" si="0"/>
        <v>117629</v>
      </c>
      <c r="D20" s="33">
        <f t="shared" si="1"/>
        <v>0.57676952462588016</v>
      </c>
      <c r="E20" s="14"/>
      <c r="F20" s="126">
        <f>Data!D275</f>
        <v>85083</v>
      </c>
      <c r="G20" s="126">
        <f>Data!G275</f>
        <v>10826</v>
      </c>
      <c r="H20" s="126">
        <f>Data!J275</f>
        <v>0</v>
      </c>
      <c r="I20" s="126">
        <f>Data!M275</f>
        <v>4371</v>
      </c>
      <c r="J20" s="126">
        <f>Data!P275</f>
        <v>0</v>
      </c>
      <c r="K20" s="126">
        <f>Data!S275</f>
        <v>0</v>
      </c>
      <c r="L20" s="126">
        <f>Data!V275</f>
        <v>255</v>
      </c>
      <c r="M20" s="126">
        <f>Data!Y275</f>
        <v>7663</v>
      </c>
      <c r="N20" s="126">
        <f>Data!AB275</f>
        <v>9017</v>
      </c>
      <c r="O20" s="126">
        <f>Data!AE275</f>
        <v>414</v>
      </c>
      <c r="Q20" s="126"/>
    </row>
    <row r="21" spans="1:17">
      <c r="A21" s="14" t="s">
        <v>22</v>
      </c>
      <c r="B21" s="14"/>
      <c r="C21" s="109">
        <f t="shared" si="0"/>
        <v>1537924</v>
      </c>
      <c r="D21" s="33">
        <f t="shared" si="1"/>
        <v>7.5408929293858842</v>
      </c>
      <c r="E21" s="14"/>
      <c r="F21" s="126">
        <f>Data!D307</f>
        <v>24146</v>
      </c>
      <c r="G21" s="126">
        <f>Data!G307</f>
        <v>576864</v>
      </c>
      <c r="H21" s="126">
        <f>Data!J307</f>
        <v>352511</v>
      </c>
      <c r="I21" s="126">
        <f>Data!M307</f>
        <v>263129</v>
      </c>
      <c r="J21" s="126">
        <f>Data!P307</f>
        <v>55572</v>
      </c>
      <c r="K21" s="126">
        <f>Data!S307</f>
        <v>11717</v>
      </c>
      <c r="L21" s="126">
        <f>Data!V307</f>
        <v>8656</v>
      </c>
      <c r="M21" s="126">
        <f>Data!Y307</f>
        <v>37737</v>
      </c>
      <c r="N21" s="126">
        <f>Data!AB307</f>
        <v>121051</v>
      </c>
      <c r="O21" s="126">
        <f>Data!AE307</f>
        <v>86541</v>
      </c>
      <c r="Q21" s="126"/>
    </row>
    <row r="22" spans="1:17">
      <c r="A22" s="14" t="s">
        <v>38</v>
      </c>
      <c r="B22" s="14"/>
      <c r="C22" s="11">
        <f t="shared" si="0"/>
        <v>264275</v>
      </c>
      <c r="D22" s="33">
        <f t="shared" si="1"/>
        <v>1.2958179200750197</v>
      </c>
      <c r="E22" s="14"/>
      <c r="F22" s="126">
        <f>Data!D291</f>
        <v>54796</v>
      </c>
      <c r="G22" s="126">
        <f>Data!G291</f>
        <v>176485</v>
      </c>
      <c r="H22" s="126">
        <f>Data!J291</f>
        <v>0</v>
      </c>
      <c r="I22" s="126">
        <f>Data!M291</f>
        <v>748</v>
      </c>
      <c r="J22" s="126">
        <f>Data!P291</f>
        <v>15573</v>
      </c>
      <c r="K22" s="126">
        <f>Data!S291</f>
        <v>600</v>
      </c>
      <c r="L22" s="126">
        <f>Data!V291</f>
        <v>0</v>
      </c>
      <c r="M22" s="126">
        <f>Data!Y291</f>
        <v>0</v>
      </c>
      <c r="N22" s="126">
        <f>Data!AB291</f>
        <v>15230</v>
      </c>
      <c r="O22" s="126">
        <f>Data!AE291</f>
        <v>843</v>
      </c>
      <c r="Q22" s="126"/>
    </row>
    <row r="23" spans="1:17">
      <c r="A23" s="14" t="s">
        <v>39</v>
      </c>
      <c r="B23" s="14"/>
      <c r="C23" s="11">
        <f t="shared" si="0"/>
        <v>236534</v>
      </c>
      <c r="D23" s="33">
        <f t="shared" si="1"/>
        <v>1.1597956519043597</v>
      </c>
      <c r="E23" s="14"/>
      <c r="F23" s="126">
        <f>Data!D323</f>
        <v>186992</v>
      </c>
      <c r="G23" s="126">
        <f>Data!G323</f>
        <v>18941</v>
      </c>
      <c r="H23" s="126">
        <f>Data!J323</f>
        <v>8720</v>
      </c>
      <c r="I23" s="126">
        <f>Data!M323</f>
        <v>12600</v>
      </c>
      <c r="J23" s="126">
        <f>Data!P323</f>
        <v>2014</v>
      </c>
      <c r="K23" s="126">
        <f>Data!S323</f>
        <v>0</v>
      </c>
      <c r="L23" s="126">
        <f>Data!V323</f>
        <v>140</v>
      </c>
      <c r="M23" s="126">
        <f>Data!Y323</f>
        <v>0</v>
      </c>
      <c r="N23" s="126">
        <f>Data!AB323</f>
        <v>4994</v>
      </c>
      <c r="O23" s="126">
        <f>Data!AE323</f>
        <v>2133</v>
      </c>
      <c r="Q23" s="126"/>
    </row>
    <row r="24" spans="1:17">
      <c r="A24" s="14" t="s">
        <v>40</v>
      </c>
      <c r="B24" s="14"/>
      <c r="C24" s="11">
        <f t="shared" si="0"/>
        <v>0</v>
      </c>
      <c r="D24" s="33">
        <f t="shared" si="1"/>
        <v>0</v>
      </c>
      <c r="E24" s="14"/>
      <c r="F24" s="126">
        <f>Data!D336</f>
        <v>0</v>
      </c>
      <c r="G24" s="126">
        <f>Data!G336</f>
        <v>0</v>
      </c>
      <c r="H24" s="126">
        <f>Data!J336</f>
        <v>0</v>
      </c>
      <c r="I24" s="126">
        <f>Data!M336</f>
        <v>0</v>
      </c>
      <c r="J24" s="126">
        <f>Data!P336</f>
        <v>0</v>
      </c>
      <c r="K24" s="126">
        <f>Data!S336</f>
        <v>0</v>
      </c>
      <c r="L24" s="126">
        <f>Data!V336</f>
        <v>0</v>
      </c>
      <c r="M24" s="126">
        <f>Data!Y336</f>
        <v>0</v>
      </c>
      <c r="N24" s="126">
        <f>Data!AB336</f>
        <v>0</v>
      </c>
      <c r="O24" s="126">
        <f>Data!AE336</f>
        <v>0</v>
      </c>
      <c r="Q24" s="126"/>
    </row>
    <row r="25" spans="1:17">
      <c r="A25" s="14" t="s">
        <v>41</v>
      </c>
      <c r="B25" s="14"/>
      <c r="C25" s="11">
        <f t="shared" si="0"/>
        <v>29788</v>
      </c>
      <c r="D25" s="33">
        <f t="shared" si="1"/>
        <v>0.14605931020033935</v>
      </c>
      <c r="E25" s="14"/>
      <c r="F25" s="126">
        <f>Data!D352</f>
        <v>27383</v>
      </c>
      <c r="G25" s="126">
        <f>Data!G352</f>
        <v>1643</v>
      </c>
      <c r="H25" s="126">
        <f>Data!J352</f>
        <v>0</v>
      </c>
      <c r="I25" s="126">
        <f>Data!M352</f>
        <v>0</v>
      </c>
      <c r="J25" s="126">
        <f>Data!P352</f>
        <v>0</v>
      </c>
      <c r="K25" s="126">
        <f>Data!S352</f>
        <v>0</v>
      </c>
      <c r="L25" s="126">
        <f>Data!V352</f>
        <v>0</v>
      </c>
      <c r="M25" s="126">
        <f>Data!Y352</f>
        <v>0</v>
      </c>
      <c r="N25" s="126">
        <f>Data!AB352</f>
        <v>382</v>
      </c>
      <c r="O25" s="126">
        <f>Data!AE352</f>
        <v>380</v>
      </c>
      <c r="Q25" s="126"/>
    </row>
    <row r="26" spans="1:17">
      <c r="A26" s="14" t="s">
        <v>42</v>
      </c>
      <c r="B26" s="14"/>
      <c r="C26" s="11">
        <f t="shared" si="0"/>
        <v>47975</v>
      </c>
      <c r="D26" s="33">
        <f t="shared" si="1"/>
        <v>0.23523551117434136</v>
      </c>
      <c r="E26" s="14"/>
      <c r="F26" s="126">
        <f>Data!D368</f>
        <v>18587</v>
      </c>
      <c r="G26" s="126">
        <f>Data!G368</f>
        <v>9596</v>
      </c>
      <c r="H26" s="126">
        <f>Data!J368</f>
        <v>0</v>
      </c>
      <c r="I26" s="126">
        <f>Data!M368</f>
        <v>7827</v>
      </c>
      <c r="J26" s="126">
        <f>Data!P368</f>
        <v>0</v>
      </c>
      <c r="K26" s="126">
        <f>Data!S368</f>
        <v>0</v>
      </c>
      <c r="L26" s="126">
        <f>Data!V368</f>
        <v>0</v>
      </c>
      <c r="M26" s="126">
        <f>Data!Y368</f>
        <v>270</v>
      </c>
      <c r="N26" s="126">
        <f>Data!AB368</f>
        <v>3373</v>
      </c>
      <c r="O26" s="126">
        <f>Data!AE368</f>
        <v>8322</v>
      </c>
      <c r="Q26" s="126"/>
    </row>
    <row r="27" spans="1:17">
      <c r="A27" s="14" t="s">
        <v>43</v>
      </c>
      <c r="B27" s="14"/>
      <c r="C27" s="11">
        <f t="shared" si="0"/>
        <v>42402</v>
      </c>
      <c r="D27" s="33">
        <f t="shared" si="1"/>
        <v>0.20790945585856013</v>
      </c>
      <c r="E27" s="14"/>
      <c r="F27" s="126">
        <f>Data!D384</f>
        <v>6359</v>
      </c>
      <c r="G27" s="126">
        <f>Data!G384</f>
        <v>25852</v>
      </c>
      <c r="H27" s="126">
        <f>Data!J384</f>
        <v>0</v>
      </c>
      <c r="I27" s="126">
        <f>Data!M384</f>
        <v>0</v>
      </c>
      <c r="J27" s="126">
        <f>Data!P384</f>
        <v>0</v>
      </c>
      <c r="K27" s="126">
        <f>Data!S384</f>
        <v>225</v>
      </c>
      <c r="L27" s="126">
        <f>Data!V384</f>
        <v>2835</v>
      </c>
      <c r="M27" s="126">
        <f>Data!Y384</f>
        <v>0</v>
      </c>
      <c r="N27" s="126">
        <f>Data!AB384</f>
        <v>3673</v>
      </c>
      <c r="O27" s="126">
        <f>Data!AE384</f>
        <v>3458</v>
      </c>
      <c r="Q27" s="126"/>
    </row>
    <row r="28" spans="1:17">
      <c r="A28" s="14" t="s">
        <v>44</v>
      </c>
      <c r="B28" s="14"/>
      <c r="C28" s="11">
        <f t="shared" si="0"/>
        <v>5648</v>
      </c>
      <c r="D28" s="33">
        <f t="shared" si="1"/>
        <v>2.7693802336897968E-2</v>
      </c>
      <c r="E28" s="14"/>
      <c r="F28" s="126">
        <f>Data!D400</f>
        <v>0</v>
      </c>
      <c r="G28" s="126">
        <f>Data!G400</f>
        <v>0</v>
      </c>
      <c r="H28" s="126">
        <f>Data!J400</f>
        <v>0</v>
      </c>
      <c r="I28" s="126">
        <f>Data!M400</f>
        <v>0</v>
      </c>
      <c r="J28" s="126">
        <f>Data!P400</f>
        <v>0</v>
      </c>
      <c r="K28" s="126">
        <f>Data!S400</f>
        <v>0</v>
      </c>
      <c r="L28" s="126">
        <f>Data!V400</f>
        <v>0</v>
      </c>
      <c r="M28" s="126">
        <f>Data!Y400</f>
        <v>2051</v>
      </c>
      <c r="N28" s="126">
        <f>Data!AB400</f>
        <v>0</v>
      </c>
      <c r="O28" s="126">
        <f>Data!AE400</f>
        <v>3597</v>
      </c>
      <c r="Q28" s="126"/>
    </row>
    <row r="29" spans="1:17">
      <c r="A29" s="14" t="s">
        <v>23</v>
      </c>
      <c r="B29" s="14"/>
      <c r="C29" s="109">
        <f t="shared" si="0"/>
        <v>904794</v>
      </c>
      <c r="D29" s="33">
        <f t="shared" si="1"/>
        <v>4.4364706429906624</v>
      </c>
      <c r="E29" s="14"/>
      <c r="F29" s="126">
        <f>Data!D416</f>
        <v>448099</v>
      </c>
      <c r="G29" s="126">
        <f>Data!G416</f>
        <v>88163</v>
      </c>
      <c r="H29" s="126">
        <f>Data!J416</f>
        <v>32577</v>
      </c>
      <c r="I29" s="126">
        <f>Data!M416</f>
        <v>43787</v>
      </c>
      <c r="J29" s="126">
        <f>Data!P416</f>
        <v>17986</v>
      </c>
      <c r="K29" s="126">
        <f>Data!S416</f>
        <v>5652</v>
      </c>
      <c r="L29" s="126">
        <f>Data!V416</f>
        <v>3645</v>
      </c>
      <c r="M29" s="126">
        <f>Data!Y416</f>
        <v>32836</v>
      </c>
      <c r="N29" s="126">
        <f>Data!AB416</f>
        <v>98941</v>
      </c>
      <c r="O29" s="126">
        <f>Data!AE416</f>
        <v>133108</v>
      </c>
      <c r="Q29" s="126"/>
    </row>
    <row r="30" spans="1:17">
      <c r="A30" s="14" t="s">
        <v>45</v>
      </c>
      <c r="B30" s="14"/>
      <c r="C30" s="11">
        <f t="shared" si="0"/>
        <v>17172</v>
      </c>
      <c r="D30" s="33">
        <f t="shared" si="1"/>
        <v>8.4199357954888795E-2</v>
      </c>
      <c r="E30" s="14"/>
      <c r="F30" s="126">
        <f>Data!D432</f>
        <v>1045</v>
      </c>
      <c r="G30" s="126">
        <f>Data!G432</f>
        <v>4672</v>
      </c>
      <c r="H30" s="126">
        <f>Data!J432</f>
        <v>0</v>
      </c>
      <c r="I30" s="126">
        <f>Data!M432</f>
        <v>6300</v>
      </c>
      <c r="J30" s="126">
        <f>Data!P432</f>
        <v>191</v>
      </c>
      <c r="K30" s="126">
        <f>Data!S432</f>
        <v>0</v>
      </c>
      <c r="L30" s="126">
        <f>Data!V432</f>
        <v>0</v>
      </c>
      <c r="M30" s="126">
        <f>Data!Y432</f>
        <v>0</v>
      </c>
      <c r="N30" s="126">
        <f>Data!AB432</f>
        <v>3910</v>
      </c>
      <c r="O30" s="126">
        <f>Data!AE432</f>
        <v>1054</v>
      </c>
      <c r="Q30" s="126"/>
    </row>
    <row r="31" spans="1:17">
      <c r="A31" s="14" t="s">
        <v>46</v>
      </c>
      <c r="B31" s="14"/>
      <c r="C31" s="11">
        <f t="shared" si="0"/>
        <v>113129</v>
      </c>
      <c r="D31" s="33">
        <f t="shared" si="1"/>
        <v>0.55470470335887567</v>
      </c>
      <c r="E31" s="14"/>
      <c r="F31" s="126">
        <f>Data!D448</f>
        <v>42501</v>
      </c>
      <c r="G31" s="126">
        <f>Data!G448</f>
        <v>30160</v>
      </c>
      <c r="H31" s="126">
        <f>Data!J448</f>
        <v>10660</v>
      </c>
      <c r="I31" s="126">
        <f>Data!M448</f>
        <v>1203</v>
      </c>
      <c r="J31" s="126">
        <f>Data!P448</f>
        <v>2890</v>
      </c>
      <c r="K31" s="126">
        <f>Data!S448</f>
        <v>420</v>
      </c>
      <c r="L31" s="126">
        <f>Data!V448</f>
        <v>1148</v>
      </c>
      <c r="M31" s="126">
        <f>Data!Y448</f>
        <v>5295</v>
      </c>
      <c r="N31" s="126">
        <f>Data!AB448</f>
        <v>15913</v>
      </c>
      <c r="O31" s="126">
        <f>Data!AE448</f>
        <v>2939</v>
      </c>
      <c r="Q31" s="126"/>
    </row>
    <row r="32" spans="1:17">
      <c r="A32" s="14" t="s">
        <v>47</v>
      </c>
      <c r="B32" s="14"/>
      <c r="C32" s="11">
        <f t="shared" si="0"/>
        <v>138900</v>
      </c>
      <c r="D32" s="33">
        <f t="shared" si="1"/>
        <v>0.68106748310820253</v>
      </c>
      <c r="E32" s="14"/>
      <c r="F32" s="126">
        <f>Data!D464</f>
        <v>132600</v>
      </c>
      <c r="G32" s="126">
        <f>Data!G464</f>
        <v>0</v>
      </c>
      <c r="H32" s="126">
        <f>Data!J464</f>
        <v>0</v>
      </c>
      <c r="I32" s="126">
        <f>Data!M464</f>
        <v>6300</v>
      </c>
      <c r="J32" s="126">
        <f>Data!P464</f>
        <v>0</v>
      </c>
      <c r="K32" s="126">
        <f>Data!S464</f>
        <v>0</v>
      </c>
      <c r="L32" s="126">
        <f>Data!V464</f>
        <v>0</v>
      </c>
      <c r="M32" s="126">
        <f>Data!Y464</f>
        <v>0</v>
      </c>
      <c r="N32" s="126">
        <f>Data!AB464</f>
        <v>0</v>
      </c>
      <c r="O32" s="126">
        <f>Data!AE464</f>
        <v>0</v>
      </c>
      <c r="Q32" s="126"/>
    </row>
    <row r="33" spans="1:17">
      <c r="A33" s="14" t="s">
        <v>18</v>
      </c>
      <c r="B33" s="14"/>
      <c r="C33" s="109">
        <f t="shared" si="0"/>
        <v>447974</v>
      </c>
      <c r="D33" s="33">
        <f t="shared" si="1"/>
        <v>2.1965480538366733</v>
      </c>
      <c r="E33" s="14"/>
      <c r="F33" s="126">
        <f>Data!D480</f>
        <v>23220</v>
      </c>
      <c r="G33" s="126">
        <f>Data!G480</f>
        <v>112993</v>
      </c>
      <c r="H33" s="126">
        <f>Data!J480</f>
        <v>22084</v>
      </c>
      <c r="I33" s="126">
        <f>Data!M480</f>
        <v>87969</v>
      </c>
      <c r="J33" s="126">
        <f>Data!P480</f>
        <v>12137</v>
      </c>
      <c r="K33" s="126">
        <f>Data!S480</f>
        <v>3319</v>
      </c>
      <c r="L33" s="126">
        <f>Data!V480</f>
        <v>9781</v>
      </c>
      <c r="M33" s="126">
        <f>Data!Y480</f>
        <v>15586</v>
      </c>
      <c r="N33" s="126">
        <f>Data!AB480</f>
        <v>100710</v>
      </c>
      <c r="O33" s="126">
        <f>Data!AE480</f>
        <v>60175</v>
      </c>
      <c r="Q33" s="126"/>
    </row>
    <row r="34" spans="1:17">
      <c r="A34" s="14" t="s">
        <v>48</v>
      </c>
      <c r="B34" s="14"/>
      <c r="C34" s="11">
        <f t="shared" si="0"/>
        <v>25105</v>
      </c>
      <c r="D34" s="33">
        <f t="shared" si="1"/>
        <v>0.12309718620181009</v>
      </c>
      <c r="E34" s="14"/>
      <c r="F34" s="126">
        <f>Data!D496</f>
        <v>1585</v>
      </c>
      <c r="G34" s="126">
        <f>Data!G496</f>
        <v>2423</v>
      </c>
      <c r="H34" s="126">
        <f>Data!J496</f>
        <v>0</v>
      </c>
      <c r="I34" s="126">
        <f>Data!M496</f>
        <v>13013</v>
      </c>
      <c r="J34" s="126">
        <f>Data!P496</f>
        <v>1100</v>
      </c>
      <c r="K34" s="126">
        <f>Data!S496</f>
        <v>0</v>
      </c>
      <c r="L34" s="126">
        <f>Data!V496</f>
        <v>0</v>
      </c>
      <c r="M34" s="126">
        <f>Data!Y496</f>
        <v>0</v>
      </c>
      <c r="N34" s="126">
        <f>Data!AB496</f>
        <v>5784</v>
      </c>
      <c r="O34" s="126">
        <f>Data!AE496</f>
        <v>1200</v>
      </c>
      <c r="Q34" s="126"/>
    </row>
    <row r="35" spans="1:17">
      <c r="A35" s="14" t="s">
        <v>49</v>
      </c>
      <c r="B35" s="14"/>
      <c r="C35" s="11">
        <f t="shared" si="0"/>
        <v>155271</v>
      </c>
      <c r="D35" s="33">
        <f t="shared" si="1"/>
        <v>0.76133930287756457</v>
      </c>
      <c r="E35" s="14"/>
      <c r="F35" s="126">
        <f>Data!D512</f>
        <v>28500</v>
      </c>
      <c r="G35" s="126">
        <f>Data!G512</f>
        <v>1268</v>
      </c>
      <c r="H35" s="126">
        <f>Data!J512</f>
        <v>902</v>
      </c>
      <c r="I35" s="126">
        <f>Data!M512</f>
        <v>2736</v>
      </c>
      <c r="J35" s="126">
        <f>Data!P512</f>
        <v>870</v>
      </c>
      <c r="K35" s="126">
        <f>Data!S512</f>
        <v>656</v>
      </c>
      <c r="L35" s="126">
        <f>Data!V512</f>
        <v>1766</v>
      </c>
      <c r="M35" s="126">
        <f>Data!Y512</f>
        <v>0</v>
      </c>
      <c r="N35" s="126">
        <f>Data!AB512</f>
        <v>117725</v>
      </c>
      <c r="O35" s="126">
        <f>Data!AE512</f>
        <v>848</v>
      </c>
      <c r="Q35" s="126"/>
    </row>
    <row r="36" spans="1:17">
      <c r="A36" s="14" t="s">
        <v>50</v>
      </c>
      <c r="B36" s="14"/>
      <c r="C36" s="11">
        <f t="shared" ref="C36:C54" si="2">SUM(F36:O36)</f>
        <v>150697</v>
      </c>
      <c r="D36" s="33">
        <f t="shared" ref="D36:D54" si="3">C36/$C$56*100</f>
        <v>0.73891163788305825</v>
      </c>
      <c r="E36" s="14"/>
      <c r="F36" s="126">
        <f>Data!D528</f>
        <v>98584</v>
      </c>
      <c r="G36" s="126">
        <f>Data!G528</f>
        <v>11728</v>
      </c>
      <c r="H36" s="126">
        <f>Data!J528</f>
        <v>0</v>
      </c>
      <c r="I36" s="126">
        <f>Data!M528</f>
        <v>0</v>
      </c>
      <c r="J36" s="126">
        <f>Data!P528</f>
        <v>5982</v>
      </c>
      <c r="K36" s="126">
        <f>Data!S528</f>
        <v>614</v>
      </c>
      <c r="L36" s="126">
        <f>Data!V528</f>
        <v>125</v>
      </c>
      <c r="M36" s="126">
        <f>Data!Y528</f>
        <v>2015</v>
      </c>
      <c r="N36" s="126">
        <f>Data!AB528</f>
        <v>31054</v>
      </c>
      <c r="O36" s="126">
        <f>Data!AE528</f>
        <v>595</v>
      </c>
      <c r="Q36" s="126"/>
    </row>
    <row r="37" spans="1:17">
      <c r="A37" s="14" t="s">
        <v>51</v>
      </c>
      <c r="B37" s="14"/>
      <c r="C37" s="11">
        <f t="shared" si="2"/>
        <v>36680</v>
      </c>
      <c r="D37" s="33">
        <f t="shared" si="3"/>
        <v>0.17985280979416032</v>
      </c>
      <c r="E37" s="14"/>
      <c r="F37" s="126">
        <f>Data!D544</f>
        <v>36680</v>
      </c>
      <c r="G37" s="126">
        <f>Data!G544</f>
        <v>0</v>
      </c>
      <c r="H37" s="126">
        <f>Data!J544</f>
        <v>0</v>
      </c>
      <c r="I37" s="126">
        <f>Data!M544</f>
        <v>0</v>
      </c>
      <c r="J37" s="126">
        <f>Data!P544</f>
        <v>0</v>
      </c>
      <c r="K37" s="126">
        <f>Data!S544</f>
        <v>0</v>
      </c>
      <c r="L37" s="126">
        <f>Data!V544</f>
        <v>0</v>
      </c>
      <c r="M37" s="126">
        <f>Data!Y544</f>
        <v>0</v>
      </c>
      <c r="N37" s="126">
        <f>Data!AB544</f>
        <v>0</v>
      </c>
      <c r="O37" s="126">
        <f>Data!AE544</f>
        <v>0</v>
      </c>
      <c r="Q37" s="126"/>
    </row>
    <row r="38" spans="1:17">
      <c r="A38" s="14" t="s">
        <v>52</v>
      </c>
      <c r="B38" s="14"/>
      <c r="C38" s="11">
        <f t="shared" si="2"/>
        <v>437652</v>
      </c>
      <c r="D38" s="33">
        <f t="shared" si="3"/>
        <v>2.1459362571437799</v>
      </c>
      <c r="E38" s="14"/>
      <c r="F38" s="126">
        <f>Data!D560</f>
        <v>331936</v>
      </c>
      <c r="G38" s="126">
        <f>Data!G560</f>
        <v>24823</v>
      </c>
      <c r="H38" s="126">
        <f>Data!J560</f>
        <v>5219</v>
      </c>
      <c r="I38" s="126">
        <f>Data!M560</f>
        <v>28444</v>
      </c>
      <c r="J38" s="126">
        <f>Data!P560</f>
        <v>2491</v>
      </c>
      <c r="K38" s="126">
        <f>Data!S560</f>
        <v>4804</v>
      </c>
      <c r="L38" s="126">
        <f>Data!V560</f>
        <v>346</v>
      </c>
      <c r="M38" s="126">
        <f>Data!Y560</f>
        <v>8069</v>
      </c>
      <c r="N38" s="126">
        <f>Data!AB560</f>
        <v>16686</v>
      </c>
      <c r="O38" s="126">
        <f>Data!AE560</f>
        <v>14834</v>
      </c>
      <c r="Q38" s="126"/>
    </row>
    <row r="39" spans="1:17">
      <c r="A39" s="14" t="s">
        <v>19</v>
      </c>
      <c r="B39" s="14"/>
      <c r="C39" s="11">
        <f t="shared" si="2"/>
        <v>168383.8</v>
      </c>
      <c r="D39" s="33">
        <f t="shared" si="3"/>
        <v>0.82563521139089235</v>
      </c>
      <c r="E39" s="14"/>
      <c r="F39" s="126">
        <f>Data!D576</f>
        <v>137880.79999999999</v>
      </c>
      <c r="G39" s="126">
        <f>Data!G576</f>
        <v>4204</v>
      </c>
      <c r="H39" s="126">
        <f>Data!J576</f>
        <v>0</v>
      </c>
      <c r="I39" s="126">
        <f>Data!M576</f>
        <v>0</v>
      </c>
      <c r="J39" s="126">
        <f>Data!P576</f>
        <v>205</v>
      </c>
      <c r="K39" s="126">
        <f>Data!S576</f>
        <v>330</v>
      </c>
      <c r="L39" s="126">
        <f>Data!V576</f>
        <v>0</v>
      </c>
      <c r="M39" s="126">
        <f>Data!Y576</f>
        <v>400</v>
      </c>
      <c r="N39" s="126">
        <f>Data!AB576</f>
        <v>23858</v>
      </c>
      <c r="O39" s="126">
        <f>Data!AE576</f>
        <v>1506</v>
      </c>
      <c r="Q39" s="126"/>
    </row>
    <row r="40" spans="1:17">
      <c r="A40" s="14" t="s">
        <v>53</v>
      </c>
      <c r="B40" s="14"/>
      <c r="C40" s="11">
        <f t="shared" si="2"/>
        <v>30895</v>
      </c>
      <c r="D40" s="33">
        <f t="shared" si="3"/>
        <v>0.15148725623202244</v>
      </c>
      <c r="E40" s="14"/>
      <c r="F40" s="126">
        <f>Data!D592</f>
        <v>12619</v>
      </c>
      <c r="G40" s="126">
        <f>Data!G592</f>
        <v>4132</v>
      </c>
      <c r="H40" s="126">
        <f>Data!J592</f>
        <v>0</v>
      </c>
      <c r="I40" s="126">
        <f>Data!M592</f>
        <v>0</v>
      </c>
      <c r="J40" s="126">
        <f>Data!P592</f>
        <v>0</v>
      </c>
      <c r="K40" s="126">
        <f>Data!S592</f>
        <v>0</v>
      </c>
      <c r="L40" s="126">
        <f>Data!V592</f>
        <v>0</v>
      </c>
      <c r="M40" s="126">
        <f>Data!Y592</f>
        <v>2701</v>
      </c>
      <c r="N40" s="126">
        <f>Data!AB592</f>
        <v>9985</v>
      </c>
      <c r="O40" s="126">
        <f>Data!AE592</f>
        <v>1458</v>
      </c>
      <c r="Q40" s="126"/>
    </row>
    <row r="41" spans="1:17">
      <c r="A41" s="14" t="s">
        <v>54</v>
      </c>
      <c r="B41" s="14"/>
      <c r="C41" s="11">
        <f t="shared" si="2"/>
        <v>200128</v>
      </c>
      <c r="D41" s="33">
        <f t="shared" si="3"/>
        <v>0.9812863445606792</v>
      </c>
      <c r="E41" s="14"/>
      <c r="F41" s="126">
        <f>Data!D608</f>
        <v>134707</v>
      </c>
      <c r="G41" s="126">
        <f>Data!G608</f>
        <v>12794</v>
      </c>
      <c r="H41" s="126">
        <f>Data!J608</f>
        <v>0</v>
      </c>
      <c r="I41" s="126">
        <f>Data!M608</f>
        <v>0</v>
      </c>
      <c r="J41" s="126">
        <f>Data!P608</f>
        <v>426</v>
      </c>
      <c r="K41" s="126">
        <f>Data!S608</f>
        <v>2470</v>
      </c>
      <c r="L41" s="126">
        <f>Data!V608</f>
        <v>0</v>
      </c>
      <c r="M41" s="126">
        <f>Data!Y608</f>
        <v>486</v>
      </c>
      <c r="N41" s="126">
        <f>Data!AB608</f>
        <v>45639</v>
      </c>
      <c r="O41" s="126">
        <f>Data!AE608</f>
        <v>3606</v>
      </c>
      <c r="Q41" s="126"/>
    </row>
    <row r="42" spans="1:17">
      <c r="A42" s="14" t="s">
        <v>11</v>
      </c>
      <c r="B42" s="14"/>
      <c r="C42" s="11">
        <f t="shared" si="2"/>
        <v>198095</v>
      </c>
      <c r="D42" s="33">
        <f t="shared" si="3"/>
        <v>0.97131794864160814</v>
      </c>
      <c r="E42" s="14"/>
      <c r="F42" s="126">
        <f>Data!D624</f>
        <v>28741</v>
      </c>
      <c r="G42" s="126">
        <f>Data!G624</f>
        <v>82448</v>
      </c>
      <c r="H42" s="126">
        <f>Data!J624</f>
        <v>22084</v>
      </c>
      <c r="I42" s="126">
        <f>Data!M624</f>
        <v>30765</v>
      </c>
      <c r="J42" s="126">
        <f>Data!P624</f>
        <v>8330</v>
      </c>
      <c r="K42" s="126">
        <f>Data!S624</f>
        <v>493</v>
      </c>
      <c r="L42" s="126">
        <f>Data!V624</f>
        <v>1281</v>
      </c>
      <c r="M42" s="126">
        <f>Data!Y624</f>
        <v>2600</v>
      </c>
      <c r="N42" s="126">
        <f>Data!AB624</f>
        <v>7556</v>
      </c>
      <c r="O42" s="126">
        <f>Data!AE624</f>
        <v>13797</v>
      </c>
      <c r="Q42" s="126"/>
    </row>
    <row r="43" spans="1:17">
      <c r="A43" s="14" t="s">
        <v>55</v>
      </c>
      <c r="B43" s="14"/>
      <c r="C43" s="11">
        <f t="shared" si="2"/>
        <v>185398</v>
      </c>
      <c r="D43" s="33">
        <f t="shared" si="3"/>
        <v>0.90906082961335155</v>
      </c>
      <c r="E43" s="14"/>
      <c r="F43" s="126">
        <f>Data!D640</f>
        <v>184020</v>
      </c>
      <c r="G43" s="126">
        <f>Data!G640</f>
        <v>0</v>
      </c>
      <c r="H43" s="126">
        <f>Data!J640</f>
        <v>0</v>
      </c>
      <c r="I43" s="126">
        <f>Data!M640</f>
        <v>0</v>
      </c>
      <c r="J43" s="126">
        <f>Data!P640</f>
        <v>0</v>
      </c>
      <c r="K43" s="126">
        <f>Data!S640</f>
        <v>0</v>
      </c>
      <c r="L43" s="126">
        <f>Data!V640</f>
        <v>0</v>
      </c>
      <c r="M43" s="126">
        <f>Data!Y640</f>
        <v>741</v>
      </c>
      <c r="N43" s="126">
        <f>Data!AB640</f>
        <v>637</v>
      </c>
      <c r="O43" s="126">
        <f>Data!AE640</f>
        <v>0</v>
      </c>
      <c r="Q43" s="126"/>
    </row>
    <row r="44" spans="1:17">
      <c r="A44" s="14" t="s">
        <v>27</v>
      </c>
      <c r="B44" s="14"/>
      <c r="C44" s="109">
        <f t="shared" si="2"/>
        <v>199238</v>
      </c>
      <c r="D44" s="33">
        <f t="shared" si="3"/>
        <v>0.97692241324342732</v>
      </c>
      <c r="E44" s="14"/>
      <c r="F44" s="126">
        <f>Data!D656</f>
        <v>15435</v>
      </c>
      <c r="G44" s="126">
        <f>Data!G656</f>
        <v>102088</v>
      </c>
      <c r="H44" s="126">
        <f>Data!J656</f>
        <v>17543</v>
      </c>
      <c r="I44" s="126">
        <f>Data!M656</f>
        <v>15881</v>
      </c>
      <c r="J44" s="126">
        <f>Data!P656</f>
        <v>1226</v>
      </c>
      <c r="K44" s="126">
        <f>Data!S656</f>
        <v>4386</v>
      </c>
      <c r="L44" s="126">
        <f>Data!V656</f>
        <v>570</v>
      </c>
      <c r="M44" s="126">
        <f>Data!Y656</f>
        <v>6586</v>
      </c>
      <c r="N44" s="126">
        <f>Data!AB656</f>
        <v>4176</v>
      </c>
      <c r="O44" s="126">
        <f>Data!AE656</f>
        <v>31347</v>
      </c>
      <c r="Q44" s="126"/>
    </row>
    <row r="45" spans="1:17">
      <c r="A45" s="14" t="s">
        <v>56</v>
      </c>
      <c r="B45" s="14"/>
      <c r="C45" s="11">
        <f t="shared" si="2"/>
        <v>168689</v>
      </c>
      <c r="D45" s="33">
        <f t="shared" si="3"/>
        <v>0.82713169660215669</v>
      </c>
      <c r="E45" s="14"/>
      <c r="F45" s="126">
        <f>Data!D672</f>
        <v>47065</v>
      </c>
      <c r="G45" s="126">
        <f>Data!G672</f>
        <v>79844</v>
      </c>
      <c r="H45" s="126">
        <f>Data!J672</f>
        <v>3518</v>
      </c>
      <c r="I45" s="126">
        <f>Data!M672</f>
        <v>18866</v>
      </c>
      <c r="J45" s="126">
        <f>Data!P672</f>
        <v>3720</v>
      </c>
      <c r="K45" s="126">
        <f>Data!S672</f>
        <v>816</v>
      </c>
      <c r="L45" s="126">
        <f>Data!V672</f>
        <v>2667</v>
      </c>
      <c r="M45" s="126">
        <f>Data!Y672</f>
        <v>1142</v>
      </c>
      <c r="N45" s="126">
        <f>Data!AB672</f>
        <v>4358</v>
      </c>
      <c r="O45" s="126">
        <f>Data!AE672</f>
        <v>6693</v>
      </c>
      <c r="Q45" s="126"/>
    </row>
    <row r="46" spans="1:17">
      <c r="A46" s="14" t="s">
        <v>24</v>
      </c>
      <c r="B46" s="14"/>
      <c r="C46" s="11">
        <f t="shared" si="2"/>
        <v>582254</v>
      </c>
      <c r="D46" s="33">
        <f t="shared" si="3"/>
        <v>2.8549623204440846</v>
      </c>
      <c r="E46" s="14"/>
      <c r="F46" s="126">
        <f>Data!D688</f>
        <v>7017</v>
      </c>
      <c r="G46" s="126">
        <f>Data!G688</f>
        <v>251572</v>
      </c>
      <c r="H46" s="126">
        <f>Data!J688</f>
        <v>10806</v>
      </c>
      <c r="I46" s="126">
        <f>Data!M688</f>
        <v>240463</v>
      </c>
      <c r="J46" s="126">
        <f>Data!P688</f>
        <v>2327</v>
      </c>
      <c r="K46" s="126">
        <f>Data!S688</f>
        <v>7813</v>
      </c>
      <c r="L46" s="126">
        <f>Data!V688</f>
        <v>1560</v>
      </c>
      <c r="M46" s="126">
        <f>Data!Y688</f>
        <v>12992</v>
      </c>
      <c r="N46" s="126">
        <f>Data!AB688</f>
        <v>30653</v>
      </c>
      <c r="O46" s="126">
        <f>Data!AE688</f>
        <v>17051</v>
      </c>
      <c r="Q46" s="126"/>
    </row>
    <row r="47" spans="1:17">
      <c r="A47" s="14" t="s">
        <v>57</v>
      </c>
      <c r="B47" s="14"/>
      <c r="C47" s="11">
        <f t="shared" si="2"/>
        <v>74279</v>
      </c>
      <c r="D47" s="33">
        <f t="shared" si="3"/>
        <v>0.36421174642040444</v>
      </c>
      <c r="E47" s="14"/>
      <c r="F47" s="126">
        <f>Data!D704</f>
        <v>25226</v>
      </c>
      <c r="G47" s="126">
        <f>Data!G704</f>
        <v>31082</v>
      </c>
      <c r="H47" s="126">
        <f>Data!J704</f>
        <v>0</v>
      </c>
      <c r="I47" s="126">
        <f>Data!M704</f>
        <v>872</v>
      </c>
      <c r="J47" s="126">
        <f>Data!P704</f>
        <v>931</v>
      </c>
      <c r="K47" s="126">
        <f>Data!S704</f>
        <v>185</v>
      </c>
      <c r="L47" s="126">
        <f>Data!V704</f>
        <v>856</v>
      </c>
      <c r="M47" s="126">
        <f>Data!Y704</f>
        <v>100</v>
      </c>
      <c r="N47" s="126">
        <f>Data!AB704</f>
        <v>4285</v>
      </c>
      <c r="O47" s="126">
        <f>Data!AE704</f>
        <v>10742</v>
      </c>
      <c r="Q47" s="126"/>
    </row>
    <row r="48" spans="1:17">
      <c r="A48" s="14" t="s">
        <v>12</v>
      </c>
      <c r="B48" s="14"/>
      <c r="C48" s="11">
        <f t="shared" si="2"/>
        <v>197118</v>
      </c>
      <c r="D48" s="33">
        <f t="shared" si="3"/>
        <v>0.96652743077986081</v>
      </c>
      <c r="E48" s="14"/>
      <c r="F48" s="126">
        <f>Data!D720</f>
        <v>64575</v>
      </c>
      <c r="G48" s="126">
        <f>Data!G720</f>
        <v>44347</v>
      </c>
      <c r="H48" s="126">
        <f>Data!J720</f>
        <v>2104</v>
      </c>
      <c r="I48" s="126">
        <f>Data!M720</f>
        <v>7469</v>
      </c>
      <c r="J48" s="126">
        <f>Data!P720</f>
        <v>0</v>
      </c>
      <c r="K48" s="126">
        <f>Data!S720</f>
        <v>1889</v>
      </c>
      <c r="L48" s="126">
        <f>Data!V720</f>
        <v>4422</v>
      </c>
      <c r="M48" s="126">
        <f>Data!Y720</f>
        <v>5260</v>
      </c>
      <c r="N48" s="126">
        <f>Data!AB720</f>
        <v>30367</v>
      </c>
      <c r="O48" s="126">
        <f>Data!AE720</f>
        <v>36685</v>
      </c>
      <c r="Q48" s="126"/>
    </row>
    <row r="49" spans="1:17">
      <c r="A49" s="14" t="s">
        <v>58</v>
      </c>
      <c r="B49" s="14"/>
      <c r="C49" s="11">
        <f t="shared" si="2"/>
        <v>173033</v>
      </c>
      <c r="D49" s="33">
        <f t="shared" si="3"/>
        <v>0.84843160406523832</v>
      </c>
      <c r="E49" s="14"/>
      <c r="F49" s="126">
        <f>Data!D736</f>
        <v>155107</v>
      </c>
      <c r="G49" s="126">
        <f>Data!G736</f>
        <v>14410</v>
      </c>
      <c r="H49" s="126">
        <f>Data!J736</f>
        <v>0</v>
      </c>
      <c r="I49" s="126">
        <f>Data!M736</f>
        <v>2459</v>
      </c>
      <c r="J49" s="126">
        <f>Data!P736</f>
        <v>0</v>
      </c>
      <c r="K49" s="126">
        <f>Data!S736</f>
        <v>421</v>
      </c>
      <c r="L49" s="126">
        <f>Data!V736</f>
        <v>0</v>
      </c>
      <c r="M49" s="126">
        <f>Data!Y736</f>
        <v>0</v>
      </c>
      <c r="N49" s="126">
        <f>Data!AB736</f>
        <v>356</v>
      </c>
      <c r="O49" s="126">
        <f>Data!AE736</f>
        <v>280</v>
      </c>
      <c r="Q49" s="126"/>
    </row>
    <row r="50" spans="1:17">
      <c r="A50" s="14" t="s">
        <v>59</v>
      </c>
      <c r="B50" s="14"/>
      <c r="C50" s="11">
        <f t="shared" si="2"/>
        <v>43218</v>
      </c>
      <c r="D50" s="33">
        <f t="shared" si="3"/>
        <v>0.21191054344831028</v>
      </c>
      <c r="E50" s="14"/>
      <c r="F50" s="126">
        <f>Data!D752</f>
        <v>185</v>
      </c>
      <c r="G50" s="126">
        <f>Data!G752</f>
        <v>6049</v>
      </c>
      <c r="H50" s="126">
        <f>Data!J752</f>
        <v>1080</v>
      </c>
      <c r="I50" s="126">
        <f>Data!M752</f>
        <v>360</v>
      </c>
      <c r="J50" s="126">
        <f>Data!P752</f>
        <v>100</v>
      </c>
      <c r="K50" s="126">
        <f>Data!S752</f>
        <v>162</v>
      </c>
      <c r="L50" s="126">
        <f>Data!V752</f>
        <v>0</v>
      </c>
      <c r="M50" s="126">
        <f>Data!Y752</f>
        <v>495</v>
      </c>
      <c r="N50" s="126">
        <f>Data!AB752</f>
        <v>33059</v>
      </c>
      <c r="O50" s="126">
        <f>Data!AE752</f>
        <v>1728</v>
      </c>
      <c r="Q50" s="126"/>
    </row>
    <row r="51" spans="1:17">
      <c r="A51" s="14" t="s">
        <v>60</v>
      </c>
      <c r="B51" s="14"/>
      <c r="C51" s="11">
        <f t="shared" si="2"/>
        <v>119636</v>
      </c>
      <c r="D51" s="33">
        <f t="shared" si="3"/>
        <v>0.5866104349109641</v>
      </c>
      <c r="E51" s="14"/>
      <c r="F51" s="126">
        <f>Data!D768</f>
        <v>84393</v>
      </c>
      <c r="G51" s="126">
        <f>Data!G768</f>
        <v>4989</v>
      </c>
      <c r="H51" s="126">
        <f>Data!J768</f>
        <v>2220</v>
      </c>
      <c r="I51" s="126">
        <f>Data!M768</f>
        <v>480</v>
      </c>
      <c r="J51" s="126">
        <f>Data!P768</f>
        <v>3010</v>
      </c>
      <c r="K51" s="126">
        <f>Data!S768</f>
        <v>370</v>
      </c>
      <c r="L51" s="126">
        <f>Data!V768</f>
        <v>747</v>
      </c>
      <c r="M51" s="126">
        <f>Data!Y768</f>
        <v>666</v>
      </c>
      <c r="N51" s="126">
        <f>Data!AB768</f>
        <v>19463</v>
      </c>
      <c r="O51" s="126">
        <f>Data!AE768</f>
        <v>3298</v>
      </c>
      <c r="Q51" s="126"/>
    </row>
    <row r="52" spans="1:17">
      <c r="A52" s="14" t="s">
        <v>61</v>
      </c>
      <c r="B52" s="14"/>
      <c r="C52" s="11">
        <f t="shared" si="2"/>
        <v>88230</v>
      </c>
      <c r="D52" s="33">
        <f t="shared" si="3"/>
        <v>0.43261759564173297</v>
      </c>
      <c r="E52" s="14"/>
      <c r="F52" s="126">
        <f>Data!D784</f>
        <v>84680</v>
      </c>
      <c r="G52" s="126">
        <f>Data!G784</f>
        <v>2730</v>
      </c>
      <c r="H52" s="126">
        <f>Data!J784</f>
        <v>0</v>
      </c>
      <c r="I52" s="126">
        <f>Data!M784</f>
        <v>0</v>
      </c>
      <c r="J52" s="126">
        <f>Data!P784</f>
        <v>0</v>
      </c>
      <c r="K52" s="126">
        <f>Data!S784</f>
        <v>820</v>
      </c>
      <c r="L52" s="126">
        <f>Data!V784</f>
        <v>0</v>
      </c>
      <c r="M52" s="126">
        <f>Data!Y784</f>
        <v>0</v>
      </c>
      <c r="N52" s="126">
        <f>Data!AB784</f>
        <v>0</v>
      </c>
      <c r="O52" s="126">
        <f>Data!AE784</f>
        <v>0</v>
      </c>
      <c r="Q52" s="126"/>
    </row>
    <row r="53" spans="1:17">
      <c r="A53" s="14" t="s">
        <v>62</v>
      </c>
      <c r="B53" s="14"/>
      <c r="C53" s="11">
        <f t="shared" si="2"/>
        <v>44306</v>
      </c>
      <c r="D53" s="33">
        <f t="shared" si="3"/>
        <v>0.21724532690131043</v>
      </c>
      <c r="E53" s="14"/>
      <c r="F53" s="126">
        <f>Data!D800</f>
        <v>13446</v>
      </c>
      <c r="G53" s="126">
        <f>Data!G800</f>
        <v>22959</v>
      </c>
      <c r="H53" s="126">
        <f>Data!J800</f>
        <v>688</v>
      </c>
      <c r="I53" s="126">
        <f>Data!M800</f>
        <v>0</v>
      </c>
      <c r="J53" s="126">
        <f>Data!P800</f>
        <v>327</v>
      </c>
      <c r="K53" s="126">
        <f>Data!S800</f>
        <v>0</v>
      </c>
      <c r="L53" s="126">
        <f>Data!V800</f>
        <v>0</v>
      </c>
      <c r="M53" s="126">
        <f>Data!Y800</f>
        <v>298</v>
      </c>
      <c r="N53" s="126">
        <f>Data!AB800</f>
        <v>790</v>
      </c>
      <c r="O53" s="126">
        <f>Data!AE800</f>
        <v>5798</v>
      </c>
      <c r="Q53" s="126"/>
    </row>
    <row r="54" spans="1:17">
      <c r="A54" s="14" t="s">
        <v>63</v>
      </c>
      <c r="B54" s="14"/>
      <c r="C54" s="11">
        <f t="shared" si="2"/>
        <v>165139</v>
      </c>
      <c r="D54" s="33">
        <f t="shared" si="3"/>
        <v>0.80972500426929783</v>
      </c>
      <c r="E54" s="14"/>
      <c r="F54" s="126">
        <f>Data!D816</f>
        <v>163916</v>
      </c>
      <c r="G54" s="126">
        <f>Data!G816</f>
        <v>0</v>
      </c>
      <c r="H54" s="126">
        <f>Data!J816</f>
        <v>0</v>
      </c>
      <c r="I54" s="126">
        <f>Data!M816</f>
        <v>0</v>
      </c>
      <c r="J54" s="126">
        <f>Data!P816</f>
        <v>0</v>
      </c>
      <c r="K54" s="126">
        <f>Data!S816</f>
        <v>0</v>
      </c>
      <c r="L54" s="126">
        <f>Data!V816</f>
        <v>0</v>
      </c>
      <c r="M54" s="126">
        <f>Data!Y816</f>
        <v>1223</v>
      </c>
      <c r="N54" s="126">
        <f>Data!AB816</f>
        <v>0</v>
      </c>
      <c r="O54" s="126">
        <f>Data!AE816</f>
        <v>0</v>
      </c>
      <c r="Q54" s="126"/>
    </row>
    <row r="56" spans="1:17">
      <c r="A56" s="14" t="s">
        <v>101</v>
      </c>
      <c r="B56" s="14"/>
      <c r="C56" s="11">
        <f>SUM(C4:C55)</f>
        <v>20394454.800000001</v>
      </c>
      <c r="D56" s="11">
        <f t="shared" ref="D56:O56" si="4">SUM(D4:D55)</f>
        <v>99.999999999999986</v>
      </c>
      <c r="E56" s="11"/>
      <c r="F56" s="125">
        <f t="shared" si="4"/>
        <v>4391643.8</v>
      </c>
      <c r="G56" s="125">
        <f t="shared" si="4"/>
        <v>4602835</v>
      </c>
      <c r="H56" s="125">
        <f t="shared" si="4"/>
        <v>1270126</v>
      </c>
      <c r="I56" s="125">
        <f t="shared" si="4"/>
        <v>2546465</v>
      </c>
      <c r="J56" s="125">
        <f t="shared" si="4"/>
        <v>423195</v>
      </c>
      <c r="K56" s="125">
        <f t="shared" si="4"/>
        <v>177991</v>
      </c>
      <c r="L56" s="125">
        <f t="shared" si="4"/>
        <v>227866</v>
      </c>
      <c r="M56" s="125">
        <f t="shared" si="4"/>
        <v>1159950</v>
      </c>
      <c r="N56" s="125">
        <f t="shared" si="4"/>
        <v>3002485</v>
      </c>
      <c r="O56" s="125">
        <f t="shared" si="4"/>
        <v>2591898</v>
      </c>
      <c r="Q56" s="126"/>
    </row>
  </sheetData>
  <sortState ref="C4:D54">
    <sortCondition descending="1" ref="D4"/>
  </sortState>
  <phoneticPr fontId="2" type="noConversion"/>
  <pageMargins left="0.75" right="0.75" top="1" bottom="1" header="0.5" footer="0.5"/>
  <pageSetup paperSize="9" scale="98" orientation="portrait" r:id="rId1"/>
  <headerFooter alignWithMargins="0"/>
  <rowBreaks count="1" manualBreakCount="1">
    <brk id="54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69"/>
  <sheetViews>
    <sheetView workbookViewId="0">
      <selection activeCell="D3" sqref="D3:M3"/>
    </sheetView>
  </sheetViews>
  <sheetFormatPr defaultRowHeight="12.75"/>
  <cols>
    <col min="1" max="1" width="50.42578125" customWidth="1"/>
    <col min="2" max="2" width="10.140625" customWidth="1"/>
    <col min="3" max="3" width="8" style="1" customWidth="1"/>
    <col min="4" max="4" width="10.85546875" style="1" customWidth="1"/>
    <col min="5" max="5" width="13.42578125" style="1" customWidth="1"/>
    <col min="6" max="6" width="9.28515625" style="1" customWidth="1"/>
    <col min="7" max="7" width="12.42578125" style="1" customWidth="1"/>
    <col min="8" max="8" width="11.7109375" style="1" customWidth="1"/>
    <col min="9" max="9" width="17.28515625" style="1" customWidth="1"/>
    <col min="10" max="10" width="13" style="1" customWidth="1"/>
    <col min="11" max="11" width="10" style="1" customWidth="1"/>
    <col min="12" max="12" width="10.28515625" style="1" customWidth="1"/>
    <col min="13" max="13" width="13.5703125" style="1" customWidth="1"/>
    <col min="14" max="17" width="9.140625" style="1"/>
  </cols>
  <sheetData>
    <row r="1" spans="1:14" ht="43.5" customHeight="1" thickBot="1">
      <c r="A1" s="166" t="s">
        <v>126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8"/>
    </row>
    <row r="2" spans="1:14" ht="13.5" thickBot="1"/>
    <row r="3" spans="1:14" ht="51.75" thickBot="1">
      <c r="A3" s="117"/>
      <c r="B3" s="116" t="s">
        <v>102</v>
      </c>
      <c r="C3" s="90" t="s">
        <v>125</v>
      </c>
      <c r="D3" s="103" t="s">
        <v>93</v>
      </c>
      <c r="E3" s="103" t="s">
        <v>97</v>
      </c>
      <c r="F3" s="103" t="s">
        <v>6</v>
      </c>
      <c r="G3" s="103" t="s">
        <v>7</v>
      </c>
      <c r="H3" s="103" t="s">
        <v>9</v>
      </c>
      <c r="I3" s="103" t="s">
        <v>8</v>
      </c>
      <c r="J3" s="103" t="s">
        <v>99</v>
      </c>
      <c r="K3" s="103" t="s">
        <v>0</v>
      </c>
      <c r="L3" s="103" t="s">
        <v>1</v>
      </c>
      <c r="M3" s="103" t="s">
        <v>2</v>
      </c>
      <c r="N3" s="103" t="s">
        <v>130</v>
      </c>
    </row>
    <row r="4" spans="1:14" ht="15">
      <c r="A4" s="123" t="s">
        <v>25</v>
      </c>
      <c r="B4" s="115">
        <v>198252</v>
      </c>
      <c r="C4" s="1">
        <v>15</v>
      </c>
      <c r="D4" s="128">
        <v>13</v>
      </c>
      <c r="E4" s="129">
        <v>18</v>
      </c>
      <c r="F4" s="130">
        <v>22</v>
      </c>
      <c r="G4" s="131">
        <v>16</v>
      </c>
      <c r="H4" s="132">
        <v>5</v>
      </c>
      <c r="I4" s="133">
        <v>51</v>
      </c>
      <c r="J4" s="134">
        <v>20</v>
      </c>
      <c r="K4" s="136">
        <v>21</v>
      </c>
      <c r="L4" s="137">
        <v>19</v>
      </c>
      <c r="M4" s="146">
        <v>15</v>
      </c>
      <c r="N4" s="101">
        <f>MEDIAN(D4:M4)</f>
        <v>18.5</v>
      </c>
    </row>
    <row r="5" spans="1:14" ht="15">
      <c r="A5" s="123" t="s">
        <v>26</v>
      </c>
      <c r="B5" s="115">
        <v>297806</v>
      </c>
      <c r="C5" s="1">
        <v>8</v>
      </c>
      <c r="D5" s="128">
        <v>4</v>
      </c>
      <c r="E5" s="129">
        <v>25</v>
      </c>
      <c r="F5" s="130">
        <v>24</v>
      </c>
      <c r="G5" s="131">
        <v>30</v>
      </c>
      <c r="H5" s="132">
        <v>8</v>
      </c>
      <c r="I5" s="133">
        <v>50</v>
      </c>
      <c r="J5" s="134">
        <v>23</v>
      </c>
      <c r="K5" s="136">
        <v>23</v>
      </c>
      <c r="L5" s="137">
        <v>13</v>
      </c>
      <c r="M5" s="146">
        <v>22</v>
      </c>
      <c r="N5" s="102">
        <f>MEDIAN(D5:M5)</f>
        <v>23</v>
      </c>
    </row>
    <row r="6" spans="1:14" ht="15">
      <c r="A6" s="123" t="s">
        <v>28</v>
      </c>
      <c r="B6" s="115">
        <v>39675</v>
      </c>
      <c r="C6" s="1">
        <v>40</v>
      </c>
      <c r="D6" s="128">
        <v>20</v>
      </c>
      <c r="E6" s="129">
        <v>39</v>
      </c>
      <c r="F6" s="130">
        <v>25</v>
      </c>
      <c r="G6" s="131">
        <v>31</v>
      </c>
      <c r="H6" s="132">
        <v>35</v>
      </c>
      <c r="I6" s="133">
        <v>49</v>
      </c>
      <c r="J6" s="134">
        <v>24</v>
      </c>
      <c r="K6" s="136">
        <v>32</v>
      </c>
      <c r="L6" s="137">
        <v>32</v>
      </c>
      <c r="M6" s="146">
        <v>24</v>
      </c>
      <c r="N6" s="102">
        <f t="shared" ref="N6:N10" si="0">MEDIAN(D6:M6)</f>
        <v>31.5</v>
      </c>
    </row>
    <row r="7" spans="1:14" ht="15">
      <c r="A7" s="123" t="s">
        <v>29</v>
      </c>
      <c r="B7" s="115">
        <v>30506</v>
      </c>
      <c r="C7" s="1">
        <v>45</v>
      </c>
      <c r="D7" s="128">
        <v>37</v>
      </c>
      <c r="E7" s="129">
        <v>26</v>
      </c>
      <c r="F7" s="130">
        <v>18</v>
      </c>
      <c r="G7" s="131">
        <v>23</v>
      </c>
      <c r="H7" s="132">
        <v>26</v>
      </c>
      <c r="I7" s="133">
        <v>48</v>
      </c>
      <c r="J7" s="134">
        <v>25</v>
      </c>
      <c r="K7" s="136">
        <v>31</v>
      </c>
      <c r="L7" s="137">
        <v>15</v>
      </c>
      <c r="M7" s="146">
        <v>33</v>
      </c>
      <c r="N7" s="102">
        <f t="shared" si="0"/>
        <v>26</v>
      </c>
    </row>
    <row r="8" spans="1:14" ht="15">
      <c r="A8" s="123" t="s">
        <v>30</v>
      </c>
      <c r="B8" s="11">
        <v>17252</v>
      </c>
      <c r="C8" s="1">
        <v>48</v>
      </c>
      <c r="D8" s="128">
        <v>38</v>
      </c>
      <c r="E8" s="129">
        <v>22</v>
      </c>
      <c r="F8" s="130">
        <v>26</v>
      </c>
      <c r="G8" s="131">
        <v>32</v>
      </c>
      <c r="H8" s="132">
        <v>36</v>
      </c>
      <c r="I8" s="133">
        <v>47</v>
      </c>
      <c r="J8" s="134">
        <v>26</v>
      </c>
      <c r="K8" s="136">
        <v>33</v>
      </c>
      <c r="L8" s="137">
        <v>31</v>
      </c>
      <c r="M8" s="146">
        <v>38</v>
      </c>
      <c r="N8" s="102">
        <f t="shared" si="0"/>
        <v>32.5</v>
      </c>
    </row>
    <row r="9" spans="1:14" ht="15">
      <c r="A9" s="123" t="s">
        <v>13</v>
      </c>
      <c r="B9" s="115">
        <v>198560</v>
      </c>
      <c r="C9" s="1">
        <v>14</v>
      </c>
      <c r="D9" s="128">
        <v>17</v>
      </c>
      <c r="E9" s="129">
        <v>12</v>
      </c>
      <c r="F9" s="130">
        <v>15</v>
      </c>
      <c r="G9" s="131">
        <v>21</v>
      </c>
      <c r="H9" s="132">
        <v>16</v>
      </c>
      <c r="I9" s="133">
        <v>6</v>
      </c>
      <c r="J9" s="134">
        <v>3</v>
      </c>
      <c r="K9" s="136">
        <v>5</v>
      </c>
      <c r="L9" s="137">
        <v>23</v>
      </c>
      <c r="M9" s="146">
        <v>9</v>
      </c>
      <c r="N9" s="102">
        <f t="shared" si="0"/>
        <v>13.5</v>
      </c>
    </row>
    <row r="10" spans="1:14" ht="15">
      <c r="A10" s="123" t="s">
        <v>10</v>
      </c>
      <c r="B10" s="11">
        <v>198220</v>
      </c>
      <c r="C10" s="1">
        <v>16</v>
      </c>
      <c r="D10" s="128">
        <v>7</v>
      </c>
      <c r="E10" s="129">
        <v>11</v>
      </c>
      <c r="F10" s="130">
        <v>12</v>
      </c>
      <c r="G10" s="131">
        <v>13</v>
      </c>
      <c r="H10" s="132">
        <v>20</v>
      </c>
      <c r="I10" s="133">
        <v>3</v>
      </c>
      <c r="J10" s="134">
        <v>11</v>
      </c>
      <c r="K10" s="136">
        <v>24</v>
      </c>
      <c r="L10" s="137">
        <v>30</v>
      </c>
      <c r="M10" s="146">
        <v>14</v>
      </c>
      <c r="N10" s="102">
        <f t="shared" si="0"/>
        <v>12.5</v>
      </c>
    </row>
    <row r="11" spans="1:14" ht="15">
      <c r="A11" s="123" t="s">
        <v>21</v>
      </c>
      <c r="B11" s="11">
        <v>10517128</v>
      </c>
      <c r="C11" s="1">
        <v>1</v>
      </c>
      <c r="D11" s="128">
        <v>1</v>
      </c>
      <c r="E11" s="129">
        <v>1</v>
      </c>
      <c r="F11" s="130">
        <v>1</v>
      </c>
      <c r="G11" s="131">
        <v>1</v>
      </c>
      <c r="H11" s="132">
        <v>1</v>
      </c>
      <c r="I11" s="133">
        <v>1</v>
      </c>
      <c r="J11" s="134">
        <v>1</v>
      </c>
      <c r="K11" s="136">
        <v>1</v>
      </c>
      <c r="L11" s="137">
        <v>1</v>
      </c>
      <c r="M11" s="146">
        <v>1</v>
      </c>
      <c r="N11" s="102">
        <f>MEDIAN(D11:M11)</f>
        <v>1</v>
      </c>
    </row>
    <row r="12" spans="1:14" ht="15">
      <c r="A12" s="123" t="s">
        <v>31</v>
      </c>
      <c r="B12" s="11">
        <v>200021</v>
      </c>
      <c r="C12" s="1">
        <v>12</v>
      </c>
      <c r="D12" s="128">
        <v>15</v>
      </c>
      <c r="E12" s="129">
        <v>41</v>
      </c>
      <c r="F12" s="130">
        <v>27</v>
      </c>
      <c r="G12" s="131">
        <v>19</v>
      </c>
      <c r="H12" s="132">
        <v>28</v>
      </c>
      <c r="I12" s="133">
        <v>46</v>
      </c>
      <c r="J12" s="134">
        <v>27</v>
      </c>
      <c r="K12" s="136">
        <v>34</v>
      </c>
      <c r="L12" s="137">
        <v>40</v>
      </c>
      <c r="M12" s="146">
        <v>2</v>
      </c>
      <c r="N12" s="102">
        <f t="shared" ref="N12:N54" si="1">MEDIAN(D12:M12)</f>
        <v>27.5</v>
      </c>
    </row>
    <row r="13" spans="1:14" ht="15">
      <c r="A13" s="123" t="s">
        <v>20</v>
      </c>
      <c r="B13" s="11">
        <v>135710</v>
      </c>
      <c r="C13" s="1">
        <v>28</v>
      </c>
      <c r="D13" s="128">
        <v>28</v>
      </c>
      <c r="E13" s="129">
        <v>24</v>
      </c>
      <c r="F13" s="130">
        <v>28</v>
      </c>
      <c r="G13" s="131">
        <v>24</v>
      </c>
      <c r="H13" s="132">
        <v>21</v>
      </c>
      <c r="I13" s="133">
        <v>10</v>
      </c>
      <c r="J13" s="134">
        <v>16</v>
      </c>
      <c r="K13" s="136">
        <v>25</v>
      </c>
      <c r="L13" s="137">
        <v>41</v>
      </c>
      <c r="M13" s="146">
        <v>3</v>
      </c>
      <c r="N13" s="102">
        <f t="shared" si="1"/>
        <v>24</v>
      </c>
    </row>
    <row r="14" spans="1:14" ht="15">
      <c r="A14" s="123" t="s">
        <v>15</v>
      </c>
      <c r="B14" s="11">
        <v>864406</v>
      </c>
      <c r="C14" s="1">
        <v>4</v>
      </c>
      <c r="D14" s="128">
        <v>36</v>
      </c>
      <c r="E14" s="129">
        <v>3</v>
      </c>
      <c r="F14" s="130">
        <v>3</v>
      </c>
      <c r="G14" s="131">
        <v>2</v>
      </c>
      <c r="H14" s="132">
        <v>27</v>
      </c>
      <c r="I14" s="133">
        <v>19</v>
      </c>
      <c r="J14" s="134">
        <v>4</v>
      </c>
      <c r="K14" s="136">
        <v>6</v>
      </c>
      <c r="L14" s="137">
        <v>4</v>
      </c>
      <c r="M14" s="146">
        <v>12</v>
      </c>
      <c r="N14" s="102">
        <f t="shared" si="1"/>
        <v>5</v>
      </c>
    </row>
    <row r="15" spans="1:14" ht="15">
      <c r="A15" s="123" t="s">
        <v>32</v>
      </c>
      <c r="B15" s="11">
        <v>70789</v>
      </c>
      <c r="C15" s="1">
        <v>34</v>
      </c>
      <c r="D15" s="128">
        <v>18</v>
      </c>
      <c r="E15" s="129">
        <v>42</v>
      </c>
      <c r="F15" s="130">
        <v>29</v>
      </c>
      <c r="G15" s="131">
        <v>33</v>
      </c>
      <c r="H15" s="132">
        <v>37</v>
      </c>
      <c r="I15" s="133">
        <v>45</v>
      </c>
      <c r="J15" s="134">
        <v>28</v>
      </c>
      <c r="K15" s="136">
        <v>9</v>
      </c>
      <c r="L15" s="137">
        <v>22</v>
      </c>
      <c r="M15" s="146">
        <v>35</v>
      </c>
      <c r="N15" s="102">
        <f t="shared" si="1"/>
        <v>31</v>
      </c>
    </row>
    <row r="16" spans="1:14" ht="15">
      <c r="A16" s="123" t="s">
        <v>33</v>
      </c>
      <c r="B16" s="11">
        <v>160787</v>
      </c>
      <c r="C16" s="1">
        <v>24</v>
      </c>
      <c r="D16" s="128">
        <v>48</v>
      </c>
      <c r="E16" s="129">
        <v>43</v>
      </c>
      <c r="F16" s="130">
        <v>30</v>
      </c>
      <c r="G16" s="131">
        <v>34</v>
      </c>
      <c r="H16" s="132">
        <v>38</v>
      </c>
      <c r="I16" s="133">
        <v>44</v>
      </c>
      <c r="J16" s="134">
        <v>29</v>
      </c>
      <c r="K16" s="136">
        <v>35</v>
      </c>
      <c r="L16" s="137">
        <v>27</v>
      </c>
      <c r="M16" s="146">
        <v>39</v>
      </c>
      <c r="N16" s="102">
        <f t="shared" si="1"/>
        <v>36.5</v>
      </c>
    </row>
    <row r="17" spans="1:14" ht="15">
      <c r="A17" s="123" t="s">
        <v>34</v>
      </c>
      <c r="B17" s="11">
        <v>48135</v>
      </c>
      <c r="C17" s="1">
        <v>35</v>
      </c>
      <c r="D17" s="128">
        <v>49</v>
      </c>
      <c r="E17" s="129">
        <v>44</v>
      </c>
      <c r="F17" s="130">
        <v>31</v>
      </c>
      <c r="G17" s="131">
        <v>35</v>
      </c>
      <c r="H17" s="132">
        <v>19</v>
      </c>
      <c r="I17" s="133">
        <v>43</v>
      </c>
      <c r="J17" s="134">
        <v>30</v>
      </c>
      <c r="K17" s="136">
        <v>36</v>
      </c>
      <c r="L17" s="137">
        <v>42</v>
      </c>
      <c r="M17" s="146">
        <v>40</v>
      </c>
      <c r="N17" s="102">
        <f t="shared" si="1"/>
        <v>38</v>
      </c>
    </row>
    <row r="18" spans="1:14" ht="15">
      <c r="A18" s="123" t="s">
        <v>35</v>
      </c>
      <c r="B18" s="11">
        <v>32920</v>
      </c>
      <c r="C18" s="1">
        <v>43</v>
      </c>
      <c r="D18" s="128">
        <v>33</v>
      </c>
      <c r="E18" s="129">
        <v>45</v>
      </c>
      <c r="F18" s="130">
        <v>32</v>
      </c>
      <c r="G18" s="131">
        <v>36</v>
      </c>
      <c r="H18" s="132">
        <v>34</v>
      </c>
      <c r="I18" s="133">
        <v>42</v>
      </c>
      <c r="J18" s="134">
        <v>31</v>
      </c>
      <c r="K18" s="136">
        <v>17</v>
      </c>
      <c r="L18" s="137">
        <v>43</v>
      </c>
      <c r="M18" s="146">
        <v>37</v>
      </c>
      <c r="N18" s="102">
        <f t="shared" si="1"/>
        <v>35</v>
      </c>
    </row>
    <row r="19" spans="1:14" ht="15">
      <c r="A19" s="123" t="s">
        <v>36</v>
      </c>
      <c r="B19" s="115">
        <v>36699</v>
      </c>
      <c r="C19" s="1">
        <v>41</v>
      </c>
      <c r="D19" s="128">
        <v>19</v>
      </c>
      <c r="E19" s="129">
        <v>40</v>
      </c>
      <c r="F19" s="130">
        <v>33</v>
      </c>
      <c r="G19" s="131">
        <v>37</v>
      </c>
      <c r="H19" s="132">
        <v>18</v>
      </c>
      <c r="I19" s="133">
        <v>41</v>
      </c>
      <c r="J19" s="134">
        <v>9</v>
      </c>
      <c r="K19" s="136">
        <v>37</v>
      </c>
      <c r="L19" s="137">
        <v>38</v>
      </c>
      <c r="M19" s="146">
        <v>41</v>
      </c>
      <c r="N19" s="102">
        <f t="shared" si="1"/>
        <v>37</v>
      </c>
    </row>
    <row r="20" spans="1:14" ht="15">
      <c r="A20" s="123" t="s">
        <v>37</v>
      </c>
      <c r="B20" s="11">
        <v>117629</v>
      </c>
      <c r="C20" s="1">
        <v>30</v>
      </c>
      <c r="D20" s="128">
        <v>8</v>
      </c>
      <c r="E20" s="129">
        <v>28</v>
      </c>
      <c r="F20" s="130">
        <v>34</v>
      </c>
      <c r="G20" s="131">
        <v>38</v>
      </c>
      <c r="H20" s="132">
        <v>39</v>
      </c>
      <c r="I20" s="133">
        <v>40</v>
      </c>
      <c r="J20" s="134">
        <v>18</v>
      </c>
      <c r="K20" s="136">
        <v>7</v>
      </c>
      <c r="L20" s="137">
        <v>26</v>
      </c>
      <c r="M20" s="146">
        <v>36</v>
      </c>
      <c r="N20" s="102">
        <f t="shared" si="1"/>
        <v>31</v>
      </c>
    </row>
    <row r="21" spans="1:14" ht="15">
      <c r="A21" s="123" t="s">
        <v>22</v>
      </c>
      <c r="B21" s="11">
        <v>1537924</v>
      </c>
      <c r="C21" s="1">
        <v>2</v>
      </c>
      <c r="D21" s="128">
        <v>26</v>
      </c>
      <c r="E21" s="129">
        <v>2</v>
      </c>
      <c r="F21" s="130">
        <v>2</v>
      </c>
      <c r="G21" s="131">
        <v>3</v>
      </c>
      <c r="H21" s="132">
        <v>2</v>
      </c>
      <c r="I21" s="133">
        <v>13</v>
      </c>
      <c r="J21" s="134">
        <v>7</v>
      </c>
      <c r="K21" s="136">
        <v>3</v>
      </c>
      <c r="L21" s="137">
        <v>5</v>
      </c>
      <c r="M21" s="146">
        <v>8</v>
      </c>
      <c r="N21" s="102">
        <f t="shared" si="1"/>
        <v>4</v>
      </c>
    </row>
    <row r="22" spans="1:14" ht="15">
      <c r="A22" s="123" t="s">
        <v>38</v>
      </c>
      <c r="B22" s="11">
        <v>264275</v>
      </c>
      <c r="C22" s="1">
        <v>9</v>
      </c>
      <c r="D22" s="128">
        <v>23</v>
      </c>
      <c r="E22" s="129">
        <v>4</v>
      </c>
      <c r="F22" s="130">
        <v>35</v>
      </c>
      <c r="G22" s="131">
        <v>28</v>
      </c>
      <c r="H22" s="132">
        <v>10</v>
      </c>
      <c r="I22" s="133">
        <v>15</v>
      </c>
      <c r="J22" s="134">
        <v>32</v>
      </c>
      <c r="K22" s="136">
        <v>38</v>
      </c>
      <c r="L22" s="137">
        <v>16</v>
      </c>
      <c r="M22" s="146">
        <v>31</v>
      </c>
      <c r="N22" s="102">
        <f t="shared" si="1"/>
        <v>25.5</v>
      </c>
    </row>
    <row r="23" spans="1:14" ht="15">
      <c r="A23" s="123" t="s">
        <v>39</v>
      </c>
      <c r="B23" s="11">
        <v>236534</v>
      </c>
      <c r="C23" s="1">
        <v>10</v>
      </c>
      <c r="D23" s="128">
        <v>29</v>
      </c>
      <c r="E23" s="129">
        <v>16</v>
      </c>
      <c r="F23" s="130">
        <v>9</v>
      </c>
      <c r="G23" s="131">
        <v>10</v>
      </c>
      <c r="H23" s="132">
        <v>15</v>
      </c>
      <c r="I23" s="133">
        <v>39</v>
      </c>
      <c r="J23" s="134">
        <v>33</v>
      </c>
      <c r="K23" s="136">
        <v>39</v>
      </c>
      <c r="L23" s="137">
        <v>44</v>
      </c>
      <c r="M23" s="146">
        <v>23</v>
      </c>
      <c r="N23" s="102">
        <f t="shared" si="1"/>
        <v>26</v>
      </c>
    </row>
    <row r="24" spans="1:14" ht="15">
      <c r="A24" s="123" t="s">
        <v>40</v>
      </c>
      <c r="B24" s="11">
        <v>0</v>
      </c>
      <c r="C24" s="1">
        <v>51</v>
      </c>
      <c r="D24" s="128">
        <v>50</v>
      </c>
      <c r="E24" s="129">
        <v>46</v>
      </c>
      <c r="F24" s="130">
        <v>36</v>
      </c>
      <c r="G24" s="131">
        <v>39</v>
      </c>
      <c r="H24" s="132">
        <v>40</v>
      </c>
      <c r="I24" s="133">
        <v>38</v>
      </c>
      <c r="J24" s="134">
        <v>34</v>
      </c>
      <c r="K24" s="136">
        <v>40</v>
      </c>
      <c r="L24" s="137">
        <v>45</v>
      </c>
      <c r="M24" s="146">
        <v>42</v>
      </c>
      <c r="N24" s="102">
        <f t="shared" si="1"/>
        <v>40</v>
      </c>
    </row>
    <row r="25" spans="1:14" ht="15">
      <c r="A25" s="123" t="s">
        <v>41</v>
      </c>
      <c r="B25" s="11">
        <v>29788</v>
      </c>
      <c r="C25" s="1">
        <v>46</v>
      </c>
      <c r="D25" s="128">
        <v>34</v>
      </c>
      <c r="E25" s="129">
        <v>37</v>
      </c>
      <c r="F25" s="130">
        <v>37</v>
      </c>
      <c r="G25" s="131">
        <v>40</v>
      </c>
      <c r="H25" s="132">
        <v>41</v>
      </c>
      <c r="I25" s="133">
        <v>37</v>
      </c>
      <c r="J25" s="134">
        <v>35</v>
      </c>
      <c r="K25" s="136">
        <v>41</v>
      </c>
      <c r="L25" s="137">
        <v>37</v>
      </c>
      <c r="M25" s="146">
        <v>34</v>
      </c>
      <c r="N25" s="102">
        <f t="shared" si="1"/>
        <v>37</v>
      </c>
    </row>
    <row r="26" spans="1:14" ht="15">
      <c r="A26" s="123" t="s">
        <v>42</v>
      </c>
      <c r="B26" s="11">
        <v>47975</v>
      </c>
      <c r="C26" s="1">
        <v>36</v>
      </c>
      <c r="D26" s="128">
        <v>39</v>
      </c>
      <c r="E26" s="129">
        <v>27</v>
      </c>
      <c r="F26" s="130">
        <v>38</v>
      </c>
      <c r="G26" s="131">
        <v>17</v>
      </c>
      <c r="H26" s="132">
        <v>42</v>
      </c>
      <c r="I26" s="133">
        <v>36</v>
      </c>
      <c r="J26" s="134">
        <v>36</v>
      </c>
      <c r="K26" s="136">
        <v>42</v>
      </c>
      <c r="L26" s="137">
        <v>46</v>
      </c>
      <c r="M26" s="146">
        <v>43</v>
      </c>
      <c r="N26" s="102">
        <f t="shared" si="1"/>
        <v>38.5</v>
      </c>
    </row>
    <row r="27" spans="1:14" ht="15">
      <c r="A27" s="123" t="s">
        <v>43</v>
      </c>
      <c r="B27" s="11">
        <v>42402</v>
      </c>
      <c r="C27" s="1">
        <v>39</v>
      </c>
      <c r="D27" s="128">
        <v>22</v>
      </c>
      <c r="E27" s="129">
        <v>13</v>
      </c>
      <c r="F27" s="130">
        <v>39</v>
      </c>
      <c r="G27" s="131">
        <v>41</v>
      </c>
      <c r="H27" s="132">
        <v>31</v>
      </c>
      <c r="I27" s="133">
        <v>21</v>
      </c>
      <c r="J27" s="134">
        <v>10</v>
      </c>
      <c r="K27" s="136">
        <v>43</v>
      </c>
      <c r="L27" s="137">
        <v>33</v>
      </c>
      <c r="M27" s="146">
        <v>28</v>
      </c>
      <c r="N27" s="102">
        <f t="shared" si="1"/>
        <v>29.5</v>
      </c>
    </row>
    <row r="28" spans="1:14" ht="15">
      <c r="A28" s="123" t="s">
        <v>44</v>
      </c>
      <c r="B28" s="11">
        <v>5648</v>
      </c>
      <c r="C28" s="1">
        <v>50</v>
      </c>
      <c r="D28" s="128">
        <v>47</v>
      </c>
      <c r="E28" s="129">
        <v>47</v>
      </c>
      <c r="F28" s="130">
        <v>40</v>
      </c>
      <c r="G28" s="131">
        <v>42</v>
      </c>
      <c r="H28" s="132">
        <v>43</v>
      </c>
      <c r="I28" s="133">
        <v>35</v>
      </c>
      <c r="J28" s="134">
        <v>37</v>
      </c>
      <c r="K28" s="136">
        <v>13</v>
      </c>
      <c r="L28" s="137">
        <v>47</v>
      </c>
      <c r="M28" s="146">
        <v>17</v>
      </c>
      <c r="N28" s="102">
        <f t="shared" si="1"/>
        <v>41</v>
      </c>
    </row>
    <row r="29" spans="1:14" ht="15">
      <c r="A29" s="123" t="s">
        <v>23</v>
      </c>
      <c r="B29" s="11">
        <v>904794</v>
      </c>
      <c r="C29" s="1">
        <v>3</v>
      </c>
      <c r="D29" s="128">
        <v>2</v>
      </c>
      <c r="E29" s="129">
        <v>8</v>
      </c>
      <c r="F29" s="130">
        <v>4</v>
      </c>
      <c r="G29" s="131">
        <v>6</v>
      </c>
      <c r="H29" s="132">
        <v>3</v>
      </c>
      <c r="I29" s="133">
        <v>2</v>
      </c>
      <c r="J29" s="134">
        <v>6</v>
      </c>
      <c r="K29" s="136">
        <v>2</v>
      </c>
      <c r="L29" s="137">
        <v>2</v>
      </c>
      <c r="M29" s="146">
        <v>5</v>
      </c>
      <c r="N29" s="102">
        <f t="shared" si="1"/>
        <v>3.5</v>
      </c>
    </row>
    <row r="30" spans="1:14" ht="15">
      <c r="A30" s="123" t="s">
        <v>45</v>
      </c>
      <c r="B30" s="11">
        <v>17172</v>
      </c>
      <c r="C30" s="1">
        <v>49</v>
      </c>
      <c r="D30" s="128">
        <v>41</v>
      </c>
      <c r="E30" s="129">
        <v>30</v>
      </c>
      <c r="F30" s="130">
        <v>41</v>
      </c>
      <c r="G30" s="131">
        <v>14</v>
      </c>
      <c r="H30" s="132">
        <v>30</v>
      </c>
      <c r="I30" s="133">
        <v>34</v>
      </c>
      <c r="J30" s="134">
        <v>38</v>
      </c>
      <c r="K30" s="136">
        <v>44</v>
      </c>
      <c r="L30" s="137">
        <v>25</v>
      </c>
      <c r="M30" s="146">
        <v>29</v>
      </c>
      <c r="N30" s="102">
        <f t="shared" si="1"/>
        <v>32</v>
      </c>
    </row>
    <row r="31" spans="1:14" ht="15">
      <c r="A31" s="123" t="s">
        <v>46</v>
      </c>
      <c r="B31" s="11">
        <v>113129</v>
      </c>
      <c r="C31" s="1">
        <v>31</v>
      </c>
      <c r="D31" s="128">
        <v>16</v>
      </c>
      <c r="E31" s="129">
        <v>15</v>
      </c>
      <c r="F31" s="130">
        <v>7</v>
      </c>
      <c r="G31" s="131">
        <v>29</v>
      </c>
      <c r="H31" s="132">
        <v>12</v>
      </c>
      <c r="I31" s="133">
        <v>17</v>
      </c>
      <c r="J31" s="134">
        <v>39</v>
      </c>
      <c r="K31" s="136">
        <v>45</v>
      </c>
      <c r="L31" s="137">
        <v>14</v>
      </c>
      <c r="M31" s="146">
        <v>44</v>
      </c>
      <c r="N31" s="102">
        <f t="shared" si="1"/>
        <v>16.5</v>
      </c>
    </row>
    <row r="32" spans="1:14" ht="15">
      <c r="A32" s="123" t="s">
        <v>47</v>
      </c>
      <c r="B32" s="11">
        <v>138900</v>
      </c>
      <c r="C32" s="1">
        <v>27</v>
      </c>
      <c r="D32" s="128">
        <v>51</v>
      </c>
      <c r="E32" s="129">
        <v>48</v>
      </c>
      <c r="F32" s="130">
        <v>42</v>
      </c>
      <c r="G32" s="131">
        <v>15</v>
      </c>
      <c r="H32" s="132">
        <v>44</v>
      </c>
      <c r="I32" s="133">
        <v>33</v>
      </c>
      <c r="J32" s="134">
        <v>40</v>
      </c>
      <c r="K32" s="136">
        <v>46</v>
      </c>
      <c r="L32" s="137">
        <v>39</v>
      </c>
      <c r="M32" s="146">
        <v>45</v>
      </c>
      <c r="N32" s="102">
        <f t="shared" si="1"/>
        <v>43</v>
      </c>
    </row>
    <row r="33" spans="1:14" ht="15">
      <c r="A33" s="123" t="s">
        <v>18</v>
      </c>
      <c r="B33" s="11">
        <v>447974</v>
      </c>
      <c r="C33" s="1">
        <v>6</v>
      </c>
      <c r="D33" s="128">
        <v>27</v>
      </c>
      <c r="E33" s="129">
        <v>7</v>
      </c>
      <c r="F33" s="130">
        <v>5</v>
      </c>
      <c r="G33" s="131">
        <v>5</v>
      </c>
      <c r="H33" s="132">
        <v>4</v>
      </c>
      <c r="I33" s="133">
        <v>8</v>
      </c>
      <c r="J33" s="134">
        <v>2</v>
      </c>
      <c r="K33" s="136">
        <v>4</v>
      </c>
      <c r="L33" s="137">
        <v>6</v>
      </c>
      <c r="M33" s="146">
        <v>4</v>
      </c>
      <c r="N33" s="102">
        <f t="shared" si="1"/>
        <v>5</v>
      </c>
    </row>
    <row r="34" spans="1:14" ht="15">
      <c r="A34" s="123" t="s">
        <v>48</v>
      </c>
      <c r="B34" s="11">
        <v>25105</v>
      </c>
      <c r="C34" s="1">
        <v>47</v>
      </c>
      <c r="D34" s="128">
        <v>42</v>
      </c>
      <c r="E34" s="129">
        <v>36</v>
      </c>
      <c r="F34" s="130">
        <v>43</v>
      </c>
      <c r="G34" s="131">
        <v>9</v>
      </c>
      <c r="H34" s="132">
        <v>23</v>
      </c>
      <c r="I34" s="133">
        <v>32</v>
      </c>
      <c r="J34" s="134">
        <v>41</v>
      </c>
      <c r="K34" s="136">
        <v>47</v>
      </c>
      <c r="L34" s="137">
        <v>20</v>
      </c>
      <c r="M34" s="146">
        <v>46</v>
      </c>
      <c r="N34" s="102">
        <f t="shared" si="1"/>
        <v>38.5</v>
      </c>
    </row>
    <row r="35" spans="1:14" ht="15">
      <c r="A35" s="123" t="s">
        <v>49</v>
      </c>
      <c r="B35" s="11">
        <v>155271</v>
      </c>
      <c r="C35" s="1">
        <v>25</v>
      </c>
      <c r="D35" s="128">
        <v>45</v>
      </c>
      <c r="E35" s="129">
        <v>38</v>
      </c>
      <c r="F35" s="130">
        <v>17</v>
      </c>
      <c r="G35" s="131">
        <v>22</v>
      </c>
      <c r="H35" s="132">
        <v>29</v>
      </c>
      <c r="I35" s="133">
        <v>31</v>
      </c>
      <c r="J35" s="134">
        <v>13</v>
      </c>
      <c r="K35" s="136">
        <v>48</v>
      </c>
      <c r="L35" s="137">
        <v>3</v>
      </c>
      <c r="M35" s="146">
        <v>30</v>
      </c>
      <c r="N35" s="102">
        <f t="shared" si="1"/>
        <v>29.5</v>
      </c>
    </row>
    <row r="36" spans="1:14" ht="15">
      <c r="A36" s="123" t="s">
        <v>50</v>
      </c>
      <c r="B36" s="11">
        <v>150697</v>
      </c>
      <c r="C36" s="1">
        <v>26</v>
      </c>
      <c r="D36" s="128">
        <v>14</v>
      </c>
      <c r="E36" s="129">
        <v>21</v>
      </c>
      <c r="F36" s="130">
        <v>44</v>
      </c>
      <c r="G36" s="131">
        <v>43</v>
      </c>
      <c r="H36" s="132">
        <v>7</v>
      </c>
      <c r="I36" s="133">
        <v>14</v>
      </c>
      <c r="J36" s="134">
        <v>21</v>
      </c>
      <c r="K36" s="136">
        <v>14</v>
      </c>
      <c r="L36" s="137">
        <v>8</v>
      </c>
      <c r="M36" s="146">
        <v>32</v>
      </c>
      <c r="N36" s="102">
        <f t="shared" si="1"/>
        <v>17.5</v>
      </c>
    </row>
    <row r="37" spans="1:14" ht="15">
      <c r="A37" s="123" t="s">
        <v>51</v>
      </c>
      <c r="B37" s="11">
        <v>36680</v>
      </c>
      <c r="C37" s="1">
        <v>42</v>
      </c>
      <c r="D37" s="128">
        <v>35</v>
      </c>
      <c r="E37" s="129">
        <v>49</v>
      </c>
      <c r="F37" s="130">
        <v>45</v>
      </c>
      <c r="G37" s="131">
        <v>44</v>
      </c>
      <c r="H37" s="132">
        <v>45</v>
      </c>
      <c r="I37" s="133">
        <v>30</v>
      </c>
      <c r="J37" s="134">
        <v>42</v>
      </c>
      <c r="K37" s="136">
        <v>49</v>
      </c>
      <c r="L37" s="137">
        <v>48</v>
      </c>
      <c r="M37" s="146">
        <v>47</v>
      </c>
      <c r="N37" s="102">
        <f t="shared" si="1"/>
        <v>45</v>
      </c>
    </row>
    <row r="38" spans="1:14" ht="15">
      <c r="A38" s="123" t="s">
        <v>52</v>
      </c>
      <c r="B38" s="11">
        <v>437652</v>
      </c>
      <c r="C38" s="1">
        <v>7</v>
      </c>
      <c r="D38" s="128">
        <v>10</v>
      </c>
      <c r="E38" s="129">
        <v>17</v>
      </c>
      <c r="F38" s="130">
        <v>11</v>
      </c>
      <c r="G38" s="131">
        <v>8</v>
      </c>
      <c r="H38" s="132">
        <v>13</v>
      </c>
      <c r="I38" s="133">
        <v>4</v>
      </c>
      <c r="J38" s="134">
        <v>22</v>
      </c>
      <c r="K38" s="136">
        <v>16</v>
      </c>
      <c r="L38" s="137">
        <v>17</v>
      </c>
      <c r="M38" s="146">
        <v>10</v>
      </c>
      <c r="N38" s="102">
        <f t="shared" si="1"/>
        <v>12</v>
      </c>
    </row>
    <row r="39" spans="1:14" ht="15">
      <c r="A39" s="123" t="s">
        <v>19</v>
      </c>
      <c r="B39" s="11">
        <v>168383.8</v>
      </c>
      <c r="C39" s="1">
        <v>22</v>
      </c>
      <c r="D39" s="128">
        <v>6</v>
      </c>
      <c r="E39" s="129">
        <v>34</v>
      </c>
      <c r="F39" s="130">
        <v>46</v>
      </c>
      <c r="G39" s="131">
        <v>45</v>
      </c>
      <c r="H39" s="132">
        <v>46</v>
      </c>
      <c r="I39" s="133">
        <v>20</v>
      </c>
      <c r="J39" s="134">
        <v>43</v>
      </c>
      <c r="K39" s="136">
        <v>26</v>
      </c>
      <c r="L39" s="137">
        <v>10</v>
      </c>
      <c r="M39" s="146">
        <v>25</v>
      </c>
      <c r="N39" s="102">
        <f t="shared" si="1"/>
        <v>30</v>
      </c>
    </row>
    <row r="40" spans="1:14" ht="15">
      <c r="A40" s="123" t="s">
        <v>53</v>
      </c>
      <c r="B40" s="11">
        <v>30895</v>
      </c>
      <c r="C40" s="1">
        <v>44</v>
      </c>
      <c r="D40" s="128">
        <v>31</v>
      </c>
      <c r="E40" s="129">
        <v>32</v>
      </c>
      <c r="F40" s="130">
        <v>47</v>
      </c>
      <c r="G40" s="131">
        <v>46</v>
      </c>
      <c r="H40" s="132">
        <v>47</v>
      </c>
      <c r="I40" s="133">
        <v>29</v>
      </c>
      <c r="J40" s="134">
        <v>44</v>
      </c>
      <c r="K40" s="136">
        <v>15</v>
      </c>
      <c r="L40" s="137">
        <v>18</v>
      </c>
      <c r="M40" s="146">
        <v>26</v>
      </c>
      <c r="N40" s="102">
        <f t="shared" si="1"/>
        <v>31.5</v>
      </c>
    </row>
    <row r="41" spans="1:14" ht="15">
      <c r="A41" s="123" t="s">
        <v>54</v>
      </c>
      <c r="B41" s="11">
        <v>200128</v>
      </c>
      <c r="C41" s="1">
        <v>11</v>
      </c>
      <c r="D41" s="128">
        <v>21</v>
      </c>
      <c r="E41" s="129">
        <v>31</v>
      </c>
      <c r="F41" s="130">
        <v>48</v>
      </c>
      <c r="G41" s="131">
        <v>47</v>
      </c>
      <c r="H41" s="132">
        <v>24</v>
      </c>
      <c r="I41" s="133">
        <v>7</v>
      </c>
      <c r="J41" s="134">
        <v>45</v>
      </c>
      <c r="K41" s="136">
        <v>30</v>
      </c>
      <c r="L41" s="137">
        <v>11</v>
      </c>
      <c r="M41" s="146">
        <v>16</v>
      </c>
      <c r="N41" s="102">
        <f t="shared" si="1"/>
        <v>27</v>
      </c>
    </row>
    <row r="42" spans="1:14" ht="15">
      <c r="A42" s="123" t="s">
        <v>11</v>
      </c>
      <c r="B42" s="11">
        <v>198095</v>
      </c>
      <c r="C42" s="1">
        <v>17</v>
      </c>
      <c r="D42" s="128">
        <v>24</v>
      </c>
      <c r="E42" s="129">
        <v>10</v>
      </c>
      <c r="F42" s="130">
        <v>8</v>
      </c>
      <c r="G42" s="131">
        <v>7</v>
      </c>
      <c r="H42" s="132">
        <v>6</v>
      </c>
      <c r="I42" s="133">
        <v>22</v>
      </c>
      <c r="J42" s="134">
        <v>15</v>
      </c>
      <c r="K42" s="136">
        <v>12</v>
      </c>
      <c r="L42" s="137">
        <v>21</v>
      </c>
      <c r="M42" s="146">
        <v>13</v>
      </c>
      <c r="N42" s="102">
        <f t="shared" si="1"/>
        <v>12.5</v>
      </c>
    </row>
    <row r="43" spans="1:14" ht="15">
      <c r="A43" s="123" t="s">
        <v>55</v>
      </c>
      <c r="B43" s="11">
        <v>185398</v>
      </c>
      <c r="C43" s="1">
        <v>19</v>
      </c>
      <c r="D43" s="128">
        <v>3</v>
      </c>
      <c r="E43" s="129">
        <v>50</v>
      </c>
      <c r="F43" s="130">
        <v>49</v>
      </c>
      <c r="G43" s="131">
        <v>48</v>
      </c>
      <c r="H43" s="132">
        <v>48</v>
      </c>
      <c r="I43" s="133">
        <v>28</v>
      </c>
      <c r="J43" s="134">
        <v>46</v>
      </c>
      <c r="K43" s="136">
        <v>20</v>
      </c>
      <c r="L43" s="137">
        <v>36</v>
      </c>
      <c r="M43" s="146">
        <v>48</v>
      </c>
      <c r="N43" s="102">
        <f t="shared" si="1"/>
        <v>47</v>
      </c>
    </row>
    <row r="44" spans="1:14" ht="15">
      <c r="A44" s="123" t="s">
        <v>27</v>
      </c>
      <c r="B44" s="11">
        <v>199238</v>
      </c>
      <c r="C44" s="1">
        <v>13</v>
      </c>
      <c r="D44" s="128">
        <v>32</v>
      </c>
      <c r="E44" s="129">
        <v>6</v>
      </c>
      <c r="F44" s="130">
        <v>6</v>
      </c>
      <c r="G44" s="131">
        <v>11</v>
      </c>
      <c r="H44" s="132">
        <v>17</v>
      </c>
      <c r="I44" s="133">
        <v>27</v>
      </c>
      <c r="J44" s="134">
        <v>17</v>
      </c>
      <c r="K44" s="136">
        <v>8</v>
      </c>
      <c r="L44" s="137">
        <v>24</v>
      </c>
      <c r="M44" s="146">
        <v>6</v>
      </c>
      <c r="N44" s="102">
        <f t="shared" si="1"/>
        <v>14</v>
      </c>
    </row>
    <row r="45" spans="1:14" ht="15">
      <c r="A45" s="123" t="s">
        <v>56</v>
      </c>
      <c r="B45" s="11">
        <v>168689</v>
      </c>
      <c r="C45" s="1">
        <v>21</v>
      </c>
      <c r="D45" s="128">
        <v>25</v>
      </c>
      <c r="E45" s="129">
        <v>9</v>
      </c>
      <c r="F45" s="130">
        <v>14</v>
      </c>
      <c r="G45" s="131">
        <v>12</v>
      </c>
      <c r="H45" s="132">
        <v>9</v>
      </c>
      <c r="I45" s="133">
        <v>11</v>
      </c>
      <c r="J45" s="134">
        <v>8</v>
      </c>
      <c r="K45" s="136">
        <v>19</v>
      </c>
      <c r="L45" s="137">
        <v>28</v>
      </c>
      <c r="M45" s="146">
        <v>18</v>
      </c>
      <c r="N45" s="102">
        <f t="shared" si="1"/>
        <v>13</v>
      </c>
    </row>
    <row r="46" spans="1:14" ht="15">
      <c r="A46" s="123" t="s">
        <v>24</v>
      </c>
      <c r="B46" s="11">
        <v>582254</v>
      </c>
      <c r="C46" s="1">
        <v>5</v>
      </c>
      <c r="D46" s="128">
        <v>40</v>
      </c>
      <c r="E46" s="129">
        <v>5</v>
      </c>
      <c r="F46" s="130">
        <v>10</v>
      </c>
      <c r="G46" s="131">
        <v>4</v>
      </c>
      <c r="H46" s="132">
        <v>14</v>
      </c>
      <c r="I46" s="133">
        <v>5</v>
      </c>
      <c r="J46" s="134">
        <v>12</v>
      </c>
      <c r="K46" s="136">
        <v>11</v>
      </c>
      <c r="L46" s="137">
        <v>12</v>
      </c>
      <c r="M46" s="146">
        <v>11</v>
      </c>
      <c r="N46" s="102">
        <f t="shared" si="1"/>
        <v>11</v>
      </c>
    </row>
    <row r="47" spans="1:14" ht="15">
      <c r="A47" s="123" t="s">
        <v>57</v>
      </c>
      <c r="B47" s="11">
        <v>74279</v>
      </c>
      <c r="C47" s="1">
        <v>33</v>
      </c>
      <c r="D47" s="128">
        <v>43</v>
      </c>
      <c r="E47" s="129">
        <v>19</v>
      </c>
      <c r="F47" s="130">
        <v>21</v>
      </c>
      <c r="G47" s="131">
        <v>27</v>
      </c>
      <c r="H47" s="132">
        <v>22</v>
      </c>
      <c r="I47" s="133">
        <v>23</v>
      </c>
      <c r="J47" s="134">
        <v>19</v>
      </c>
      <c r="K47" s="136">
        <v>29</v>
      </c>
      <c r="L47" s="137">
        <v>34</v>
      </c>
      <c r="M47" s="146">
        <v>20</v>
      </c>
      <c r="N47" s="102">
        <f t="shared" si="1"/>
        <v>22.5</v>
      </c>
    </row>
    <row r="48" spans="1:14" ht="15">
      <c r="A48" s="123" t="s">
        <v>12</v>
      </c>
      <c r="B48" s="11">
        <v>197118</v>
      </c>
      <c r="C48" s="1">
        <v>18</v>
      </c>
      <c r="D48" s="128">
        <v>12</v>
      </c>
      <c r="E48" s="129">
        <v>14</v>
      </c>
      <c r="F48" s="130">
        <v>13</v>
      </c>
      <c r="G48" s="131">
        <v>18</v>
      </c>
      <c r="H48" s="132">
        <v>32</v>
      </c>
      <c r="I48" s="133">
        <v>9</v>
      </c>
      <c r="J48" s="134">
        <v>5</v>
      </c>
      <c r="K48" s="136">
        <v>10</v>
      </c>
      <c r="L48" s="137">
        <v>9</v>
      </c>
      <c r="M48" s="146">
        <v>7</v>
      </c>
      <c r="N48" s="102">
        <f t="shared" si="1"/>
        <v>11</v>
      </c>
    </row>
    <row r="49" spans="1:14" ht="15">
      <c r="A49" s="123" t="s">
        <v>58</v>
      </c>
      <c r="B49" s="11">
        <v>173033</v>
      </c>
      <c r="C49" s="1">
        <v>20</v>
      </c>
      <c r="D49" s="128">
        <v>9</v>
      </c>
      <c r="E49" s="129">
        <v>20</v>
      </c>
      <c r="F49" s="130">
        <v>23</v>
      </c>
      <c r="G49" s="131">
        <v>20</v>
      </c>
      <c r="H49" s="132">
        <v>33</v>
      </c>
      <c r="I49" s="133">
        <v>16</v>
      </c>
      <c r="J49" s="134">
        <v>47</v>
      </c>
      <c r="K49" s="136">
        <v>50</v>
      </c>
      <c r="L49" s="137">
        <v>49</v>
      </c>
      <c r="M49" s="146">
        <v>49</v>
      </c>
      <c r="N49" s="102">
        <f t="shared" si="1"/>
        <v>28</v>
      </c>
    </row>
    <row r="50" spans="1:14" ht="15">
      <c r="A50" s="123" t="s">
        <v>59</v>
      </c>
      <c r="B50" s="11">
        <v>43218</v>
      </c>
      <c r="C50" s="1">
        <v>38</v>
      </c>
      <c r="D50" s="128">
        <v>46</v>
      </c>
      <c r="E50" s="129">
        <v>29</v>
      </c>
      <c r="F50" s="130">
        <v>20</v>
      </c>
      <c r="G50" s="131">
        <v>26</v>
      </c>
      <c r="H50" s="132">
        <v>49</v>
      </c>
      <c r="I50" s="133">
        <v>24</v>
      </c>
      <c r="J50" s="134">
        <v>48</v>
      </c>
      <c r="K50" s="136">
        <v>27</v>
      </c>
      <c r="L50" s="137">
        <v>7</v>
      </c>
      <c r="M50" s="146">
        <v>27</v>
      </c>
      <c r="N50" s="102">
        <f t="shared" si="1"/>
        <v>27</v>
      </c>
    </row>
    <row r="51" spans="1:14" ht="15">
      <c r="A51" s="123" t="s">
        <v>60</v>
      </c>
      <c r="B51" s="11">
        <v>119636</v>
      </c>
      <c r="C51" s="1">
        <v>29</v>
      </c>
      <c r="D51" s="128">
        <v>11</v>
      </c>
      <c r="E51" s="129">
        <v>35</v>
      </c>
      <c r="F51" s="130">
        <v>16</v>
      </c>
      <c r="G51" s="131">
        <v>25</v>
      </c>
      <c r="H51" s="132">
        <v>11</v>
      </c>
      <c r="I51" s="133">
        <v>18</v>
      </c>
      <c r="J51" s="134">
        <v>14</v>
      </c>
      <c r="K51" s="136">
        <v>22</v>
      </c>
      <c r="L51" s="137">
        <v>29</v>
      </c>
      <c r="M51" s="146">
        <v>19</v>
      </c>
      <c r="N51" s="102">
        <f t="shared" si="1"/>
        <v>18.5</v>
      </c>
    </row>
    <row r="52" spans="1:14" ht="15">
      <c r="A52" s="123" t="s">
        <v>61</v>
      </c>
      <c r="B52" s="11">
        <v>88230</v>
      </c>
      <c r="C52" s="1">
        <v>32</v>
      </c>
      <c r="D52" s="128">
        <v>44</v>
      </c>
      <c r="E52" s="129">
        <v>33</v>
      </c>
      <c r="F52" s="130">
        <v>50</v>
      </c>
      <c r="G52" s="131">
        <v>49</v>
      </c>
      <c r="H52" s="132">
        <v>50</v>
      </c>
      <c r="I52" s="133">
        <v>12</v>
      </c>
      <c r="J52" s="134">
        <v>49</v>
      </c>
      <c r="K52" s="136">
        <v>51</v>
      </c>
      <c r="L52" s="137">
        <v>50</v>
      </c>
      <c r="M52" s="146">
        <v>50</v>
      </c>
      <c r="N52" s="102">
        <f t="shared" si="1"/>
        <v>49.5</v>
      </c>
    </row>
    <row r="53" spans="1:14" ht="15">
      <c r="A53" s="123" t="s">
        <v>62</v>
      </c>
      <c r="B53" s="11">
        <v>44306</v>
      </c>
      <c r="C53" s="1">
        <v>37</v>
      </c>
      <c r="D53" s="128">
        <v>30</v>
      </c>
      <c r="E53" s="129">
        <v>23</v>
      </c>
      <c r="F53" s="130">
        <v>19</v>
      </c>
      <c r="G53" s="131">
        <v>50</v>
      </c>
      <c r="H53" s="132">
        <v>25</v>
      </c>
      <c r="I53" s="133">
        <v>26</v>
      </c>
      <c r="J53" s="134">
        <v>50</v>
      </c>
      <c r="K53" s="136">
        <v>28</v>
      </c>
      <c r="L53" s="137">
        <v>35</v>
      </c>
      <c r="M53" s="146">
        <v>21</v>
      </c>
      <c r="N53" s="102">
        <f t="shared" si="1"/>
        <v>27</v>
      </c>
    </row>
    <row r="54" spans="1:14" ht="15">
      <c r="A54" s="123" t="s">
        <v>63</v>
      </c>
      <c r="B54" s="11">
        <v>165139</v>
      </c>
      <c r="C54" s="1">
        <v>23</v>
      </c>
      <c r="D54" s="128">
        <v>5</v>
      </c>
      <c r="E54" s="129">
        <v>51</v>
      </c>
      <c r="F54" s="130">
        <v>51</v>
      </c>
      <c r="G54" s="131">
        <v>51</v>
      </c>
      <c r="H54" s="132">
        <v>51</v>
      </c>
      <c r="I54" s="133">
        <v>25</v>
      </c>
      <c r="J54" s="134">
        <v>51</v>
      </c>
      <c r="K54" s="136">
        <v>18</v>
      </c>
      <c r="L54" s="137">
        <v>51</v>
      </c>
      <c r="M54" s="146">
        <v>51</v>
      </c>
      <c r="N54" s="102">
        <f t="shared" si="1"/>
        <v>51</v>
      </c>
    </row>
    <row r="56" spans="1:14" ht="13.5" thickBot="1"/>
    <row r="57" spans="1:14" ht="16.5" thickBot="1">
      <c r="A57" s="104" t="s">
        <v>128</v>
      </c>
      <c r="D57" s="161" t="s">
        <v>93</v>
      </c>
      <c r="E57" s="161" t="s">
        <v>97</v>
      </c>
      <c r="F57" s="161" t="s">
        <v>6</v>
      </c>
      <c r="G57" s="161" t="s">
        <v>7</v>
      </c>
      <c r="H57" s="161" t="s">
        <v>9</v>
      </c>
      <c r="I57" s="161" t="s">
        <v>8</v>
      </c>
      <c r="J57" s="161" t="s">
        <v>99</v>
      </c>
      <c r="K57" s="161" t="s">
        <v>0</v>
      </c>
      <c r="L57" s="161" t="s">
        <v>1</v>
      </c>
      <c r="M57" s="161" t="s">
        <v>2</v>
      </c>
    </row>
    <row r="58" spans="1:14" ht="13.5" thickBot="1">
      <c r="A58" s="105" t="s">
        <v>129</v>
      </c>
      <c r="B58" s="1">
        <v>51</v>
      </c>
      <c r="D58" s="162"/>
      <c r="E58" s="162"/>
      <c r="F58" s="162"/>
      <c r="G58" s="162"/>
      <c r="H58" s="162"/>
      <c r="I58" s="162"/>
      <c r="J58" s="162"/>
      <c r="K58" s="162"/>
      <c r="L58" s="162"/>
      <c r="M58" s="162"/>
    </row>
    <row r="59" spans="1:14" ht="27" customHeight="1" thickBot="1">
      <c r="D59" s="163"/>
      <c r="E59" s="163"/>
      <c r="F59" s="163"/>
      <c r="G59" s="163"/>
      <c r="H59" s="163"/>
      <c r="I59" s="163"/>
      <c r="J59" s="163"/>
      <c r="K59" s="163"/>
      <c r="L59" s="163"/>
      <c r="M59" s="163"/>
    </row>
    <row r="60" spans="1:14" ht="13.5" thickBot="1">
      <c r="A60" s="164" t="s">
        <v>93</v>
      </c>
      <c r="B60" s="165"/>
      <c r="C60" s="165"/>
      <c r="D60" s="106">
        <f>CORREL($D$4:$D$54,D4:D54)</f>
        <v>1</v>
      </c>
      <c r="E60" s="92">
        <f>CORREL($D$4:$D$54,E4:E54)</f>
        <v>0.26524886877828052</v>
      </c>
      <c r="F60" s="92">
        <f t="shared" ref="F60:M60" si="2">CORREL($D$4:$D$54,F4:F54)</f>
        <v>0.17085972850678735</v>
      </c>
      <c r="G60" s="92">
        <f t="shared" si="2"/>
        <v>2.714932126696833E-2</v>
      </c>
      <c r="H60" s="92">
        <f t="shared" si="2"/>
        <v>0.32651583710407245</v>
      </c>
      <c r="I60" s="92">
        <f t="shared" si="2"/>
        <v>0.30687782805429864</v>
      </c>
      <c r="J60" s="92">
        <f t="shared" si="2"/>
        <v>0.241447963800905</v>
      </c>
      <c r="K60" s="92">
        <f t="shared" si="2"/>
        <v>0.4199095022624435</v>
      </c>
      <c r="L60" s="92">
        <f t="shared" si="2"/>
        <v>0.24497737556561086</v>
      </c>
      <c r="M60" s="93">
        <f t="shared" si="2"/>
        <v>0.26859728506787334</v>
      </c>
    </row>
    <row r="61" spans="1:14" ht="13.5" thickBot="1">
      <c r="A61" s="164" t="s">
        <v>97</v>
      </c>
      <c r="B61" s="165"/>
      <c r="C61" s="165"/>
      <c r="D61" s="107">
        <f>CORREL($E$4:$E$54,D4:D54)</f>
        <v>0.26524886877828052</v>
      </c>
      <c r="E61" s="94">
        <f>CORREL($E$4:$E$54,E4:E54)</f>
        <v>1</v>
      </c>
      <c r="F61" s="98">
        <f>CORREL($E$4:$E$54,F4:F54)</f>
        <v>0.72769230769230764</v>
      </c>
      <c r="G61" s="118">
        <f t="shared" ref="G61:M61" si="3">CORREL($E$4:$E$54,G4:G54)</f>
        <v>0.65140271493212665</v>
      </c>
      <c r="H61" s="98">
        <f t="shared" si="3"/>
        <v>0.70479638009049783</v>
      </c>
      <c r="I61" s="94">
        <f t="shared" si="3"/>
        <v>0.58977375565610857</v>
      </c>
      <c r="J61" s="118">
        <f t="shared" si="3"/>
        <v>0.6126696832579186</v>
      </c>
      <c r="K61" s="94">
        <f t="shared" si="3"/>
        <v>0.43909502262443445</v>
      </c>
      <c r="L61" s="121">
        <f t="shared" si="3"/>
        <v>0.56552036199095024</v>
      </c>
      <c r="M61" s="99">
        <f t="shared" si="3"/>
        <v>0.63067873303167432</v>
      </c>
    </row>
    <row r="62" spans="1:14" ht="13.5" thickBot="1">
      <c r="A62" s="164" t="s">
        <v>6</v>
      </c>
      <c r="B62" s="165"/>
      <c r="C62" s="165"/>
      <c r="D62" s="107">
        <f>CORREL($F$4:$F$54,D4:D54)</f>
        <v>0.17085972850678735</v>
      </c>
      <c r="E62" s="98">
        <f>CORREL($F$4:$F$54,E4:E54)</f>
        <v>0.72769230769230764</v>
      </c>
      <c r="F62" s="94">
        <f>CORREL($F$4:$F$54,F4:F54)</f>
        <v>1</v>
      </c>
      <c r="G62" s="98">
        <f>CORREL($F$4:$F$54,G4:G54)</f>
        <v>0.76208144796380095</v>
      </c>
      <c r="H62" s="98">
        <f t="shared" ref="H62:M62" si="4">CORREL($F$4:$F$54,H4:H54)</f>
        <v>0.68398190045248863</v>
      </c>
      <c r="I62" s="94">
        <f t="shared" si="4"/>
        <v>0.32597285067873305</v>
      </c>
      <c r="J62" s="118">
        <f t="shared" si="4"/>
        <v>0.68226244343891396</v>
      </c>
      <c r="K62" s="94">
        <f t="shared" si="4"/>
        <v>0.46660633484162894</v>
      </c>
      <c r="L62" s="94">
        <f t="shared" si="4"/>
        <v>0.48588235294117654</v>
      </c>
      <c r="M62" s="120">
        <f t="shared" si="4"/>
        <v>0.654841628959276</v>
      </c>
    </row>
    <row r="63" spans="1:14" ht="13.5" thickBot="1">
      <c r="A63" s="164" t="s">
        <v>7</v>
      </c>
      <c r="B63" s="165"/>
      <c r="C63" s="165"/>
      <c r="D63" s="107">
        <f t="shared" ref="D63:M63" si="5">CORREL($G$4:$G$54,D4:D54)</f>
        <v>2.714932126696833E-2</v>
      </c>
      <c r="E63" s="118">
        <f t="shared" si="5"/>
        <v>0.65140271493212665</v>
      </c>
      <c r="F63" s="98">
        <f>CORREL($G$4:$G$54,F4:F54)</f>
        <v>0.76208144796380095</v>
      </c>
      <c r="G63" s="94">
        <f t="shared" si="5"/>
        <v>1</v>
      </c>
      <c r="H63" s="118">
        <f t="shared" si="5"/>
        <v>0.61321266968325805</v>
      </c>
      <c r="I63" s="94">
        <f t="shared" si="5"/>
        <v>0.30443438914027149</v>
      </c>
      <c r="J63" s="118">
        <f t="shared" si="5"/>
        <v>0.60552036199095016</v>
      </c>
      <c r="K63" s="94">
        <f t="shared" si="5"/>
        <v>0.30597285067873303</v>
      </c>
      <c r="L63" s="94">
        <f t="shared" si="5"/>
        <v>0.43285067873303168</v>
      </c>
      <c r="M63" s="95">
        <f t="shared" si="5"/>
        <v>0.55954751131221725</v>
      </c>
    </row>
    <row r="64" spans="1:14" ht="13.5" thickBot="1">
      <c r="A64" s="164" t="s">
        <v>9</v>
      </c>
      <c r="B64" s="165"/>
      <c r="C64" s="165"/>
      <c r="D64" s="107">
        <f t="shared" ref="D64:M64" si="6">CORREL($H$4:$H$54,D4:D54)</f>
        <v>0.32651583710407245</v>
      </c>
      <c r="E64" s="98">
        <f t="shared" si="6"/>
        <v>0.70479638009049783</v>
      </c>
      <c r="F64" s="98">
        <f t="shared" si="6"/>
        <v>0.68398190045248863</v>
      </c>
      <c r="G64" s="118">
        <f t="shared" si="6"/>
        <v>0.61321266968325805</v>
      </c>
      <c r="H64" s="94">
        <f t="shared" si="6"/>
        <v>1</v>
      </c>
      <c r="I64" s="94">
        <f t="shared" si="6"/>
        <v>0.35954751131221724</v>
      </c>
      <c r="J64" s="118">
        <f t="shared" si="6"/>
        <v>0.65990950226244338</v>
      </c>
      <c r="K64" s="94">
        <f t="shared" si="6"/>
        <v>0.38407239819004529</v>
      </c>
      <c r="L64" s="94">
        <f t="shared" si="6"/>
        <v>0.49945701357466066</v>
      </c>
      <c r="M64" s="120">
        <f t="shared" si="6"/>
        <v>0.59701357466063343</v>
      </c>
    </row>
    <row r="65" spans="1:13" ht="13.5" thickBot="1">
      <c r="A65" s="164" t="s">
        <v>8</v>
      </c>
      <c r="B65" s="165"/>
      <c r="C65" s="165"/>
      <c r="D65" s="107">
        <f t="shared" ref="D65:I65" si="7">CORREL($I$4:$I$54,D4:D54)</f>
        <v>0.30687782805429864</v>
      </c>
      <c r="E65" s="94">
        <f t="shared" si="7"/>
        <v>0.58977375565610857</v>
      </c>
      <c r="F65" s="94">
        <f t="shared" si="7"/>
        <v>0.32597285067873305</v>
      </c>
      <c r="G65" s="94">
        <f t="shared" si="7"/>
        <v>0.30443438914027149</v>
      </c>
      <c r="H65" s="94">
        <f t="shared" si="7"/>
        <v>0.35954751131221724</v>
      </c>
      <c r="I65" s="94">
        <f t="shared" si="7"/>
        <v>1</v>
      </c>
      <c r="J65" s="94">
        <f>CORREL($I$4:$I$54,J4:J54)</f>
        <v>0.30968325791855206</v>
      </c>
      <c r="K65" s="94">
        <f>CORREL($I$4:$I$54,K4:K54)</f>
        <v>0.34579185520361994</v>
      </c>
      <c r="L65" s="94">
        <f>CORREL($I$4:$I$54,L4:L54)</f>
        <v>0.37212669683257921</v>
      </c>
      <c r="M65" s="95">
        <f>CORREL($I$4:$I$54,M4:M54)</f>
        <v>0.43520361990950229</v>
      </c>
    </row>
    <row r="66" spans="1:13" ht="13.5" thickBot="1">
      <c r="A66" s="164" t="s">
        <v>99</v>
      </c>
      <c r="B66" s="165"/>
      <c r="C66" s="165"/>
      <c r="D66" s="107">
        <f t="shared" ref="D66:J66" si="8">CORREL($J$4:$J$54,D4:D54)</f>
        <v>0.241447963800905</v>
      </c>
      <c r="E66" s="118">
        <f t="shared" si="8"/>
        <v>0.6126696832579186</v>
      </c>
      <c r="F66" s="118">
        <f t="shared" si="8"/>
        <v>0.68226244343891396</v>
      </c>
      <c r="G66" s="118">
        <f t="shared" si="8"/>
        <v>0.60552036199095016</v>
      </c>
      <c r="H66" s="118">
        <f t="shared" si="8"/>
        <v>0.65990950226244338</v>
      </c>
      <c r="I66" s="94">
        <f t="shared" si="8"/>
        <v>0.30968325791855206</v>
      </c>
      <c r="J66" s="94">
        <f t="shared" si="8"/>
        <v>1</v>
      </c>
      <c r="K66" s="94">
        <f>CORREL($J$4:$J$54,K4:K54)</f>
        <v>0.5550226244343891</v>
      </c>
      <c r="L66" s="94">
        <f>CORREL($J$4:$J$54,L4:L54)</f>
        <v>0.46633484162895933</v>
      </c>
      <c r="M66" s="120">
        <f>CORREL($J$4:$J$54,M4:M54)</f>
        <v>0.6612669683257919</v>
      </c>
    </row>
    <row r="67" spans="1:13" ht="13.5" thickBot="1">
      <c r="A67" s="164" t="s">
        <v>0</v>
      </c>
      <c r="B67" s="165"/>
      <c r="C67" s="165"/>
      <c r="D67" s="107">
        <f t="shared" ref="D67:K67" si="9">CORREL($K$4:$K$54,D4:D54)</f>
        <v>0.4199095022624435</v>
      </c>
      <c r="E67" s="94">
        <f t="shared" si="9"/>
        <v>0.43909502262443445</v>
      </c>
      <c r="F67" s="94">
        <f t="shared" si="9"/>
        <v>0.46660633484162894</v>
      </c>
      <c r="G67" s="94">
        <f t="shared" si="9"/>
        <v>0.30597285067873303</v>
      </c>
      <c r="H67" s="94">
        <f t="shared" si="9"/>
        <v>0.38407239819004529</v>
      </c>
      <c r="I67" s="94">
        <f t="shared" si="9"/>
        <v>0.34579185520361994</v>
      </c>
      <c r="J67" s="94">
        <f t="shared" si="9"/>
        <v>0.5550226244343891</v>
      </c>
      <c r="K67" s="94">
        <f t="shared" si="9"/>
        <v>1</v>
      </c>
      <c r="L67" s="94">
        <f>CORREL($K$4:$K$54,L4:L54)</f>
        <v>0.49158371040723986</v>
      </c>
      <c r="M67" s="99">
        <f>CORREL($K$4:$K$54,M4:M54)</f>
        <v>0.65375565610859732</v>
      </c>
    </row>
    <row r="68" spans="1:13" ht="13.5" thickBot="1">
      <c r="A68" s="164" t="s">
        <v>1</v>
      </c>
      <c r="B68" s="165"/>
      <c r="C68" s="165"/>
      <c r="D68" s="107">
        <f t="shared" ref="D68:L68" si="10">CORREL($L$4:$L$54,D4:D54)</f>
        <v>0.24497737556561086</v>
      </c>
      <c r="E68" s="121">
        <f t="shared" si="10"/>
        <v>0.56552036199095024</v>
      </c>
      <c r="F68" s="94">
        <f t="shared" si="10"/>
        <v>0.48588235294117654</v>
      </c>
      <c r="G68" s="94">
        <f t="shared" si="10"/>
        <v>0.43285067873303168</v>
      </c>
      <c r="H68" s="94">
        <f t="shared" si="10"/>
        <v>0.49945701357466066</v>
      </c>
      <c r="I68" s="94">
        <f t="shared" si="10"/>
        <v>0.37212669683257921</v>
      </c>
      <c r="J68" s="94">
        <f t="shared" si="10"/>
        <v>0.46633484162895933</v>
      </c>
      <c r="K68" s="94">
        <f t="shared" si="10"/>
        <v>0.49158371040723986</v>
      </c>
      <c r="L68" s="94">
        <f t="shared" si="10"/>
        <v>1</v>
      </c>
      <c r="M68" s="95">
        <f>CORREL($L$4:$L$54,M4:M54)</f>
        <v>0.50832579185520366</v>
      </c>
    </row>
    <row r="69" spans="1:13" ht="13.5" thickBot="1">
      <c r="A69" s="164" t="s">
        <v>2</v>
      </c>
      <c r="B69" s="165"/>
      <c r="C69" s="165"/>
      <c r="D69" s="108">
        <f t="shared" ref="D69:L69" si="11">CORREL($M$4:$M$54,D4:D54)</f>
        <v>0.26859728506787334</v>
      </c>
      <c r="E69" s="100">
        <f t="shared" si="11"/>
        <v>0.63067873303167432</v>
      </c>
      <c r="F69" s="119">
        <f>CORREL($M$4:$M$54,F4:F54)</f>
        <v>0.654841628959276</v>
      </c>
      <c r="G69" s="97">
        <f t="shared" si="11"/>
        <v>0.55954751131221725</v>
      </c>
      <c r="H69" s="119">
        <f t="shared" si="11"/>
        <v>0.59701357466063343</v>
      </c>
      <c r="I69" s="97">
        <f t="shared" si="11"/>
        <v>0.43520361990950229</v>
      </c>
      <c r="J69" s="119">
        <f t="shared" si="11"/>
        <v>0.6612669683257919</v>
      </c>
      <c r="K69" s="100">
        <f t="shared" si="11"/>
        <v>0.65375565610859732</v>
      </c>
      <c r="L69" s="97">
        <f t="shared" si="11"/>
        <v>0.50832579185520366</v>
      </c>
      <c r="M69" s="96">
        <f>CORREL($M$4:$M$54,M4:M54)</f>
        <v>1</v>
      </c>
    </row>
  </sheetData>
  <mergeCells count="21">
    <mergeCell ref="A69:C69"/>
    <mergeCell ref="A1:N1"/>
    <mergeCell ref="A65:C65"/>
    <mergeCell ref="A66:C66"/>
    <mergeCell ref="A67:C67"/>
    <mergeCell ref="A68:C68"/>
    <mergeCell ref="A62:C62"/>
    <mergeCell ref="A63:C63"/>
    <mergeCell ref="A64:C64"/>
    <mergeCell ref="A60:C60"/>
    <mergeCell ref="A61:C61"/>
    <mergeCell ref="I57:I59"/>
    <mergeCell ref="J57:J59"/>
    <mergeCell ref="K57:K59"/>
    <mergeCell ref="L57:L59"/>
    <mergeCell ref="M57:M59"/>
    <mergeCell ref="D57:D59"/>
    <mergeCell ref="E57:E59"/>
    <mergeCell ref="F57:F59"/>
    <mergeCell ref="G57:G59"/>
    <mergeCell ref="H57:H59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W97"/>
  <sheetViews>
    <sheetView workbookViewId="0"/>
  </sheetViews>
  <sheetFormatPr defaultRowHeight="12.75"/>
  <cols>
    <col min="1" max="1" width="27.42578125" customWidth="1"/>
    <col min="2" max="2" width="1" customWidth="1"/>
    <col min="3" max="3" width="13.85546875" style="1" customWidth="1"/>
    <col min="4" max="4" width="18.42578125" style="1" customWidth="1"/>
    <col min="5" max="5" width="10.5703125" style="1" customWidth="1"/>
    <col min="6" max="6" width="12.85546875" style="1" customWidth="1"/>
    <col min="7" max="7" width="14.42578125" style="1" customWidth="1"/>
    <col min="8" max="8" width="18" style="1" customWidth="1"/>
    <col min="9" max="9" width="15" style="1" customWidth="1"/>
    <col min="10" max="10" width="15.140625" style="1" customWidth="1"/>
    <col min="11" max="11" width="11" style="1" customWidth="1"/>
    <col min="12" max="12" width="18.28515625" style="1" customWidth="1"/>
    <col min="13" max="13" width="9.42578125" style="1" customWidth="1"/>
    <col min="23" max="23" width="12.5703125" customWidth="1"/>
  </cols>
  <sheetData>
    <row r="1" spans="1:23" s="114" customFormat="1" ht="39" thickBot="1">
      <c r="A1" s="32" t="s">
        <v>100</v>
      </c>
      <c r="C1" s="103" t="s">
        <v>93</v>
      </c>
      <c r="D1" s="103" t="s">
        <v>97</v>
      </c>
      <c r="E1" s="103" t="s">
        <v>6</v>
      </c>
      <c r="F1" s="103" t="s">
        <v>7</v>
      </c>
      <c r="G1" s="103" t="s">
        <v>9</v>
      </c>
      <c r="H1" s="103" t="s">
        <v>8</v>
      </c>
      <c r="I1" s="103" t="s">
        <v>131</v>
      </c>
      <c r="J1" s="103" t="s">
        <v>0</v>
      </c>
      <c r="K1" s="103" t="s">
        <v>1</v>
      </c>
      <c r="L1" s="103" t="s">
        <v>2</v>
      </c>
      <c r="M1" s="10"/>
    </row>
    <row r="2" spans="1:23" s="114" customFormat="1" ht="26.25" thickBot="1">
      <c r="C2" s="34" t="s">
        <v>102</v>
      </c>
      <c r="D2" s="34" t="s">
        <v>102</v>
      </c>
      <c r="E2" s="34" t="s">
        <v>102</v>
      </c>
      <c r="F2" s="34" t="s">
        <v>102</v>
      </c>
      <c r="G2" s="34" t="s">
        <v>102</v>
      </c>
      <c r="H2" s="34" t="s">
        <v>102</v>
      </c>
      <c r="I2" s="34" t="s">
        <v>102</v>
      </c>
      <c r="J2" s="34" t="s">
        <v>102</v>
      </c>
      <c r="K2" s="34" t="s">
        <v>102</v>
      </c>
      <c r="L2" s="34" t="s">
        <v>102</v>
      </c>
      <c r="M2" s="10"/>
    </row>
    <row r="3" spans="1:23" hidden="1">
      <c r="A3" s="14" t="s">
        <v>25</v>
      </c>
      <c r="B3" s="14"/>
      <c r="C3" s="11">
        <f>N3</f>
        <v>131854</v>
      </c>
      <c r="D3" s="11">
        <f>O3</f>
        <v>24392</v>
      </c>
      <c r="E3" s="11">
        <f>P3</f>
        <v>4729</v>
      </c>
      <c r="F3" s="11">
        <f>Q3</f>
        <v>7587</v>
      </c>
      <c r="G3" s="11">
        <f t="shared" ref="G3:K3" si="0">R3</f>
        <v>8366</v>
      </c>
      <c r="H3" s="11">
        <f>S3</f>
        <v>0</v>
      </c>
      <c r="I3" s="11">
        <f t="shared" si="0"/>
        <v>751</v>
      </c>
      <c r="J3" s="11">
        <f>U3</f>
        <v>1626</v>
      </c>
      <c r="K3" s="11">
        <f t="shared" si="0"/>
        <v>9734</v>
      </c>
      <c r="L3" s="11">
        <f>W3</f>
        <v>9213</v>
      </c>
      <c r="M3" s="10">
        <v>17</v>
      </c>
      <c r="N3" s="11">
        <f>Data!D19</f>
        <v>131854</v>
      </c>
      <c r="O3" s="11">
        <f>Data!G19</f>
        <v>24392</v>
      </c>
      <c r="P3" s="11">
        <f>Data!J19</f>
        <v>4729</v>
      </c>
      <c r="Q3" s="11">
        <f>Data!M19</f>
        <v>7587</v>
      </c>
      <c r="R3" s="11">
        <f>Data!P19</f>
        <v>8366</v>
      </c>
      <c r="S3" s="11">
        <f>Data!S19</f>
        <v>0</v>
      </c>
      <c r="T3" s="11">
        <f>Data!V19</f>
        <v>751</v>
      </c>
      <c r="U3" s="11">
        <f>Data!Y19</f>
        <v>1626</v>
      </c>
      <c r="V3" s="11">
        <f>Data!AB19</f>
        <v>9734</v>
      </c>
      <c r="W3" s="11">
        <f>Data!AE19</f>
        <v>9213</v>
      </c>
    </row>
    <row r="4" spans="1:23" hidden="1">
      <c r="A4" s="14" t="s">
        <v>26</v>
      </c>
      <c r="B4" s="14"/>
      <c r="C4" s="11">
        <f t="shared" ref="C4:C35" si="1">N4</f>
        <v>273820</v>
      </c>
      <c r="D4" s="11">
        <f t="shared" ref="D4:D53" si="2">O4</f>
        <v>6500</v>
      </c>
      <c r="E4" s="11">
        <f t="shared" ref="E4:E53" si="3">P4</f>
        <v>0</v>
      </c>
      <c r="F4" s="11">
        <f t="shared" ref="F4:F53" si="4">Q4</f>
        <v>0</v>
      </c>
      <c r="G4" s="11">
        <f t="shared" ref="G4:G53" si="5">R4</f>
        <v>4671</v>
      </c>
      <c r="H4" s="11">
        <f t="shared" ref="H4:H53" si="6">S4</f>
        <v>0</v>
      </c>
      <c r="I4" s="11">
        <f t="shared" ref="I4:I53" si="7">T4</f>
        <v>0</v>
      </c>
      <c r="J4" s="11">
        <f t="shared" ref="J4:J53" si="8">U4</f>
        <v>625</v>
      </c>
      <c r="K4" s="11">
        <f t="shared" ref="K4:K53" si="9">V4</f>
        <v>10576</v>
      </c>
      <c r="L4" s="11">
        <f>W4</f>
        <v>1614</v>
      </c>
      <c r="M4" s="10">
        <f>M3+14</f>
        <v>31</v>
      </c>
      <c r="N4" s="3">
        <f>Data!D35</f>
        <v>273820</v>
      </c>
      <c r="O4" s="3">
        <f>Data!G35</f>
        <v>6500</v>
      </c>
      <c r="P4" s="3">
        <f>Data!J35</f>
        <v>0</v>
      </c>
      <c r="Q4" s="3">
        <f>Data!M35</f>
        <v>0</v>
      </c>
      <c r="R4" s="3">
        <f>Data!P35</f>
        <v>4671</v>
      </c>
      <c r="S4" s="3">
        <f>Data!S35</f>
        <v>0</v>
      </c>
      <c r="T4" s="3">
        <f>Data!V35</f>
        <v>0</v>
      </c>
      <c r="U4" s="3">
        <f>Data!Y35</f>
        <v>625</v>
      </c>
      <c r="V4" s="3">
        <f>Data!AB35</f>
        <v>10576</v>
      </c>
      <c r="W4" s="3">
        <f>Data!AE35</f>
        <v>1614</v>
      </c>
    </row>
    <row r="5" spans="1:23" hidden="1">
      <c r="A5" s="14" t="s">
        <v>28</v>
      </c>
      <c r="B5" s="14"/>
      <c r="C5" s="11">
        <f t="shared" si="1"/>
        <v>32748</v>
      </c>
      <c r="D5" s="11">
        <f t="shared" si="2"/>
        <v>3574</v>
      </c>
      <c r="E5" s="11">
        <f t="shared" si="3"/>
        <v>0</v>
      </c>
      <c r="F5" s="11">
        <f t="shared" si="4"/>
        <v>0</v>
      </c>
      <c r="G5" s="11">
        <f t="shared" si="5"/>
        <v>0</v>
      </c>
      <c r="H5" s="11">
        <f t="shared" si="6"/>
        <v>230</v>
      </c>
      <c r="I5" s="11">
        <f t="shared" si="7"/>
        <v>0</v>
      </c>
      <c r="J5" s="11">
        <f t="shared" si="8"/>
        <v>0</v>
      </c>
      <c r="K5" s="11">
        <f t="shared" si="9"/>
        <v>1199</v>
      </c>
      <c r="L5" s="11">
        <f t="shared" ref="L5:L53" si="10">W5</f>
        <v>1924</v>
      </c>
      <c r="M5" s="10">
        <f t="shared" ref="M5:M53" si="11">M4+14</f>
        <v>45</v>
      </c>
      <c r="N5" s="3">
        <f>Data!D51</f>
        <v>32748</v>
      </c>
      <c r="O5" s="3">
        <f>Data!G51</f>
        <v>3574</v>
      </c>
      <c r="P5" s="3">
        <f>Data!J51</f>
        <v>0</v>
      </c>
      <c r="Q5" s="3">
        <f>Data!M51</f>
        <v>0</v>
      </c>
      <c r="R5" s="3">
        <f>Data!P51</f>
        <v>0</v>
      </c>
      <c r="S5" s="3">
        <f>Data!S51</f>
        <v>230</v>
      </c>
      <c r="T5" s="3">
        <f>Data!V51</f>
        <v>0</v>
      </c>
      <c r="U5" s="3">
        <f>Data!Y51</f>
        <v>0</v>
      </c>
      <c r="V5" s="3">
        <f>Data!AB51</f>
        <v>1199</v>
      </c>
      <c r="W5" s="3">
        <f>Data!AE51</f>
        <v>1924</v>
      </c>
    </row>
    <row r="6" spans="1:23" hidden="1">
      <c r="A6" s="14" t="s">
        <v>29</v>
      </c>
      <c r="B6" s="14"/>
      <c r="C6" s="11">
        <f t="shared" si="1"/>
        <v>6404</v>
      </c>
      <c r="D6" s="11">
        <f t="shared" si="2"/>
        <v>8463</v>
      </c>
      <c r="E6" s="11">
        <f t="shared" si="3"/>
        <v>706</v>
      </c>
      <c r="F6" s="11">
        <f t="shared" si="4"/>
        <v>2875</v>
      </c>
      <c r="G6" s="11">
        <f t="shared" si="5"/>
        <v>246</v>
      </c>
      <c r="H6" s="11">
        <f t="shared" si="6"/>
        <v>0</v>
      </c>
      <c r="I6" s="11">
        <f t="shared" si="7"/>
        <v>184</v>
      </c>
      <c r="J6" s="11">
        <f t="shared" si="8"/>
        <v>0</v>
      </c>
      <c r="K6" s="11">
        <f t="shared" si="9"/>
        <v>10796</v>
      </c>
      <c r="L6" s="11">
        <f t="shared" si="10"/>
        <v>832</v>
      </c>
      <c r="M6" s="10">
        <f t="shared" si="11"/>
        <v>59</v>
      </c>
      <c r="N6" s="3">
        <f>Data!D67</f>
        <v>6404</v>
      </c>
      <c r="O6" s="3">
        <f>Data!G67</f>
        <v>8463</v>
      </c>
      <c r="P6" s="3">
        <f>Data!J67</f>
        <v>706</v>
      </c>
      <c r="Q6" s="3">
        <f>Data!M67</f>
        <v>2875</v>
      </c>
      <c r="R6" s="3">
        <f>Data!P67</f>
        <v>246</v>
      </c>
      <c r="S6" s="3">
        <f>Data!S67</f>
        <v>0</v>
      </c>
      <c r="T6" s="3">
        <f>Data!V67</f>
        <v>184</v>
      </c>
      <c r="U6" s="3">
        <f>Data!Y67</f>
        <v>0</v>
      </c>
      <c r="V6" s="3">
        <f>Data!AB67</f>
        <v>10796</v>
      </c>
      <c r="W6" s="3">
        <f>Data!AE67</f>
        <v>832</v>
      </c>
    </row>
    <row r="7" spans="1:23" hidden="1">
      <c r="A7" s="14" t="s">
        <v>30</v>
      </c>
      <c r="B7" s="14"/>
      <c r="C7" s="11">
        <f t="shared" si="1"/>
        <v>4078</v>
      </c>
      <c r="D7" s="11">
        <f t="shared" si="2"/>
        <v>11163</v>
      </c>
      <c r="E7" s="11">
        <f t="shared" si="3"/>
        <v>0</v>
      </c>
      <c r="F7" s="11">
        <f t="shared" si="4"/>
        <v>0</v>
      </c>
      <c r="G7" s="11">
        <f t="shared" si="5"/>
        <v>0</v>
      </c>
      <c r="H7" s="11">
        <f t="shared" si="6"/>
        <v>0</v>
      </c>
      <c r="I7" s="11">
        <f t="shared" si="7"/>
        <v>0</v>
      </c>
      <c r="J7" s="11">
        <f t="shared" si="8"/>
        <v>0</v>
      </c>
      <c r="K7" s="11">
        <f t="shared" si="9"/>
        <v>2011</v>
      </c>
      <c r="L7" s="11">
        <f t="shared" si="10"/>
        <v>0</v>
      </c>
      <c r="M7" s="10">
        <f t="shared" si="11"/>
        <v>73</v>
      </c>
      <c r="N7" s="3">
        <f>Data!D83</f>
        <v>4078</v>
      </c>
      <c r="O7" s="3">
        <f>Data!G83</f>
        <v>11163</v>
      </c>
      <c r="P7" s="3">
        <f>Data!J83</f>
        <v>0</v>
      </c>
      <c r="Q7" s="3">
        <f>Data!M83</f>
        <v>0</v>
      </c>
      <c r="R7" s="3">
        <f>Data!P83</f>
        <v>0</v>
      </c>
      <c r="S7" s="3">
        <f>Data!S83</f>
        <v>0</v>
      </c>
      <c r="T7" s="3">
        <f>Data!V83</f>
        <v>0</v>
      </c>
      <c r="U7" s="3">
        <f>Data!Y83</f>
        <v>0</v>
      </c>
      <c r="V7" s="3">
        <f>Data!AB83</f>
        <v>2011</v>
      </c>
      <c r="W7" s="3">
        <f>Data!AE83</f>
        <v>0</v>
      </c>
    </row>
    <row r="8" spans="1:23" hidden="1">
      <c r="A8" s="14" t="s">
        <v>13</v>
      </c>
      <c r="B8" s="14"/>
      <c r="C8" s="11">
        <f t="shared" si="1"/>
        <v>43845</v>
      </c>
      <c r="D8" s="11">
        <f t="shared" si="2"/>
        <v>66171</v>
      </c>
      <c r="E8" s="11">
        <f t="shared" si="3"/>
        <v>3149</v>
      </c>
      <c r="F8" s="11">
        <f t="shared" si="4"/>
        <v>5336</v>
      </c>
      <c r="G8" s="11">
        <f t="shared" si="5"/>
        <v>1338</v>
      </c>
      <c r="H8" s="11">
        <f t="shared" si="6"/>
        <v>4402</v>
      </c>
      <c r="I8" s="11">
        <f t="shared" si="7"/>
        <v>5337</v>
      </c>
      <c r="J8" s="11">
        <f t="shared" si="8"/>
        <v>21811</v>
      </c>
      <c r="K8" s="11">
        <f t="shared" si="9"/>
        <v>11671</v>
      </c>
      <c r="L8" s="11">
        <f t="shared" si="10"/>
        <v>35500</v>
      </c>
      <c r="M8" s="10">
        <f t="shared" si="11"/>
        <v>87</v>
      </c>
      <c r="N8" s="3">
        <f>Data!D99</f>
        <v>43845</v>
      </c>
      <c r="O8" s="3">
        <f>Data!G99</f>
        <v>66171</v>
      </c>
      <c r="P8" s="3">
        <f>Data!J99</f>
        <v>3149</v>
      </c>
      <c r="Q8" s="3">
        <f>Data!M99</f>
        <v>5336</v>
      </c>
      <c r="R8" s="3">
        <f>Data!P99</f>
        <v>1338</v>
      </c>
      <c r="S8" s="3">
        <f>Data!S99</f>
        <v>4402</v>
      </c>
      <c r="T8" s="3">
        <f>Data!V99</f>
        <v>5337</v>
      </c>
      <c r="U8" s="3">
        <f>Data!Y99</f>
        <v>21811</v>
      </c>
      <c r="V8" s="3">
        <f>Data!AB99</f>
        <v>11671</v>
      </c>
      <c r="W8" s="3">
        <f>Data!AE99</f>
        <v>35500</v>
      </c>
    </row>
    <row r="9" spans="1:23" hidden="1">
      <c r="A9" s="14" t="s">
        <v>10</v>
      </c>
      <c r="B9" s="14"/>
      <c r="C9" s="11">
        <f t="shared" si="1"/>
        <v>95865</v>
      </c>
      <c r="D9" s="11">
        <f t="shared" si="2"/>
        <v>64071</v>
      </c>
      <c r="E9" s="11">
        <f t="shared" si="3"/>
        <v>5096</v>
      </c>
      <c r="F9" s="11">
        <f t="shared" si="4"/>
        <v>14442</v>
      </c>
      <c r="G9" s="11">
        <f t="shared" si="5"/>
        <v>1341</v>
      </c>
      <c r="H9" s="11">
        <f t="shared" si="6"/>
        <v>5306</v>
      </c>
      <c r="I9" s="11">
        <f t="shared" si="7"/>
        <v>1788</v>
      </c>
      <c r="J9" s="11">
        <f t="shared" si="8"/>
        <v>565</v>
      </c>
      <c r="K9" s="11">
        <f t="shared" si="9"/>
        <v>3608</v>
      </c>
      <c r="L9" s="11">
        <f t="shared" si="10"/>
        <v>6138</v>
      </c>
      <c r="M9" s="10">
        <f t="shared" si="11"/>
        <v>101</v>
      </c>
      <c r="N9" s="3">
        <f>Data!D115</f>
        <v>95865</v>
      </c>
      <c r="O9" s="3">
        <f>Data!G115</f>
        <v>64071</v>
      </c>
      <c r="P9" s="3">
        <f>Data!J115</f>
        <v>5096</v>
      </c>
      <c r="Q9" s="3">
        <f>Data!M115</f>
        <v>14442</v>
      </c>
      <c r="R9" s="3">
        <f>Data!P115</f>
        <v>1341</v>
      </c>
      <c r="S9" s="3">
        <f>Data!S115</f>
        <v>5306</v>
      </c>
      <c r="T9" s="3">
        <f>Data!V115</f>
        <v>1788</v>
      </c>
      <c r="U9" s="3">
        <f>Data!Y115</f>
        <v>565</v>
      </c>
      <c r="V9" s="3">
        <f>Data!AB115</f>
        <v>3608</v>
      </c>
      <c r="W9" s="3">
        <f>Data!AE115</f>
        <v>6138</v>
      </c>
    </row>
    <row r="10" spans="1:23" hidden="1">
      <c r="A10" s="14" t="s">
        <v>21</v>
      </c>
      <c r="B10" s="14"/>
      <c r="C10" s="11">
        <f t="shared" si="1"/>
        <v>703671</v>
      </c>
      <c r="D10" s="11">
        <f t="shared" si="2"/>
        <v>2311133</v>
      </c>
      <c r="E10" s="11">
        <f t="shared" si="3"/>
        <v>717993</v>
      </c>
      <c r="F10" s="11">
        <f t="shared" si="4"/>
        <v>1362419</v>
      </c>
      <c r="G10" s="11">
        <f t="shared" si="5"/>
        <v>265674</v>
      </c>
      <c r="H10" s="11">
        <f t="shared" si="6"/>
        <v>113338</v>
      </c>
      <c r="I10" s="11">
        <f t="shared" si="7"/>
        <v>170503</v>
      </c>
      <c r="J10" s="11">
        <f t="shared" si="8"/>
        <v>967743</v>
      </c>
      <c r="K10" s="11">
        <f t="shared" si="9"/>
        <v>2099983</v>
      </c>
      <c r="L10" s="11">
        <f t="shared" si="10"/>
        <v>1804671</v>
      </c>
      <c r="M10" s="10">
        <f t="shared" si="11"/>
        <v>115</v>
      </c>
      <c r="N10" s="3">
        <f>Data!D131</f>
        <v>703671</v>
      </c>
      <c r="O10" s="3">
        <f>Data!G131</f>
        <v>2311133</v>
      </c>
      <c r="P10" s="3">
        <f>Data!J131</f>
        <v>717993</v>
      </c>
      <c r="Q10" s="3">
        <f>Data!M131</f>
        <v>1362419</v>
      </c>
      <c r="R10" s="3">
        <f>Data!P131</f>
        <v>265674</v>
      </c>
      <c r="S10" s="3">
        <f>Data!S131</f>
        <v>113338</v>
      </c>
      <c r="T10" s="3">
        <f>Data!V131</f>
        <v>170503</v>
      </c>
      <c r="U10" s="3">
        <f>Data!Y131</f>
        <v>967743</v>
      </c>
      <c r="V10" s="3">
        <f>Data!AB131</f>
        <v>2099983</v>
      </c>
      <c r="W10" s="3">
        <f>Data!AE131</f>
        <v>1804671</v>
      </c>
    </row>
    <row r="11" spans="1:23" hidden="1">
      <c r="A11" s="14" t="s">
        <v>31</v>
      </c>
      <c r="B11" s="14"/>
      <c r="C11" s="11">
        <f t="shared" si="1"/>
        <v>46600</v>
      </c>
      <c r="D11" s="11">
        <f t="shared" si="2"/>
        <v>0</v>
      </c>
      <c r="E11" s="11">
        <f t="shared" si="3"/>
        <v>0</v>
      </c>
      <c r="F11" s="11">
        <f t="shared" si="4"/>
        <v>0</v>
      </c>
      <c r="G11" s="11">
        <f t="shared" si="5"/>
        <v>216</v>
      </c>
      <c r="H11" s="11">
        <f t="shared" si="6"/>
        <v>0</v>
      </c>
      <c r="I11" s="11">
        <f t="shared" si="7"/>
        <v>0</v>
      </c>
      <c r="J11" s="11">
        <f t="shared" si="8"/>
        <v>0</v>
      </c>
      <c r="K11" s="11">
        <f t="shared" si="9"/>
        <v>0</v>
      </c>
      <c r="L11" s="11">
        <f t="shared" si="10"/>
        <v>153205</v>
      </c>
      <c r="M11" s="10">
        <f t="shared" si="11"/>
        <v>129</v>
      </c>
      <c r="N11" s="3">
        <f>Data!D147</f>
        <v>46600</v>
      </c>
      <c r="O11" s="3">
        <f>Data!G147</f>
        <v>0</v>
      </c>
      <c r="P11" s="3">
        <f>Data!J147</f>
        <v>0</v>
      </c>
      <c r="Q11" s="3">
        <f>Data!M147</f>
        <v>0</v>
      </c>
      <c r="R11" s="3">
        <f>Data!P147</f>
        <v>216</v>
      </c>
      <c r="S11" s="3">
        <f>Data!S147</f>
        <v>0</v>
      </c>
      <c r="T11" s="3">
        <f>Data!V147</f>
        <v>0</v>
      </c>
      <c r="U11" s="3">
        <f>Data!Y147</f>
        <v>0</v>
      </c>
      <c r="V11" s="3">
        <f>Data!AB147</f>
        <v>0</v>
      </c>
      <c r="W11" s="3">
        <f>Data!AE147</f>
        <v>153205</v>
      </c>
    </row>
    <row r="12" spans="1:23" hidden="1">
      <c r="A12" s="14" t="s">
        <v>20</v>
      </c>
      <c r="B12" s="14"/>
      <c r="C12" s="11">
        <f t="shared" si="1"/>
        <v>24410</v>
      </c>
      <c r="D12" s="11">
        <f t="shared" si="2"/>
        <v>10613</v>
      </c>
      <c r="E12" s="11">
        <f t="shared" si="3"/>
        <v>1826</v>
      </c>
      <c r="F12" s="11">
        <f t="shared" si="4"/>
        <v>2623</v>
      </c>
      <c r="G12" s="11">
        <f t="shared" si="5"/>
        <v>763</v>
      </c>
      <c r="H12" s="11">
        <f t="shared" si="6"/>
        <v>1054</v>
      </c>
      <c r="I12" s="11">
        <f t="shared" si="7"/>
        <v>583</v>
      </c>
      <c r="J12" s="11">
        <f t="shared" si="8"/>
        <v>895</v>
      </c>
      <c r="K12" s="11">
        <f t="shared" si="9"/>
        <v>3233</v>
      </c>
      <c r="L12" s="11">
        <f t="shared" si="10"/>
        <v>89710</v>
      </c>
      <c r="M12" s="10">
        <f t="shared" si="11"/>
        <v>143</v>
      </c>
      <c r="N12" s="3">
        <f>Data!D163</f>
        <v>24410</v>
      </c>
      <c r="O12" s="3">
        <f>Data!G163</f>
        <v>10613</v>
      </c>
      <c r="P12" s="3">
        <f>Data!J163</f>
        <v>1826</v>
      </c>
      <c r="Q12" s="3">
        <f>Data!M163</f>
        <v>2623</v>
      </c>
      <c r="R12" s="3">
        <f>Data!P163</f>
        <v>763</v>
      </c>
      <c r="S12" s="3">
        <f>Data!S163</f>
        <v>1054</v>
      </c>
      <c r="T12" s="3">
        <f>Data!V163</f>
        <v>583</v>
      </c>
      <c r="U12" s="3">
        <f>Data!Y163</f>
        <v>895</v>
      </c>
      <c r="V12" s="3">
        <f>Data!AB163</f>
        <v>3233</v>
      </c>
      <c r="W12" s="3">
        <f>Data!AE163</f>
        <v>89710</v>
      </c>
    </row>
    <row r="13" spans="1:23" hidden="1">
      <c r="A13" s="14" t="s">
        <v>15</v>
      </c>
      <c r="B13" s="14"/>
      <c r="C13" s="11">
        <f t="shared" si="1"/>
        <v>10009</v>
      </c>
      <c r="D13" s="11">
        <f t="shared" si="2"/>
        <v>335056</v>
      </c>
      <c r="E13" s="11">
        <f t="shared" si="3"/>
        <v>43911</v>
      </c>
      <c r="F13" s="11">
        <f t="shared" si="4"/>
        <v>355141</v>
      </c>
      <c r="G13" s="11">
        <f t="shared" si="5"/>
        <v>240</v>
      </c>
      <c r="H13" s="11">
        <f t="shared" si="6"/>
        <v>789</v>
      </c>
      <c r="I13" s="11">
        <f t="shared" si="7"/>
        <v>6040</v>
      </c>
      <c r="J13" s="11">
        <f t="shared" si="8"/>
        <v>14349</v>
      </c>
      <c r="K13" s="11">
        <f t="shared" si="9"/>
        <v>71965</v>
      </c>
      <c r="L13" s="11">
        <f t="shared" si="10"/>
        <v>26906</v>
      </c>
      <c r="M13" s="10">
        <f t="shared" si="11"/>
        <v>157</v>
      </c>
      <c r="N13" s="3">
        <f>Data!D179</f>
        <v>10009</v>
      </c>
      <c r="O13" s="3">
        <f>Data!G179</f>
        <v>335056</v>
      </c>
      <c r="P13" s="3">
        <f>Data!J179</f>
        <v>43911</v>
      </c>
      <c r="Q13" s="3">
        <f>Data!M179</f>
        <v>355141</v>
      </c>
      <c r="R13" s="3">
        <f>Data!P179</f>
        <v>240</v>
      </c>
      <c r="S13" s="3">
        <f>Data!S179</f>
        <v>789</v>
      </c>
      <c r="T13" s="3">
        <f>Data!V179</f>
        <v>6040</v>
      </c>
      <c r="U13" s="3">
        <f>Data!Y179</f>
        <v>14349</v>
      </c>
      <c r="V13" s="3">
        <f>Data!AB179</f>
        <v>71965</v>
      </c>
      <c r="W13" s="3">
        <f>Data!AE179</f>
        <v>26906</v>
      </c>
    </row>
    <row r="14" spans="1:23" hidden="1">
      <c r="A14" s="14" t="s">
        <v>32</v>
      </c>
      <c r="B14" s="14"/>
      <c r="C14" s="11">
        <f t="shared" si="1"/>
        <v>49534</v>
      </c>
      <c r="D14" s="11">
        <f t="shared" si="2"/>
        <v>1150</v>
      </c>
      <c r="E14" s="11">
        <f t="shared" si="3"/>
        <v>0</v>
      </c>
      <c r="F14" s="11">
        <f t="shared" si="4"/>
        <v>0</v>
      </c>
      <c r="G14" s="11">
        <f t="shared" si="5"/>
        <v>800</v>
      </c>
      <c r="H14" s="11">
        <f t="shared" si="6"/>
        <v>4500</v>
      </c>
      <c r="I14" s="11">
        <f t="shared" si="7"/>
        <v>480</v>
      </c>
      <c r="J14" s="11">
        <f t="shared" si="8"/>
        <v>3894</v>
      </c>
      <c r="K14" s="11">
        <f t="shared" si="9"/>
        <v>10236</v>
      </c>
      <c r="L14" s="11">
        <f t="shared" si="10"/>
        <v>195</v>
      </c>
      <c r="M14" s="10">
        <f t="shared" si="11"/>
        <v>171</v>
      </c>
      <c r="N14" s="3">
        <f>Data!D195</f>
        <v>49534</v>
      </c>
      <c r="O14" s="3">
        <f>Data!G195</f>
        <v>1150</v>
      </c>
      <c r="P14" s="3">
        <f>Data!J195</f>
        <v>0</v>
      </c>
      <c r="Q14" s="3">
        <f>Data!M195</f>
        <v>0</v>
      </c>
      <c r="R14" s="3">
        <f>Data!P195</f>
        <v>800</v>
      </c>
      <c r="S14" s="3">
        <f>Data!S195</f>
        <v>4500</v>
      </c>
      <c r="T14" s="3">
        <f>Data!V195</f>
        <v>480</v>
      </c>
      <c r="U14" s="3">
        <f>Data!Y195</f>
        <v>3894</v>
      </c>
      <c r="V14" s="3">
        <f>Data!AB195</f>
        <v>10236</v>
      </c>
      <c r="W14" s="3">
        <f>Data!AE195</f>
        <v>195</v>
      </c>
    </row>
    <row r="15" spans="1:23" hidden="1">
      <c r="A15" s="14" t="s">
        <v>33</v>
      </c>
      <c r="B15" s="14"/>
      <c r="C15" s="11">
        <f t="shared" si="1"/>
        <v>157190</v>
      </c>
      <c r="D15" s="11">
        <f t="shared" si="2"/>
        <v>0</v>
      </c>
      <c r="E15" s="11">
        <f t="shared" si="3"/>
        <v>0</v>
      </c>
      <c r="F15" s="11">
        <f t="shared" si="4"/>
        <v>0</v>
      </c>
      <c r="G15" s="11">
        <f t="shared" si="5"/>
        <v>0</v>
      </c>
      <c r="H15" s="11">
        <f t="shared" si="6"/>
        <v>0</v>
      </c>
      <c r="I15" s="11">
        <f t="shared" si="7"/>
        <v>0</v>
      </c>
      <c r="J15" s="11">
        <f t="shared" si="8"/>
        <v>0</v>
      </c>
      <c r="K15" s="11">
        <f t="shared" si="9"/>
        <v>3597</v>
      </c>
      <c r="L15" s="11">
        <f t="shared" si="10"/>
        <v>0</v>
      </c>
      <c r="M15" s="10">
        <f t="shared" si="11"/>
        <v>185</v>
      </c>
      <c r="N15" s="3">
        <f>Data!D211</f>
        <v>157190</v>
      </c>
      <c r="O15" s="3">
        <f>Data!G211</f>
        <v>0</v>
      </c>
      <c r="P15" s="3">
        <f>Data!J211</f>
        <v>0</v>
      </c>
      <c r="Q15" s="3">
        <f>Data!M211</f>
        <v>0</v>
      </c>
      <c r="R15" s="3">
        <f>Data!P211</f>
        <v>0</v>
      </c>
      <c r="S15" s="3">
        <f>Data!S211</f>
        <v>0</v>
      </c>
      <c r="T15" s="3">
        <f>Data!V211</f>
        <v>0</v>
      </c>
      <c r="U15" s="3">
        <f>Data!Y211</f>
        <v>0</v>
      </c>
      <c r="V15" s="3">
        <f>Data!AB211</f>
        <v>3597</v>
      </c>
      <c r="W15" s="3">
        <f>Data!AE211</f>
        <v>0</v>
      </c>
    </row>
    <row r="16" spans="1:23" hidden="1">
      <c r="A16" s="14" t="s">
        <v>34</v>
      </c>
      <c r="B16" s="14"/>
      <c r="C16" s="11">
        <f t="shared" si="1"/>
        <v>47135</v>
      </c>
      <c r="D16" s="11">
        <f t="shared" si="2"/>
        <v>0</v>
      </c>
      <c r="E16" s="11">
        <f t="shared" si="3"/>
        <v>0</v>
      </c>
      <c r="F16" s="11">
        <f t="shared" si="4"/>
        <v>0</v>
      </c>
      <c r="G16" s="11">
        <f t="shared" si="5"/>
        <v>1000</v>
      </c>
      <c r="H16" s="11">
        <f t="shared" si="6"/>
        <v>0</v>
      </c>
      <c r="I16" s="11">
        <f t="shared" si="7"/>
        <v>0</v>
      </c>
      <c r="J16" s="11">
        <f t="shared" si="8"/>
        <v>0</v>
      </c>
      <c r="K16" s="11">
        <f t="shared" si="9"/>
        <v>0</v>
      </c>
      <c r="L16" s="11">
        <f t="shared" si="10"/>
        <v>0</v>
      </c>
      <c r="M16" s="10">
        <f t="shared" si="11"/>
        <v>199</v>
      </c>
      <c r="N16" s="3">
        <f>Data!D227</f>
        <v>47135</v>
      </c>
      <c r="O16" s="3">
        <f>Data!G227</f>
        <v>0</v>
      </c>
      <c r="P16" s="3">
        <f>Data!J227</f>
        <v>0</v>
      </c>
      <c r="Q16" s="3">
        <f>Data!M227</f>
        <v>0</v>
      </c>
      <c r="R16" s="3">
        <f>Data!P227</f>
        <v>1000</v>
      </c>
      <c r="S16" s="3">
        <f>Data!S227</f>
        <v>0</v>
      </c>
      <c r="T16" s="3">
        <f>Data!V227</f>
        <v>0</v>
      </c>
      <c r="U16" s="3">
        <f>Data!Y227</f>
        <v>0</v>
      </c>
      <c r="V16" s="3">
        <f>Data!AB227</f>
        <v>0</v>
      </c>
      <c r="W16" s="3">
        <f>Data!AE227</f>
        <v>0</v>
      </c>
    </row>
    <row r="17" spans="1:23" hidden="1">
      <c r="A17" s="14" t="s">
        <v>35</v>
      </c>
      <c r="B17" s="14"/>
      <c r="C17" s="11">
        <f t="shared" si="1"/>
        <v>23920</v>
      </c>
      <c r="D17" s="11">
        <f t="shared" si="2"/>
        <v>0</v>
      </c>
      <c r="E17" s="11">
        <f t="shared" si="3"/>
        <v>0</v>
      </c>
      <c r="F17" s="11">
        <f t="shared" si="4"/>
        <v>0</v>
      </c>
      <c r="G17" s="11">
        <f t="shared" si="5"/>
        <v>0</v>
      </c>
      <c r="H17" s="11">
        <f t="shared" si="6"/>
        <v>210</v>
      </c>
      <c r="I17" s="11">
        <f t="shared" si="7"/>
        <v>0</v>
      </c>
      <c r="J17" s="11">
        <f t="shared" si="8"/>
        <v>1230</v>
      </c>
      <c r="K17" s="11">
        <f t="shared" si="9"/>
        <v>0</v>
      </c>
      <c r="L17" s="11">
        <f t="shared" si="10"/>
        <v>7560</v>
      </c>
      <c r="M17" s="10">
        <f t="shared" si="11"/>
        <v>213</v>
      </c>
      <c r="N17" s="3">
        <f>Data!D243</f>
        <v>23920</v>
      </c>
      <c r="O17" s="3">
        <f>Data!G243</f>
        <v>0</v>
      </c>
      <c r="P17" s="3">
        <f>Data!J243</f>
        <v>0</v>
      </c>
      <c r="Q17" s="3">
        <f>Data!M243</f>
        <v>0</v>
      </c>
      <c r="R17" s="3">
        <f>Data!P243</f>
        <v>0</v>
      </c>
      <c r="S17" s="3">
        <f>Data!S243</f>
        <v>210</v>
      </c>
      <c r="T17" s="3">
        <f>Data!V243</f>
        <v>0</v>
      </c>
      <c r="U17" s="3">
        <f>Data!Y243</f>
        <v>1230</v>
      </c>
      <c r="V17" s="3">
        <f>Data!AB243</f>
        <v>0</v>
      </c>
      <c r="W17" s="3">
        <f>Data!AE243</f>
        <v>7560</v>
      </c>
    </row>
    <row r="18" spans="1:23" hidden="1">
      <c r="A18" s="14" t="s">
        <v>36</v>
      </c>
      <c r="B18" s="14"/>
      <c r="C18" s="11">
        <f t="shared" si="1"/>
        <v>33452</v>
      </c>
      <c r="D18" s="11">
        <f t="shared" si="2"/>
        <v>464</v>
      </c>
      <c r="E18" s="11">
        <f t="shared" si="3"/>
        <v>0</v>
      </c>
      <c r="F18" s="11">
        <f t="shared" si="4"/>
        <v>0</v>
      </c>
      <c r="G18" s="11">
        <f t="shared" si="5"/>
        <v>1132</v>
      </c>
      <c r="H18" s="11">
        <f t="shared" si="6"/>
        <v>0</v>
      </c>
      <c r="I18" s="11">
        <f t="shared" si="7"/>
        <v>1400</v>
      </c>
      <c r="J18" s="11">
        <f t="shared" si="8"/>
        <v>0</v>
      </c>
      <c r="K18" s="11">
        <f t="shared" si="9"/>
        <v>251</v>
      </c>
      <c r="L18" s="11">
        <f t="shared" si="10"/>
        <v>0</v>
      </c>
      <c r="M18" s="10">
        <f t="shared" si="11"/>
        <v>227</v>
      </c>
      <c r="N18" s="3">
        <f>Data!D259</f>
        <v>33452</v>
      </c>
      <c r="O18" s="3">
        <f>Data!G259</f>
        <v>464</v>
      </c>
      <c r="P18" s="3">
        <f>Data!J259</f>
        <v>0</v>
      </c>
      <c r="Q18" s="3">
        <f>Data!M259</f>
        <v>0</v>
      </c>
      <c r="R18" s="3">
        <f>Data!P259</f>
        <v>1132</v>
      </c>
      <c r="S18" s="3">
        <f>Data!S259</f>
        <v>0</v>
      </c>
      <c r="T18" s="3">
        <f>Data!V259</f>
        <v>1400</v>
      </c>
      <c r="U18" s="3">
        <f>Data!Y259</f>
        <v>0</v>
      </c>
      <c r="V18" s="3">
        <f>Data!AB259</f>
        <v>251</v>
      </c>
      <c r="W18" s="3">
        <f>Data!AE259</f>
        <v>0</v>
      </c>
    </row>
    <row r="19" spans="1:23" hidden="1">
      <c r="A19" s="14" t="s">
        <v>37</v>
      </c>
      <c r="B19" s="14"/>
      <c r="C19" s="11">
        <f t="shared" si="1"/>
        <v>85083</v>
      </c>
      <c r="D19" s="11">
        <f t="shared" si="2"/>
        <v>10826</v>
      </c>
      <c r="E19" s="11">
        <f t="shared" si="3"/>
        <v>0</v>
      </c>
      <c r="F19" s="11">
        <f t="shared" si="4"/>
        <v>4371</v>
      </c>
      <c r="G19" s="11">
        <f t="shared" si="5"/>
        <v>0</v>
      </c>
      <c r="H19" s="11">
        <f t="shared" si="6"/>
        <v>0</v>
      </c>
      <c r="I19" s="11">
        <f t="shared" si="7"/>
        <v>255</v>
      </c>
      <c r="J19" s="11">
        <f t="shared" si="8"/>
        <v>7663</v>
      </c>
      <c r="K19" s="11">
        <f t="shared" si="9"/>
        <v>9017</v>
      </c>
      <c r="L19" s="11">
        <f t="shared" si="10"/>
        <v>414</v>
      </c>
      <c r="M19" s="10">
        <f t="shared" si="11"/>
        <v>241</v>
      </c>
      <c r="N19" s="3">
        <f>Data!D275</f>
        <v>85083</v>
      </c>
      <c r="O19" s="3">
        <f>Data!G275</f>
        <v>10826</v>
      </c>
      <c r="P19" s="3">
        <f>Data!J275</f>
        <v>0</v>
      </c>
      <c r="Q19" s="3">
        <f>Data!M275</f>
        <v>4371</v>
      </c>
      <c r="R19" s="3">
        <f>Data!P275</f>
        <v>0</v>
      </c>
      <c r="S19" s="3">
        <f>Data!S275</f>
        <v>0</v>
      </c>
      <c r="T19" s="3">
        <f>Data!V275</f>
        <v>255</v>
      </c>
      <c r="U19" s="3">
        <f>Data!Y275</f>
        <v>7663</v>
      </c>
      <c r="V19" s="3">
        <f>Data!AB275</f>
        <v>9017</v>
      </c>
      <c r="W19" s="3">
        <f>Data!AE275</f>
        <v>414</v>
      </c>
    </row>
    <row r="20" spans="1:23" hidden="1">
      <c r="A20" s="14" t="s">
        <v>22</v>
      </c>
      <c r="B20" s="14"/>
      <c r="C20" s="11">
        <f t="shared" si="1"/>
        <v>24146</v>
      </c>
      <c r="D20" s="11">
        <f t="shared" si="2"/>
        <v>576864</v>
      </c>
      <c r="E20" s="11">
        <f t="shared" si="3"/>
        <v>352511</v>
      </c>
      <c r="F20" s="11">
        <f t="shared" si="4"/>
        <v>263129</v>
      </c>
      <c r="G20" s="11">
        <f t="shared" si="5"/>
        <v>55572</v>
      </c>
      <c r="H20" s="11">
        <f t="shared" si="6"/>
        <v>11717</v>
      </c>
      <c r="I20" s="11">
        <f t="shared" si="7"/>
        <v>8656</v>
      </c>
      <c r="J20" s="11">
        <f t="shared" si="8"/>
        <v>37737</v>
      </c>
      <c r="K20" s="11">
        <f t="shared" si="9"/>
        <v>121051</v>
      </c>
      <c r="L20" s="11">
        <f t="shared" si="10"/>
        <v>86541</v>
      </c>
      <c r="M20" s="10">
        <f>M19+28</f>
        <v>269</v>
      </c>
      <c r="N20" s="3">
        <f>Data!D307</f>
        <v>24146</v>
      </c>
      <c r="O20" s="3">
        <f>Data!G307</f>
        <v>576864</v>
      </c>
      <c r="P20" s="3">
        <f>Data!J307</f>
        <v>352511</v>
      </c>
      <c r="Q20" s="3">
        <f>Data!M307</f>
        <v>263129</v>
      </c>
      <c r="R20" s="3">
        <f>Data!P307</f>
        <v>55572</v>
      </c>
      <c r="S20" s="3">
        <f>Data!S307</f>
        <v>11717</v>
      </c>
      <c r="T20" s="3">
        <f>Data!V307</f>
        <v>8656</v>
      </c>
      <c r="U20" s="3">
        <f>Data!Y307</f>
        <v>37737</v>
      </c>
      <c r="V20" s="3">
        <f>Data!AB307</f>
        <v>121051</v>
      </c>
      <c r="W20" s="3">
        <f>Data!AE307</f>
        <v>86541</v>
      </c>
    </row>
    <row r="21" spans="1:23" hidden="1">
      <c r="A21" s="14" t="s">
        <v>38</v>
      </c>
      <c r="B21" s="14"/>
      <c r="C21" s="11">
        <f t="shared" si="1"/>
        <v>54796</v>
      </c>
      <c r="D21" s="11">
        <f t="shared" si="2"/>
        <v>176485</v>
      </c>
      <c r="E21" s="11">
        <f t="shared" si="3"/>
        <v>0</v>
      </c>
      <c r="F21" s="11">
        <f t="shared" si="4"/>
        <v>748</v>
      </c>
      <c r="G21" s="11">
        <f t="shared" si="5"/>
        <v>15573</v>
      </c>
      <c r="H21" s="11">
        <f t="shared" si="6"/>
        <v>600</v>
      </c>
      <c r="I21" s="11">
        <f t="shared" si="7"/>
        <v>0</v>
      </c>
      <c r="J21" s="11">
        <f t="shared" si="8"/>
        <v>0</v>
      </c>
      <c r="K21" s="11">
        <f t="shared" si="9"/>
        <v>15230</v>
      </c>
      <c r="L21" s="11">
        <f t="shared" si="10"/>
        <v>843</v>
      </c>
      <c r="M21" s="10">
        <v>255</v>
      </c>
      <c r="N21" s="3">
        <f>Data!D291</f>
        <v>54796</v>
      </c>
      <c r="O21" s="3">
        <f>Data!G291</f>
        <v>176485</v>
      </c>
      <c r="P21" s="3">
        <f>Data!J291</f>
        <v>0</v>
      </c>
      <c r="Q21" s="3">
        <f>Data!M291</f>
        <v>748</v>
      </c>
      <c r="R21" s="3">
        <f>Data!P291</f>
        <v>15573</v>
      </c>
      <c r="S21" s="3">
        <f>Data!S291</f>
        <v>600</v>
      </c>
      <c r="T21" s="3">
        <f>Data!V291</f>
        <v>0</v>
      </c>
      <c r="U21" s="3">
        <f>Data!Y291</f>
        <v>0</v>
      </c>
      <c r="V21" s="3">
        <f>Data!AB291</f>
        <v>15230</v>
      </c>
      <c r="W21" s="3">
        <f>Data!AE291</f>
        <v>843</v>
      </c>
    </row>
    <row r="22" spans="1:23" hidden="1">
      <c r="A22" s="14" t="s">
        <v>39</v>
      </c>
      <c r="B22" s="14"/>
      <c r="C22" s="11">
        <f t="shared" si="1"/>
        <v>186992</v>
      </c>
      <c r="D22" s="11">
        <f t="shared" si="2"/>
        <v>18941</v>
      </c>
      <c r="E22" s="11">
        <f t="shared" si="3"/>
        <v>8720</v>
      </c>
      <c r="F22" s="11">
        <f t="shared" si="4"/>
        <v>12600</v>
      </c>
      <c r="G22" s="11">
        <f t="shared" si="5"/>
        <v>2014</v>
      </c>
      <c r="H22" s="11">
        <f t="shared" si="6"/>
        <v>0</v>
      </c>
      <c r="I22" s="11">
        <f t="shared" si="7"/>
        <v>140</v>
      </c>
      <c r="J22" s="11">
        <f t="shared" si="8"/>
        <v>0</v>
      </c>
      <c r="K22" s="11">
        <f t="shared" si="9"/>
        <v>4994</v>
      </c>
      <c r="L22" s="11">
        <f t="shared" si="10"/>
        <v>2133</v>
      </c>
      <c r="M22" s="10">
        <v>283</v>
      </c>
      <c r="N22" s="3">
        <f>Data!D323</f>
        <v>186992</v>
      </c>
      <c r="O22" s="3">
        <f>Data!G323</f>
        <v>18941</v>
      </c>
      <c r="P22" s="3">
        <f>Data!J323</f>
        <v>8720</v>
      </c>
      <c r="Q22" s="3">
        <f>Data!M323</f>
        <v>12600</v>
      </c>
      <c r="R22" s="3">
        <f>Data!P323</f>
        <v>2014</v>
      </c>
      <c r="S22" s="3">
        <f>Data!S323</f>
        <v>0</v>
      </c>
      <c r="T22" s="3">
        <f>Data!V323</f>
        <v>140</v>
      </c>
      <c r="U22" s="3">
        <f>Data!Y323</f>
        <v>0</v>
      </c>
      <c r="V22" s="3">
        <f>Data!AB323</f>
        <v>4994</v>
      </c>
      <c r="W22" s="3">
        <f>Data!AE323</f>
        <v>2133</v>
      </c>
    </row>
    <row r="23" spans="1:23" hidden="1">
      <c r="A23" s="14" t="s">
        <v>40</v>
      </c>
      <c r="B23" s="14"/>
      <c r="C23" s="11">
        <f t="shared" si="1"/>
        <v>0</v>
      </c>
      <c r="D23" s="11">
        <f t="shared" si="2"/>
        <v>0</v>
      </c>
      <c r="E23" s="11">
        <f t="shared" si="3"/>
        <v>0</v>
      </c>
      <c r="F23" s="11">
        <f t="shared" si="4"/>
        <v>0</v>
      </c>
      <c r="G23" s="11">
        <f t="shared" si="5"/>
        <v>0</v>
      </c>
      <c r="H23" s="11">
        <f t="shared" si="6"/>
        <v>0</v>
      </c>
      <c r="I23" s="11">
        <f t="shared" si="7"/>
        <v>0</v>
      </c>
      <c r="J23" s="11">
        <f t="shared" si="8"/>
        <v>0</v>
      </c>
      <c r="K23" s="11">
        <f t="shared" si="9"/>
        <v>0</v>
      </c>
      <c r="L23" s="11">
        <f t="shared" si="10"/>
        <v>0</v>
      </c>
      <c r="M23" s="10">
        <f t="shared" si="11"/>
        <v>297</v>
      </c>
      <c r="N23" s="3">
        <f>Data!D336</f>
        <v>0</v>
      </c>
      <c r="O23" s="3">
        <f>Data!G336</f>
        <v>0</v>
      </c>
      <c r="P23" s="3">
        <f>Data!J336</f>
        <v>0</v>
      </c>
      <c r="Q23" s="3">
        <f>Data!M336</f>
        <v>0</v>
      </c>
      <c r="R23" s="3">
        <f>Data!P336</f>
        <v>0</v>
      </c>
      <c r="S23" s="3">
        <f>Data!S336</f>
        <v>0</v>
      </c>
      <c r="T23" s="3">
        <f>Data!V336</f>
        <v>0</v>
      </c>
      <c r="U23" s="3">
        <f>Data!Y336</f>
        <v>0</v>
      </c>
      <c r="V23" s="3">
        <f>Data!AB336</f>
        <v>0</v>
      </c>
      <c r="W23" s="3">
        <f>Data!AE336</f>
        <v>0</v>
      </c>
    </row>
    <row r="24" spans="1:23" hidden="1">
      <c r="A24" s="14" t="s">
        <v>41</v>
      </c>
      <c r="B24" s="14"/>
      <c r="C24" s="11">
        <f t="shared" si="1"/>
        <v>27383</v>
      </c>
      <c r="D24" s="11">
        <f t="shared" si="2"/>
        <v>1643</v>
      </c>
      <c r="E24" s="11">
        <f t="shared" si="3"/>
        <v>0</v>
      </c>
      <c r="F24" s="11">
        <f t="shared" si="4"/>
        <v>0</v>
      </c>
      <c r="G24" s="11">
        <f t="shared" si="5"/>
        <v>0</v>
      </c>
      <c r="H24" s="11">
        <f t="shared" si="6"/>
        <v>0</v>
      </c>
      <c r="I24" s="11">
        <f t="shared" si="7"/>
        <v>0</v>
      </c>
      <c r="J24" s="11">
        <f t="shared" si="8"/>
        <v>0</v>
      </c>
      <c r="K24" s="11">
        <f t="shared" si="9"/>
        <v>382</v>
      </c>
      <c r="L24" s="11">
        <f t="shared" si="10"/>
        <v>380</v>
      </c>
      <c r="M24" s="10">
        <v>308</v>
      </c>
      <c r="N24" s="3">
        <f>Data!D352</f>
        <v>27383</v>
      </c>
      <c r="O24" s="3">
        <f>Data!G352</f>
        <v>1643</v>
      </c>
      <c r="P24" s="3">
        <f>Data!J352</f>
        <v>0</v>
      </c>
      <c r="Q24" s="3">
        <f>Data!M352</f>
        <v>0</v>
      </c>
      <c r="R24" s="3">
        <f>Data!P352</f>
        <v>0</v>
      </c>
      <c r="S24" s="3">
        <f>Data!S352</f>
        <v>0</v>
      </c>
      <c r="T24" s="3">
        <f>Data!V352</f>
        <v>0</v>
      </c>
      <c r="U24" s="3">
        <f>Data!Y352</f>
        <v>0</v>
      </c>
      <c r="V24" s="3">
        <f>Data!AB352</f>
        <v>382</v>
      </c>
      <c r="W24" s="3">
        <f>Data!AE352</f>
        <v>380</v>
      </c>
    </row>
    <row r="25" spans="1:23" hidden="1">
      <c r="A25" s="14" t="s">
        <v>42</v>
      </c>
      <c r="B25" s="14"/>
      <c r="C25" s="11">
        <f t="shared" si="1"/>
        <v>18587</v>
      </c>
      <c r="D25" s="11">
        <f t="shared" si="2"/>
        <v>9596</v>
      </c>
      <c r="E25" s="11">
        <f t="shared" si="3"/>
        <v>0</v>
      </c>
      <c r="F25" s="11">
        <f t="shared" si="4"/>
        <v>7827</v>
      </c>
      <c r="G25" s="11">
        <f t="shared" si="5"/>
        <v>0</v>
      </c>
      <c r="H25" s="11">
        <f t="shared" si="6"/>
        <v>0</v>
      </c>
      <c r="I25" s="11">
        <f t="shared" si="7"/>
        <v>0</v>
      </c>
      <c r="J25" s="11">
        <f t="shared" si="8"/>
        <v>270</v>
      </c>
      <c r="K25" s="11">
        <f t="shared" si="9"/>
        <v>3373</v>
      </c>
      <c r="L25" s="11">
        <f t="shared" si="10"/>
        <v>8322</v>
      </c>
      <c r="M25" s="10">
        <f t="shared" si="11"/>
        <v>322</v>
      </c>
      <c r="N25" s="3">
        <f>Data!D368</f>
        <v>18587</v>
      </c>
      <c r="O25" s="3">
        <f>Data!G368</f>
        <v>9596</v>
      </c>
      <c r="P25" s="3">
        <f>Data!J368</f>
        <v>0</v>
      </c>
      <c r="Q25" s="3">
        <f>Data!M368</f>
        <v>7827</v>
      </c>
      <c r="R25" s="3">
        <f>Data!P368</f>
        <v>0</v>
      </c>
      <c r="S25" s="3">
        <f>Data!S368</f>
        <v>0</v>
      </c>
      <c r="T25" s="3">
        <f>Data!V368</f>
        <v>0</v>
      </c>
      <c r="U25" s="3">
        <f>Data!Y368</f>
        <v>270</v>
      </c>
      <c r="V25" s="3">
        <f>Data!AB368</f>
        <v>3373</v>
      </c>
      <c r="W25" s="3">
        <f>Data!AE368</f>
        <v>8322</v>
      </c>
    </row>
    <row r="26" spans="1:23" hidden="1">
      <c r="A26" s="14" t="s">
        <v>43</v>
      </c>
      <c r="B26" s="14"/>
      <c r="C26" s="11">
        <f t="shared" si="1"/>
        <v>6359</v>
      </c>
      <c r="D26" s="11">
        <f t="shared" si="2"/>
        <v>25852</v>
      </c>
      <c r="E26" s="11">
        <f t="shared" si="3"/>
        <v>0</v>
      </c>
      <c r="F26" s="11">
        <f t="shared" si="4"/>
        <v>0</v>
      </c>
      <c r="G26" s="11">
        <f t="shared" si="5"/>
        <v>0</v>
      </c>
      <c r="H26" s="11">
        <f t="shared" si="6"/>
        <v>225</v>
      </c>
      <c r="I26" s="11">
        <f t="shared" si="7"/>
        <v>2835</v>
      </c>
      <c r="J26" s="11">
        <f t="shared" si="8"/>
        <v>0</v>
      </c>
      <c r="K26" s="11">
        <f t="shared" si="9"/>
        <v>3673</v>
      </c>
      <c r="L26" s="11">
        <f t="shared" si="10"/>
        <v>3458</v>
      </c>
      <c r="M26" s="10">
        <f t="shared" si="11"/>
        <v>336</v>
      </c>
      <c r="N26" s="3">
        <f>Data!D384</f>
        <v>6359</v>
      </c>
      <c r="O26" s="3">
        <f>Data!G384</f>
        <v>25852</v>
      </c>
      <c r="P26" s="3">
        <f>Data!J384</f>
        <v>0</v>
      </c>
      <c r="Q26" s="3">
        <f>Data!M384</f>
        <v>0</v>
      </c>
      <c r="R26" s="3">
        <f>Data!P384</f>
        <v>0</v>
      </c>
      <c r="S26" s="3">
        <f>Data!S384</f>
        <v>225</v>
      </c>
      <c r="T26" s="3">
        <f>Data!V384</f>
        <v>2835</v>
      </c>
      <c r="U26" s="3">
        <f>Data!Y384</f>
        <v>0</v>
      </c>
      <c r="V26" s="3">
        <f>Data!AB384</f>
        <v>3673</v>
      </c>
      <c r="W26" s="3">
        <f>Data!AE384</f>
        <v>3458</v>
      </c>
    </row>
    <row r="27" spans="1:23" hidden="1">
      <c r="A27" s="14" t="s">
        <v>44</v>
      </c>
      <c r="B27" s="14"/>
      <c r="C27" s="11">
        <f t="shared" si="1"/>
        <v>0</v>
      </c>
      <c r="D27" s="11">
        <f t="shared" si="2"/>
        <v>0</v>
      </c>
      <c r="E27" s="11">
        <f t="shared" si="3"/>
        <v>0</v>
      </c>
      <c r="F27" s="11">
        <f t="shared" si="4"/>
        <v>0</v>
      </c>
      <c r="G27" s="11">
        <f t="shared" si="5"/>
        <v>0</v>
      </c>
      <c r="H27" s="11">
        <f t="shared" si="6"/>
        <v>0</v>
      </c>
      <c r="I27" s="11">
        <f t="shared" si="7"/>
        <v>0</v>
      </c>
      <c r="J27" s="11">
        <f t="shared" si="8"/>
        <v>2051</v>
      </c>
      <c r="K27" s="11">
        <f t="shared" si="9"/>
        <v>0</v>
      </c>
      <c r="L27" s="11">
        <f t="shared" si="10"/>
        <v>3597</v>
      </c>
      <c r="M27" s="10">
        <f t="shared" si="11"/>
        <v>350</v>
      </c>
      <c r="N27" s="3">
        <f>Data!D400</f>
        <v>0</v>
      </c>
      <c r="O27" s="3">
        <f>Data!G400</f>
        <v>0</v>
      </c>
      <c r="P27" s="3">
        <f>Data!J400</f>
        <v>0</v>
      </c>
      <c r="Q27" s="3">
        <f>Data!M400</f>
        <v>0</v>
      </c>
      <c r="R27" s="3">
        <f>Data!P400</f>
        <v>0</v>
      </c>
      <c r="S27" s="3">
        <f>Data!S400</f>
        <v>0</v>
      </c>
      <c r="T27" s="3">
        <f>Data!V400</f>
        <v>0</v>
      </c>
      <c r="U27" s="3">
        <f>Data!Y400</f>
        <v>2051</v>
      </c>
      <c r="V27" s="3">
        <f>Data!AB400</f>
        <v>0</v>
      </c>
      <c r="W27" s="3">
        <f>Data!AE400</f>
        <v>3597</v>
      </c>
    </row>
    <row r="28" spans="1:23" hidden="1">
      <c r="A28" s="14" t="s">
        <v>23</v>
      </c>
      <c r="B28" s="14"/>
      <c r="C28" s="11">
        <f t="shared" si="1"/>
        <v>448099</v>
      </c>
      <c r="D28" s="11">
        <f t="shared" si="2"/>
        <v>88163</v>
      </c>
      <c r="E28" s="11">
        <f t="shared" si="3"/>
        <v>32577</v>
      </c>
      <c r="F28" s="11">
        <f t="shared" si="4"/>
        <v>43787</v>
      </c>
      <c r="G28" s="11">
        <f t="shared" si="5"/>
        <v>17986</v>
      </c>
      <c r="H28" s="11">
        <f t="shared" si="6"/>
        <v>5652</v>
      </c>
      <c r="I28" s="11">
        <f t="shared" si="7"/>
        <v>3645</v>
      </c>
      <c r="J28" s="11">
        <f t="shared" si="8"/>
        <v>32836</v>
      </c>
      <c r="K28" s="11">
        <f t="shared" si="9"/>
        <v>98941</v>
      </c>
      <c r="L28" s="11">
        <f t="shared" si="10"/>
        <v>133108</v>
      </c>
      <c r="M28" s="10">
        <f t="shared" si="11"/>
        <v>364</v>
      </c>
      <c r="N28" s="3">
        <f>Data!D416</f>
        <v>448099</v>
      </c>
      <c r="O28" s="3">
        <f>Data!G416</f>
        <v>88163</v>
      </c>
      <c r="P28" s="3">
        <f>Data!J416</f>
        <v>32577</v>
      </c>
      <c r="Q28" s="3">
        <f>Data!M416</f>
        <v>43787</v>
      </c>
      <c r="R28" s="3">
        <f>Data!P416</f>
        <v>17986</v>
      </c>
      <c r="S28" s="3">
        <f>Data!S416</f>
        <v>5652</v>
      </c>
      <c r="T28" s="3">
        <f>Data!V416</f>
        <v>3645</v>
      </c>
      <c r="U28" s="3">
        <f>Data!Y416</f>
        <v>32836</v>
      </c>
      <c r="V28" s="3">
        <f>Data!AB416</f>
        <v>98941</v>
      </c>
      <c r="W28" s="3">
        <f>Data!AE416</f>
        <v>133108</v>
      </c>
    </row>
    <row r="29" spans="1:23" hidden="1">
      <c r="A29" s="14" t="s">
        <v>45</v>
      </c>
      <c r="B29" s="14"/>
      <c r="C29" s="11">
        <f t="shared" si="1"/>
        <v>1045</v>
      </c>
      <c r="D29" s="11">
        <f t="shared" si="2"/>
        <v>4672</v>
      </c>
      <c r="E29" s="11">
        <f t="shared" si="3"/>
        <v>0</v>
      </c>
      <c r="F29" s="11">
        <f t="shared" si="4"/>
        <v>6300</v>
      </c>
      <c r="G29" s="11">
        <f t="shared" si="5"/>
        <v>191</v>
      </c>
      <c r="H29" s="11">
        <f t="shared" si="6"/>
        <v>0</v>
      </c>
      <c r="I29" s="11">
        <f t="shared" si="7"/>
        <v>0</v>
      </c>
      <c r="J29" s="11">
        <f t="shared" si="8"/>
        <v>0</v>
      </c>
      <c r="K29" s="11">
        <f t="shared" si="9"/>
        <v>3910</v>
      </c>
      <c r="L29" s="11">
        <f t="shared" si="10"/>
        <v>1054</v>
      </c>
      <c r="M29" s="10">
        <f t="shared" si="11"/>
        <v>378</v>
      </c>
      <c r="N29" s="3">
        <f>Data!D432</f>
        <v>1045</v>
      </c>
      <c r="O29" s="3">
        <f>Data!G432</f>
        <v>4672</v>
      </c>
      <c r="P29" s="3">
        <f>Data!J432</f>
        <v>0</v>
      </c>
      <c r="Q29" s="3">
        <f>Data!M432</f>
        <v>6300</v>
      </c>
      <c r="R29" s="3">
        <f>Data!P432</f>
        <v>191</v>
      </c>
      <c r="S29" s="3">
        <f>Data!S432</f>
        <v>0</v>
      </c>
      <c r="T29" s="3">
        <f>Data!V432</f>
        <v>0</v>
      </c>
      <c r="U29" s="3">
        <f>Data!Y432</f>
        <v>0</v>
      </c>
      <c r="V29" s="3">
        <f>Data!AB432</f>
        <v>3910</v>
      </c>
      <c r="W29" s="3">
        <f>Data!AE432</f>
        <v>1054</v>
      </c>
    </row>
    <row r="30" spans="1:23" hidden="1">
      <c r="A30" s="14" t="s">
        <v>46</v>
      </c>
      <c r="B30" s="14"/>
      <c r="C30" s="11">
        <f t="shared" si="1"/>
        <v>42501</v>
      </c>
      <c r="D30" s="11">
        <f t="shared" si="2"/>
        <v>30160</v>
      </c>
      <c r="E30" s="11">
        <f t="shared" si="3"/>
        <v>10660</v>
      </c>
      <c r="F30" s="11">
        <f t="shared" si="4"/>
        <v>1203</v>
      </c>
      <c r="G30" s="11">
        <f t="shared" si="5"/>
        <v>2890</v>
      </c>
      <c r="H30" s="11">
        <f t="shared" si="6"/>
        <v>420</v>
      </c>
      <c r="I30" s="11">
        <f t="shared" si="7"/>
        <v>1148</v>
      </c>
      <c r="J30" s="11">
        <f t="shared" si="8"/>
        <v>5295</v>
      </c>
      <c r="K30" s="11">
        <f t="shared" si="9"/>
        <v>15913</v>
      </c>
      <c r="L30" s="11">
        <f t="shared" si="10"/>
        <v>2939</v>
      </c>
      <c r="M30" s="10">
        <f t="shared" si="11"/>
        <v>392</v>
      </c>
      <c r="N30" s="3">
        <f>Data!D448</f>
        <v>42501</v>
      </c>
      <c r="O30" s="3">
        <f>Data!G448</f>
        <v>30160</v>
      </c>
      <c r="P30" s="3">
        <f>Data!J448</f>
        <v>10660</v>
      </c>
      <c r="Q30" s="3">
        <f>Data!M448</f>
        <v>1203</v>
      </c>
      <c r="R30" s="3">
        <f>Data!P448</f>
        <v>2890</v>
      </c>
      <c r="S30" s="3">
        <f>Data!S448</f>
        <v>420</v>
      </c>
      <c r="T30" s="3">
        <f>Data!V448</f>
        <v>1148</v>
      </c>
      <c r="U30" s="3">
        <f>Data!Y448</f>
        <v>5295</v>
      </c>
      <c r="V30" s="3">
        <f>Data!AB448</f>
        <v>15913</v>
      </c>
      <c r="W30" s="3">
        <f>Data!AE448</f>
        <v>2939</v>
      </c>
    </row>
    <row r="31" spans="1:23" hidden="1">
      <c r="A31" s="14" t="s">
        <v>47</v>
      </c>
      <c r="B31" s="14"/>
      <c r="C31" s="11">
        <f t="shared" si="1"/>
        <v>132600</v>
      </c>
      <c r="D31" s="11">
        <f t="shared" si="2"/>
        <v>0</v>
      </c>
      <c r="E31" s="11">
        <f t="shared" si="3"/>
        <v>0</v>
      </c>
      <c r="F31" s="11">
        <f t="shared" si="4"/>
        <v>6300</v>
      </c>
      <c r="G31" s="11">
        <f t="shared" si="5"/>
        <v>0</v>
      </c>
      <c r="H31" s="11">
        <f t="shared" si="6"/>
        <v>0</v>
      </c>
      <c r="I31" s="11">
        <f t="shared" si="7"/>
        <v>0</v>
      </c>
      <c r="J31" s="11">
        <f t="shared" si="8"/>
        <v>0</v>
      </c>
      <c r="K31" s="11">
        <f t="shared" si="9"/>
        <v>0</v>
      </c>
      <c r="L31" s="11">
        <f t="shared" si="10"/>
        <v>0</v>
      </c>
      <c r="M31" s="10">
        <f t="shared" si="11"/>
        <v>406</v>
      </c>
      <c r="N31" s="3">
        <f>Data!D464</f>
        <v>132600</v>
      </c>
      <c r="O31" s="3">
        <f>Data!G464</f>
        <v>0</v>
      </c>
      <c r="P31" s="3">
        <f>Data!J464</f>
        <v>0</v>
      </c>
      <c r="Q31" s="3">
        <f>Data!M464</f>
        <v>6300</v>
      </c>
      <c r="R31" s="3">
        <f>Data!P464</f>
        <v>0</v>
      </c>
      <c r="S31" s="3">
        <f>Data!S464</f>
        <v>0</v>
      </c>
      <c r="T31" s="3">
        <f>Data!V464</f>
        <v>0</v>
      </c>
      <c r="U31" s="3">
        <f>Data!Y464</f>
        <v>0</v>
      </c>
      <c r="V31" s="3">
        <f>Data!AB464</f>
        <v>0</v>
      </c>
      <c r="W31" s="3">
        <f>Data!AE464</f>
        <v>0</v>
      </c>
    </row>
    <row r="32" spans="1:23" hidden="1">
      <c r="A32" s="14" t="s">
        <v>18</v>
      </c>
      <c r="B32" s="14"/>
      <c r="C32" s="11">
        <f t="shared" si="1"/>
        <v>23220</v>
      </c>
      <c r="D32" s="11">
        <f t="shared" si="2"/>
        <v>112993</v>
      </c>
      <c r="E32" s="11">
        <f t="shared" si="3"/>
        <v>22084</v>
      </c>
      <c r="F32" s="11">
        <f t="shared" si="4"/>
        <v>87969</v>
      </c>
      <c r="G32" s="11">
        <f t="shared" si="5"/>
        <v>12137</v>
      </c>
      <c r="H32" s="11">
        <f t="shared" si="6"/>
        <v>3319</v>
      </c>
      <c r="I32" s="11">
        <f t="shared" si="7"/>
        <v>9781</v>
      </c>
      <c r="J32" s="11">
        <f t="shared" si="8"/>
        <v>15586</v>
      </c>
      <c r="K32" s="11">
        <f t="shared" si="9"/>
        <v>100710</v>
      </c>
      <c r="L32" s="11">
        <f t="shared" si="10"/>
        <v>60175</v>
      </c>
      <c r="M32" s="10">
        <f t="shared" si="11"/>
        <v>420</v>
      </c>
      <c r="N32" s="3">
        <f>Data!D480</f>
        <v>23220</v>
      </c>
      <c r="O32" s="3">
        <f>Data!G480</f>
        <v>112993</v>
      </c>
      <c r="P32" s="3">
        <f>Data!J480</f>
        <v>22084</v>
      </c>
      <c r="Q32" s="3">
        <f>Data!M480</f>
        <v>87969</v>
      </c>
      <c r="R32" s="3">
        <f>Data!P480</f>
        <v>12137</v>
      </c>
      <c r="S32" s="3">
        <f>Data!S480</f>
        <v>3319</v>
      </c>
      <c r="T32" s="3">
        <f>Data!V480</f>
        <v>9781</v>
      </c>
      <c r="U32" s="3">
        <f>Data!Y480</f>
        <v>15586</v>
      </c>
      <c r="V32" s="3">
        <f>Data!AB480</f>
        <v>100710</v>
      </c>
      <c r="W32" s="3">
        <f>Data!AE480</f>
        <v>60175</v>
      </c>
    </row>
    <row r="33" spans="1:23" hidden="1">
      <c r="A33" s="14" t="s">
        <v>48</v>
      </c>
      <c r="B33" s="14"/>
      <c r="C33" s="11">
        <f t="shared" si="1"/>
        <v>1585</v>
      </c>
      <c r="D33" s="11">
        <f t="shared" si="2"/>
        <v>2423</v>
      </c>
      <c r="E33" s="11">
        <f t="shared" si="3"/>
        <v>0</v>
      </c>
      <c r="F33" s="11">
        <f t="shared" si="4"/>
        <v>13013</v>
      </c>
      <c r="G33" s="11">
        <f t="shared" si="5"/>
        <v>1100</v>
      </c>
      <c r="H33" s="11">
        <f t="shared" si="6"/>
        <v>0</v>
      </c>
      <c r="I33" s="11">
        <f t="shared" si="7"/>
        <v>0</v>
      </c>
      <c r="J33" s="11">
        <f t="shared" si="8"/>
        <v>0</v>
      </c>
      <c r="K33" s="11">
        <f t="shared" si="9"/>
        <v>5784</v>
      </c>
      <c r="L33" s="11">
        <f t="shared" si="10"/>
        <v>1200</v>
      </c>
      <c r="M33" s="10">
        <f t="shared" si="11"/>
        <v>434</v>
      </c>
      <c r="N33" s="3">
        <f>Data!D496</f>
        <v>1585</v>
      </c>
      <c r="O33" s="3">
        <f>Data!G496</f>
        <v>2423</v>
      </c>
      <c r="P33" s="3">
        <f>Data!J496</f>
        <v>0</v>
      </c>
      <c r="Q33" s="3">
        <f>Data!M496</f>
        <v>13013</v>
      </c>
      <c r="R33" s="3">
        <f>Data!P496</f>
        <v>1100</v>
      </c>
      <c r="S33" s="3">
        <f>Data!S496</f>
        <v>0</v>
      </c>
      <c r="T33" s="3">
        <f>Data!V496</f>
        <v>0</v>
      </c>
      <c r="U33" s="3">
        <f>Data!Y496</f>
        <v>0</v>
      </c>
      <c r="V33" s="3">
        <f>Data!AB496</f>
        <v>5784</v>
      </c>
      <c r="W33" s="3">
        <f>Data!AE496</f>
        <v>1200</v>
      </c>
    </row>
    <row r="34" spans="1:23" hidden="1">
      <c r="A34" s="14" t="s">
        <v>49</v>
      </c>
      <c r="B34" s="14"/>
      <c r="C34" s="11">
        <f t="shared" si="1"/>
        <v>28500</v>
      </c>
      <c r="D34" s="11">
        <f t="shared" si="2"/>
        <v>1268</v>
      </c>
      <c r="E34" s="11">
        <f t="shared" si="3"/>
        <v>902</v>
      </c>
      <c r="F34" s="11">
        <f t="shared" si="4"/>
        <v>2736</v>
      </c>
      <c r="G34" s="11">
        <f t="shared" si="5"/>
        <v>870</v>
      </c>
      <c r="H34" s="11">
        <f t="shared" si="6"/>
        <v>656</v>
      </c>
      <c r="I34" s="11">
        <f t="shared" si="7"/>
        <v>1766</v>
      </c>
      <c r="J34" s="11">
        <f t="shared" si="8"/>
        <v>0</v>
      </c>
      <c r="K34" s="11">
        <f t="shared" si="9"/>
        <v>117725</v>
      </c>
      <c r="L34" s="11">
        <f t="shared" si="10"/>
        <v>848</v>
      </c>
      <c r="M34" s="10">
        <f t="shared" si="11"/>
        <v>448</v>
      </c>
      <c r="N34" s="3">
        <f>Data!D512</f>
        <v>28500</v>
      </c>
      <c r="O34" s="3">
        <f>Data!G512</f>
        <v>1268</v>
      </c>
      <c r="P34" s="3">
        <f>Data!J512</f>
        <v>902</v>
      </c>
      <c r="Q34" s="3">
        <f>Data!M512</f>
        <v>2736</v>
      </c>
      <c r="R34" s="3">
        <f>Data!P512</f>
        <v>870</v>
      </c>
      <c r="S34" s="3">
        <f>Data!S512</f>
        <v>656</v>
      </c>
      <c r="T34" s="3">
        <f>Data!V512</f>
        <v>1766</v>
      </c>
      <c r="U34" s="3">
        <f>Data!Y512</f>
        <v>0</v>
      </c>
      <c r="V34" s="3">
        <f>Data!AB512</f>
        <v>117725</v>
      </c>
      <c r="W34" s="3">
        <f>Data!AE512</f>
        <v>848</v>
      </c>
    </row>
    <row r="35" spans="1:23" hidden="1">
      <c r="A35" s="14" t="s">
        <v>50</v>
      </c>
      <c r="B35" s="14"/>
      <c r="C35" s="11">
        <f t="shared" si="1"/>
        <v>98584</v>
      </c>
      <c r="D35" s="11">
        <f t="shared" si="2"/>
        <v>11728</v>
      </c>
      <c r="E35" s="11">
        <f t="shared" si="3"/>
        <v>0</v>
      </c>
      <c r="F35" s="11">
        <f t="shared" si="4"/>
        <v>0</v>
      </c>
      <c r="G35" s="11">
        <f t="shared" si="5"/>
        <v>5982</v>
      </c>
      <c r="H35" s="11">
        <f t="shared" si="6"/>
        <v>614</v>
      </c>
      <c r="I35" s="11">
        <f t="shared" si="7"/>
        <v>125</v>
      </c>
      <c r="J35" s="11">
        <f t="shared" si="8"/>
        <v>2015</v>
      </c>
      <c r="K35" s="11">
        <f t="shared" si="9"/>
        <v>31054</v>
      </c>
      <c r="L35" s="11">
        <f t="shared" si="10"/>
        <v>595</v>
      </c>
      <c r="M35" s="10">
        <f t="shared" si="11"/>
        <v>462</v>
      </c>
      <c r="N35" s="3">
        <f>Data!D528</f>
        <v>98584</v>
      </c>
      <c r="O35" s="3">
        <f>Data!G528</f>
        <v>11728</v>
      </c>
      <c r="P35" s="3">
        <f>Data!J528</f>
        <v>0</v>
      </c>
      <c r="Q35" s="3">
        <f>Data!M528</f>
        <v>0</v>
      </c>
      <c r="R35" s="3">
        <f>Data!P528</f>
        <v>5982</v>
      </c>
      <c r="S35" s="3">
        <f>Data!S528</f>
        <v>614</v>
      </c>
      <c r="T35" s="3">
        <f>Data!V528</f>
        <v>125</v>
      </c>
      <c r="U35" s="3">
        <f>Data!Y528</f>
        <v>2015</v>
      </c>
      <c r="V35" s="3">
        <f>Data!AB528</f>
        <v>31054</v>
      </c>
      <c r="W35" s="3">
        <f>Data!AE528</f>
        <v>595</v>
      </c>
    </row>
    <row r="36" spans="1:23" hidden="1">
      <c r="A36" s="14" t="s">
        <v>51</v>
      </c>
      <c r="B36" s="14"/>
      <c r="C36" s="11">
        <f t="shared" ref="C36:C53" si="12">N36</f>
        <v>36680</v>
      </c>
      <c r="D36" s="11">
        <f t="shared" si="2"/>
        <v>0</v>
      </c>
      <c r="E36" s="11">
        <f t="shared" si="3"/>
        <v>0</v>
      </c>
      <c r="F36" s="11">
        <f t="shared" si="4"/>
        <v>0</v>
      </c>
      <c r="G36" s="11">
        <f t="shared" si="5"/>
        <v>0</v>
      </c>
      <c r="H36" s="11">
        <f t="shared" si="6"/>
        <v>0</v>
      </c>
      <c r="I36" s="11">
        <f t="shared" si="7"/>
        <v>0</v>
      </c>
      <c r="J36" s="11">
        <f t="shared" si="8"/>
        <v>0</v>
      </c>
      <c r="K36" s="11">
        <f t="shared" si="9"/>
        <v>0</v>
      </c>
      <c r="L36" s="11">
        <f t="shared" si="10"/>
        <v>0</v>
      </c>
      <c r="M36" s="10">
        <f t="shared" si="11"/>
        <v>476</v>
      </c>
      <c r="N36" s="3">
        <f>Data!D544</f>
        <v>36680</v>
      </c>
      <c r="O36" s="3">
        <f>Data!G544</f>
        <v>0</v>
      </c>
      <c r="P36" s="3">
        <f>Data!J544</f>
        <v>0</v>
      </c>
      <c r="Q36" s="3">
        <f>Data!M544</f>
        <v>0</v>
      </c>
      <c r="R36" s="3">
        <f>Data!P544</f>
        <v>0</v>
      </c>
      <c r="S36" s="3">
        <f>Data!S544</f>
        <v>0</v>
      </c>
      <c r="T36" s="3">
        <f>Data!V544</f>
        <v>0</v>
      </c>
      <c r="U36" s="3">
        <f>Data!Y544</f>
        <v>0</v>
      </c>
      <c r="V36" s="3">
        <f>Data!AB544</f>
        <v>0</v>
      </c>
      <c r="W36" s="3">
        <f>Data!AE544</f>
        <v>0</v>
      </c>
    </row>
    <row r="37" spans="1:23" hidden="1">
      <c r="A37" s="14" t="s">
        <v>52</v>
      </c>
      <c r="B37" s="14"/>
      <c r="C37" s="11">
        <f t="shared" si="12"/>
        <v>331936</v>
      </c>
      <c r="D37" s="11">
        <f t="shared" si="2"/>
        <v>24823</v>
      </c>
      <c r="E37" s="11">
        <f t="shared" si="3"/>
        <v>5219</v>
      </c>
      <c r="F37" s="11">
        <f t="shared" si="4"/>
        <v>28444</v>
      </c>
      <c r="G37" s="11">
        <f t="shared" si="5"/>
        <v>2491</v>
      </c>
      <c r="H37" s="11">
        <f t="shared" si="6"/>
        <v>4804</v>
      </c>
      <c r="I37" s="11">
        <f t="shared" si="7"/>
        <v>346</v>
      </c>
      <c r="J37" s="11">
        <f t="shared" si="8"/>
        <v>8069</v>
      </c>
      <c r="K37" s="11">
        <f t="shared" si="9"/>
        <v>16686</v>
      </c>
      <c r="L37" s="11">
        <f t="shared" si="10"/>
        <v>14834</v>
      </c>
      <c r="M37" s="10">
        <f t="shared" si="11"/>
        <v>490</v>
      </c>
      <c r="N37" s="3">
        <f>Data!D560</f>
        <v>331936</v>
      </c>
      <c r="O37" s="3">
        <f>Data!G560</f>
        <v>24823</v>
      </c>
      <c r="P37" s="3">
        <f>Data!J560</f>
        <v>5219</v>
      </c>
      <c r="Q37" s="3">
        <f>Data!M560</f>
        <v>28444</v>
      </c>
      <c r="R37" s="3">
        <f>Data!P560</f>
        <v>2491</v>
      </c>
      <c r="S37" s="3">
        <f>Data!S560</f>
        <v>4804</v>
      </c>
      <c r="T37" s="3">
        <f>Data!V560</f>
        <v>346</v>
      </c>
      <c r="U37" s="3">
        <f>Data!Y560</f>
        <v>8069</v>
      </c>
      <c r="V37" s="3">
        <f>Data!AB560</f>
        <v>16686</v>
      </c>
      <c r="W37" s="3">
        <f>Data!AE560</f>
        <v>14834</v>
      </c>
    </row>
    <row r="38" spans="1:23" hidden="1">
      <c r="A38" s="14" t="s">
        <v>19</v>
      </c>
      <c r="B38" s="14"/>
      <c r="C38" s="11">
        <f t="shared" si="12"/>
        <v>137880.79999999999</v>
      </c>
      <c r="D38" s="11">
        <f t="shared" si="2"/>
        <v>4204</v>
      </c>
      <c r="E38" s="11">
        <f t="shared" si="3"/>
        <v>0</v>
      </c>
      <c r="F38" s="11">
        <f t="shared" si="4"/>
        <v>0</v>
      </c>
      <c r="G38" s="11">
        <f t="shared" si="5"/>
        <v>205</v>
      </c>
      <c r="H38" s="11">
        <f t="shared" si="6"/>
        <v>330</v>
      </c>
      <c r="I38" s="11">
        <f t="shared" si="7"/>
        <v>0</v>
      </c>
      <c r="J38" s="11">
        <f t="shared" si="8"/>
        <v>400</v>
      </c>
      <c r="K38" s="11">
        <f t="shared" si="9"/>
        <v>23858</v>
      </c>
      <c r="L38" s="11">
        <f t="shared" si="10"/>
        <v>1506</v>
      </c>
      <c r="M38" s="10">
        <f t="shared" si="11"/>
        <v>504</v>
      </c>
      <c r="N38" s="3">
        <f>Data!D576</f>
        <v>137880.79999999999</v>
      </c>
      <c r="O38" s="3">
        <f>Data!G576</f>
        <v>4204</v>
      </c>
      <c r="P38" s="3">
        <f>Data!J576</f>
        <v>0</v>
      </c>
      <c r="Q38" s="3">
        <f>Data!M576</f>
        <v>0</v>
      </c>
      <c r="R38" s="3">
        <f>Data!P576</f>
        <v>205</v>
      </c>
      <c r="S38" s="3">
        <f>Data!S576</f>
        <v>330</v>
      </c>
      <c r="T38" s="3">
        <f>Data!V576</f>
        <v>0</v>
      </c>
      <c r="U38" s="3">
        <f>Data!Y576</f>
        <v>400</v>
      </c>
      <c r="V38" s="3">
        <f>Data!AB576</f>
        <v>23858</v>
      </c>
      <c r="W38" s="3">
        <f>Data!AE576</f>
        <v>1506</v>
      </c>
    </row>
    <row r="39" spans="1:23" hidden="1">
      <c r="A39" s="14" t="s">
        <v>53</v>
      </c>
      <c r="B39" s="14"/>
      <c r="C39" s="11">
        <f t="shared" si="12"/>
        <v>12619</v>
      </c>
      <c r="D39" s="11">
        <f t="shared" si="2"/>
        <v>4132</v>
      </c>
      <c r="E39" s="11">
        <f t="shared" si="3"/>
        <v>0</v>
      </c>
      <c r="F39" s="11">
        <f t="shared" si="4"/>
        <v>0</v>
      </c>
      <c r="G39" s="11">
        <f t="shared" si="5"/>
        <v>0</v>
      </c>
      <c r="H39" s="11">
        <f t="shared" si="6"/>
        <v>0</v>
      </c>
      <c r="I39" s="11">
        <f t="shared" si="7"/>
        <v>0</v>
      </c>
      <c r="J39" s="11">
        <f t="shared" si="8"/>
        <v>2701</v>
      </c>
      <c r="K39" s="11">
        <f t="shared" si="9"/>
        <v>9985</v>
      </c>
      <c r="L39" s="11">
        <f t="shared" si="10"/>
        <v>1458</v>
      </c>
      <c r="M39" s="10">
        <f t="shared" si="11"/>
        <v>518</v>
      </c>
      <c r="N39" s="3">
        <f>Data!D592</f>
        <v>12619</v>
      </c>
      <c r="O39" s="3">
        <f>Data!G592</f>
        <v>4132</v>
      </c>
      <c r="P39" s="3">
        <f>Data!J592</f>
        <v>0</v>
      </c>
      <c r="Q39" s="3">
        <f>Data!M592</f>
        <v>0</v>
      </c>
      <c r="R39" s="3">
        <f>Data!P592</f>
        <v>0</v>
      </c>
      <c r="S39" s="3">
        <f>Data!S592</f>
        <v>0</v>
      </c>
      <c r="T39" s="3">
        <f>Data!V592</f>
        <v>0</v>
      </c>
      <c r="U39" s="3">
        <f>Data!Y592</f>
        <v>2701</v>
      </c>
      <c r="V39" s="3">
        <f>Data!AB592</f>
        <v>9985</v>
      </c>
      <c r="W39" s="3">
        <f>Data!AE592</f>
        <v>1458</v>
      </c>
    </row>
    <row r="40" spans="1:23" hidden="1">
      <c r="A40" s="14" t="s">
        <v>54</v>
      </c>
      <c r="B40" s="14"/>
      <c r="C40" s="11">
        <f t="shared" si="12"/>
        <v>134707</v>
      </c>
      <c r="D40" s="11">
        <f t="shared" si="2"/>
        <v>12794</v>
      </c>
      <c r="E40" s="11">
        <f t="shared" si="3"/>
        <v>0</v>
      </c>
      <c r="F40" s="11">
        <f t="shared" si="4"/>
        <v>0</v>
      </c>
      <c r="G40" s="11">
        <f t="shared" si="5"/>
        <v>426</v>
      </c>
      <c r="H40" s="11">
        <f t="shared" si="6"/>
        <v>2470</v>
      </c>
      <c r="I40" s="11">
        <f t="shared" si="7"/>
        <v>0</v>
      </c>
      <c r="J40" s="11">
        <f t="shared" si="8"/>
        <v>486</v>
      </c>
      <c r="K40" s="11">
        <f t="shared" si="9"/>
        <v>45639</v>
      </c>
      <c r="L40" s="11">
        <f t="shared" si="10"/>
        <v>3606</v>
      </c>
      <c r="M40" s="10">
        <f t="shared" si="11"/>
        <v>532</v>
      </c>
      <c r="N40" s="3">
        <f>Data!D608</f>
        <v>134707</v>
      </c>
      <c r="O40" s="3">
        <f>Data!G608</f>
        <v>12794</v>
      </c>
      <c r="P40" s="3">
        <f>Data!J608</f>
        <v>0</v>
      </c>
      <c r="Q40" s="3">
        <f>Data!M608</f>
        <v>0</v>
      </c>
      <c r="R40" s="3">
        <f>Data!P608</f>
        <v>426</v>
      </c>
      <c r="S40" s="3">
        <f>Data!S608</f>
        <v>2470</v>
      </c>
      <c r="T40" s="3">
        <f>Data!V608</f>
        <v>0</v>
      </c>
      <c r="U40" s="3">
        <f>Data!Y608</f>
        <v>486</v>
      </c>
      <c r="V40" s="3">
        <f>Data!AB608</f>
        <v>45639</v>
      </c>
      <c r="W40" s="3">
        <f>Data!AE608</f>
        <v>3606</v>
      </c>
    </row>
    <row r="41" spans="1:23" hidden="1">
      <c r="A41" s="14" t="s">
        <v>11</v>
      </c>
      <c r="B41" s="14"/>
      <c r="C41" s="11">
        <f t="shared" si="12"/>
        <v>28741</v>
      </c>
      <c r="D41" s="11">
        <f t="shared" si="2"/>
        <v>82448</v>
      </c>
      <c r="E41" s="11">
        <f t="shared" si="3"/>
        <v>22084</v>
      </c>
      <c r="F41" s="11">
        <f t="shared" si="4"/>
        <v>30765</v>
      </c>
      <c r="G41" s="11">
        <f t="shared" si="5"/>
        <v>8330</v>
      </c>
      <c r="H41" s="11">
        <f t="shared" si="6"/>
        <v>493</v>
      </c>
      <c r="I41" s="11">
        <f t="shared" si="7"/>
        <v>1281</v>
      </c>
      <c r="J41" s="11">
        <f t="shared" si="8"/>
        <v>2600</v>
      </c>
      <c r="K41" s="11">
        <f t="shared" si="9"/>
        <v>7556</v>
      </c>
      <c r="L41" s="11">
        <f t="shared" si="10"/>
        <v>13797</v>
      </c>
      <c r="M41" s="10">
        <f t="shared" si="11"/>
        <v>546</v>
      </c>
      <c r="N41" s="3">
        <f>Data!D624</f>
        <v>28741</v>
      </c>
      <c r="O41" s="3">
        <f>Data!G624</f>
        <v>82448</v>
      </c>
      <c r="P41" s="3">
        <f>Data!J624</f>
        <v>22084</v>
      </c>
      <c r="Q41" s="3">
        <f>Data!M624</f>
        <v>30765</v>
      </c>
      <c r="R41" s="3">
        <f>Data!P624</f>
        <v>8330</v>
      </c>
      <c r="S41" s="3">
        <f>Data!S624</f>
        <v>493</v>
      </c>
      <c r="T41" s="3">
        <f>Data!V624</f>
        <v>1281</v>
      </c>
      <c r="U41" s="3">
        <f>Data!Y624</f>
        <v>2600</v>
      </c>
      <c r="V41" s="3">
        <f>Data!AB624</f>
        <v>7556</v>
      </c>
      <c r="W41" s="3">
        <f>Data!AE624</f>
        <v>13797</v>
      </c>
    </row>
    <row r="42" spans="1:23" hidden="1">
      <c r="A42" s="14" t="s">
        <v>55</v>
      </c>
      <c r="B42" s="14"/>
      <c r="C42" s="11">
        <f t="shared" si="12"/>
        <v>184020</v>
      </c>
      <c r="D42" s="11">
        <f t="shared" si="2"/>
        <v>0</v>
      </c>
      <c r="E42" s="11">
        <f t="shared" si="3"/>
        <v>0</v>
      </c>
      <c r="F42" s="11">
        <f t="shared" si="4"/>
        <v>0</v>
      </c>
      <c r="G42" s="11">
        <f t="shared" si="5"/>
        <v>0</v>
      </c>
      <c r="H42" s="11">
        <f t="shared" si="6"/>
        <v>0</v>
      </c>
      <c r="I42" s="11">
        <f t="shared" si="7"/>
        <v>0</v>
      </c>
      <c r="J42" s="11">
        <f t="shared" si="8"/>
        <v>741</v>
      </c>
      <c r="K42" s="11">
        <f t="shared" si="9"/>
        <v>637</v>
      </c>
      <c r="L42" s="11">
        <f t="shared" si="10"/>
        <v>0</v>
      </c>
      <c r="M42" s="10">
        <f t="shared" si="11"/>
        <v>560</v>
      </c>
      <c r="N42" s="3">
        <f>Data!D640</f>
        <v>184020</v>
      </c>
      <c r="O42" s="3">
        <f>Data!G640</f>
        <v>0</v>
      </c>
      <c r="P42" s="3">
        <f>Data!J640</f>
        <v>0</v>
      </c>
      <c r="Q42" s="3">
        <f>Data!M640</f>
        <v>0</v>
      </c>
      <c r="R42" s="3">
        <f>Data!P640</f>
        <v>0</v>
      </c>
      <c r="S42" s="3">
        <f>Data!S640</f>
        <v>0</v>
      </c>
      <c r="T42" s="3">
        <f>Data!V640</f>
        <v>0</v>
      </c>
      <c r="U42" s="3">
        <f>Data!Y640</f>
        <v>741</v>
      </c>
      <c r="V42" s="3">
        <f>Data!AB640</f>
        <v>637</v>
      </c>
      <c r="W42" s="3">
        <f>Data!AE640</f>
        <v>0</v>
      </c>
    </row>
    <row r="43" spans="1:23" hidden="1">
      <c r="A43" s="14" t="s">
        <v>27</v>
      </c>
      <c r="B43" s="14"/>
      <c r="C43" s="11">
        <f t="shared" si="12"/>
        <v>15435</v>
      </c>
      <c r="D43" s="11">
        <f t="shared" si="2"/>
        <v>102088</v>
      </c>
      <c r="E43" s="11">
        <f t="shared" si="3"/>
        <v>17543</v>
      </c>
      <c r="F43" s="11">
        <f t="shared" si="4"/>
        <v>15881</v>
      </c>
      <c r="G43" s="11">
        <f t="shared" si="5"/>
        <v>1226</v>
      </c>
      <c r="H43" s="11">
        <f t="shared" si="6"/>
        <v>4386</v>
      </c>
      <c r="I43" s="11">
        <f t="shared" si="7"/>
        <v>570</v>
      </c>
      <c r="J43" s="11">
        <f t="shared" si="8"/>
        <v>6586</v>
      </c>
      <c r="K43" s="11">
        <f t="shared" si="9"/>
        <v>4176</v>
      </c>
      <c r="L43" s="11">
        <f t="shared" si="10"/>
        <v>31347</v>
      </c>
      <c r="M43" s="10">
        <f t="shared" si="11"/>
        <v>574</v>
      </c>
      <c r="N43" s="3">
        <f>Data!D656</f>
        <v>15435</v>
      </c>
      <c r="O43" s="3">
        <f>Data!G656</f>
        <v>102088</v>
      </c>
      <c r="P43" s="3">
        <f>Data!J656</f>
        <v>17543</v>
      </c>
      <c r="Q43" s="3">
        <f>Data!M656</f>
        <v>15881</v>
      </c>
      <c r="R43" s="3">
        <f>Data!P656</f>
        <v>1226</v>
      </c>
      <c r="S43" s="3">
        <f>Data!S656</f>
        <v>4386</v>
      </c>
      <c r="T43" s="3">
        <f>Data!V656</f>
        <v>570</v>
      </c>
      <c r="U43" s="3">
        <f>Data!Y656</f>
        <v>6586</v>
      </c>
      <c r="V43" s="3">
        <f>Data!AB656</f>
        <v>4176</v>
      </c>
      <c r="W43" s="3">
        <f>Data!AE656</f>
        <v>31347</v>
      </c>
    </row>
    <row r="44" spans="1:23" hidden="1">
      <c r="A44" s="14" t="s">
        <v>56</v>
      </c>
      <c r="B44" s="14"/>
      <c r="C44" s="11">
        <f t="shared" si="12"/>
        <v>47065</v>
      </c>
      <c r="D44" s="11">
        <f t="shared" si="2"/>
        <v>79844</v>
      </c>
      <c r="E44" s="11">
        <f t="shared" si="3"/>
        <v>3518</v>
      </c>
      <c r="F44" s="11">
        <f t="shared" si="4"/>
        <v>18866</v>
      </c>
      <c r="G44" s="11">
        <f t="shared" si="5"/>
        <v>3720</v>
      </c>
      <c r="H44" s="11">
        <f t="shared" si="6"/>
        <v>816</v>
      </c>
      <c r="I44" s="11">
        <f t="shared" si="7"/>
        <v>2667</v>
      </c>
      <c r="J44" s="11">
        <f t="shared" si="8"/>
        <v>1142</v>
      </c>
      <c r="K44" s="11">
        <f t="shared" si="9"/>
        <v>4358</v>
      </c>
      <c r="L44" s="11">
        <f t="shared" si="10"/>
        <v>6693</v>
      </c>
      <c r="M44" s="10">
        <f t="shared" si="11"/>
        <v>588</v>
      </c>
      <c r="N44" s="3">
        <f>Data!D672</f>
        <v>47065</v>
      </c>
      <c r="O44" s="3">
        <f>Data!G672</f>
        <v>79844</v>
      </c>
      <c r="P44" s="3">
        <f>Data!J672</f>
        <v>3518</v>
      </c>
      <c r="Q44" s="3">
        <f>Data!M672</f>
        <v>18866</v>
      </c>
      <c r="R44" s="3">
        <f>Data!P672</f>
        <v>3720</v>
      </c>
      <c r="S44" s="3">
        <f>Data!S672</f>
        <v>816</v>
      </c>
      <c r="T44" s="3">
        <f>Data!V672</f>
        <v>2667</v>
      </c>
      <c r="U44" s="3">
        <f>Data!Y672</f>
        <v>1142</v>
      </c>
      <c r="V44" s="3">
        <f>Data!AB672</f>
        <v>4358</v>
      </c>
      <c r="W44" s="3">
        <f>Data!AE672</f>
        <v>6693</v>
      </c>
    </row>
    <row r="45" spans="1:23" hidden="1">
      <c r="A45" s="14" t="s">
        <v>24</v>
      </c>
      <c r="B45" s="14"/>
      <c r="C45" s="11">
        <f t="shared" si="12"/>
        <v>7017</v>
      </c>
      <c r="D45" s="11">
        <f t="shared" si="2"/>
        <v>251572</v>
      </c>
      <c r="E45" s="11">
        <f t="shared" si="3"/>
        <v>10806</v>
      </c>
      <c r="F45" s="11">
        <f t="shared" si="4"/>
        <v>240463</v>
      </c>
      <c r="G45" s="11">
        <f t="shared" si="5"/>
        <v>2327</v>
      </c>
      <c r="H45" s="11">
        <f t="shared" si="6"/>
        <v>7813</v>
      </c>
      <c r="I45" s="11">
        <f t="shared" si="7"/>
        <v>1560</v>
      </c>
      <c r="J45" s="11">
        <f t="shared" si="8"/>
        <v>12992</v>
      </c>
      <c r="K45" s="11">
        <f t="shared" si="9"/>
        <v>30653</v>
      </c>
      <c r="L45" s="11">
        <f t="shared" si="10"/>
        <v>17051</v>
      </c>
      <c r="M45" s="10">
        <f t="shared" si="11"/>
        <v>602</v>
      </c>
      <c r="N45" s="3">
        <f>Data!D688</f>
        <v>7017</v>
      </c>
      <c r="O45" s="3">
        <f>Data!G688</f>
        <v>251572</v>
      </c>
      <c r="P45" s="3">
        <f>Data!J688</f>
        <v>10806</v>
      </c>
      <c r="Q45" s="3">
        <f>Data!M688</f>
        <v>240463</v>
      </c>
      <c r="R45" s="3">
        <f>Data!P688</f>
        <v>2327</v>
      </c>
      <c r="S45" s="3">
        <f>Data!S688</f>
        <v>7813</v>
      </c>
      <c r="T45" s="3">
        <f>Data!V688</f>
        <v>1560</v>
      </c>
      <c r="U45" s="3">
        <f>Data!Y688</f>
        <v>12992</v>
      </c>
      <c r="V45" s="3">
        <f>Data!AB688</f>
        <v>30653</v>
      </c>
      <c r="W45" s="3">
        <f>Data!AE688</f>
        <v>17051</v>
      </c>
    </row>
    <row r="46" spans="1:23" hidden="1">
      <c r="A46" s="14" t="s">
        <v>57</v>
      </c>
      <c r="B46" s="14"/>
      <c r="C46" s="11">
        <f t="shared" si="12"/>
        <v>25226</v>
      </c>
      <c r="D46" s="11">
        <f t="shared" si="2"/>
        <v>31082</v>
      </c>
      <c r="E46" s="11">
        <f t="shared" si="3"/>
        <v>0</v>
      </c>
      <c r="F46" s="11">
        <f t="shared" si="4"/>
        <v>872</v>
      </c>
      <c r="G46" s="11">
        <f t="shared" si="5"/>
        <v>931</v>
      </c>
      <c r="H46" s="11">
        <f t="shared" si="6"/>
        <v>185</v>
      </c>
      <c r="I46" s="11">
        <f t="shared" si="7"/>
        <v>856</v>
      </c>
      <c r="J46" s="11">
        <f t="shared" si="8"/>
        <v>100</v>
      </c>
      <c r="K46" s="11">
        <f t="shared" si="9"/>
        <v>4285</v>
      </c>
      <c r="L46" s="11">
        <f t="shared" si="10"/>
        <v>10742</v>
      </c>
      <c r="M46" s="10">
        <f t="shared" si="11"/>
        <v>616</v>
      </c>
      <c r="N46" s="3">
        <f>Data!D704</f>
        <v>25226</v>
      </c>
      <c r="O46" s="3">
        <f>Data!G704</f>
        <v>31082</v>
      </c>
      <c r="P46" s="3">
        <f>Data!J704</f>
        <v>0</v>
      </c>
      <c r="Q46" s="3">
        <f>Data!M704</f>
        <v>872</v>
      </c>
      <c r="R46" s="3">
        <f>Data!P704</f>
        <v>931</v>
      </c>
      <c r="S46" s="3">
        <f>Data!S704</f>
        <v>185</v>
      </c>
      <c r="T46" s="3">
        <f>Data!V704</f>
        <v>856</v>
      </c>
      <c r="U46" s="3">
        <f>Data!Y704</f>
        <v>100</v>
      </c>
      <c r="V46" s="3">
        <f>Data!AB704</f>
        <v>4285</v>
      </c>
      <c r="W46" s="3">
        <f>Data!AE704</f>
        <v>10742</v>
      </c>
    </row>
    <row r="47" spans="1:23" hidden="1">
      <c r="A47" s="14" t="s">
        <v>12</v>
      </c>
      <c r="B47" s="14"/>
      <c r="C47" s="11">
        <f t="shared" si="12"/>
        <v>64575</v>
      </c>
      <c r="D47" s="11">
        <f t="shared" si="2"/>
        <v>44347</v>
      </c>
      <c r="E47" s="11">
        <f t="shared" si="3"/>
        <v>2104</v>
      </c>
      <c r="F47" s="11">
        <f t="shared" si="4"/>
        <v>7469</v>
      </c>
      <c r="G47" s="11">
        <f t="shared" si="5"/>
        <v>0</v>
      </c>
      <c r="H47" s="11">
        <f t="shared" si="6"/>
        <v>1889</v>
      </c>
      <c r="I47" s="11">
        <f t="shared" si="7"/>
        <v>4422</v>
      </c>
      <c r="J47" s="11">
        <f t="shared" si="8"/>
        <v>5260</v>
      </c>
      <c r="K47" s="11">
        <f t="shared" si="9"/>
        <v>30367</v>
      </c>
      <c r="L47" s="11">
        <f t="shared" si="10"/>
        <v>36685</v>
      </c>
      <c r="M47" s="10">
        <f t="shared" si="11"/>
        <v>630</v>
      </c>
      <c r="N47" s="3">
        <f>Data!D720</f>
        <v>64575</v>
      </c>
      <c r="O47" s="3">
        <f>Data!G720</f>
        <v>44347</v>
      </c>
      <c r="P47" s="3">
        <f>Data!J720</f>
        <v>2104</v>
      </c>
      <c r="Q47" s="3">
        <f>Data!M720</f>
        <v>7469</v>
      </c>
      <c r="R47" s="3">
        <f>Data!P720</f>
        <v>0</v>
      </c>
      <c r="S47" s="3">
        <f>Data!S720</f>
        <v>1889</v>
      </c>
      <c r="T47" s="3">
        <f>Data!V720</f>
        <v>4422</v>
      </c>
      <c r="U47" s="3">
        <f>Data!Y720</f>
        <v>5260</v>
      </c>
      <c r="V47" s="3">
        <f>Data!AB720</f>
        <v>30367</v>
      </c>
      <c r="W47" s="3">
        <f>Data!AE720</f>
        <v>36685</v>
      </c>
    </row>
    <row r="48" spans="1:23" hidden="1">
      <c r="A48" s="14" t="s">
        <v>58</v>
      </c>
      <c r="B48" s="14"/>
      <c r="C48" s="11">
        <f t="shared" si="12"/>
        <v>155107</v>
      </c>
      <c r="D48" s="11">
        <f t="shared" si="2"/>
        <v>14410</v>
      </c>
      <c r="E48" s="11">
        <f t="shared" si="3"/>
        <v>0</v>
      </c>
      <c r="F48" s="11">
        <f t="shared" si="4"/>
        <v>2459</v>
      </c>
      <c r="G48" s="11">
        <f t="shared" si="5"/>
        <v>0</v>
      </c>
      <c r="H48" s="11">
        <f t="shared" si="6"/>
        <v>421</v>
      </c>
      <c r="I48" s="11">
        <f t="shared" si="7"/>
        <v>0</v>
      </c>
      <c r="J48" s="11">
        <f t="shared" si="8"/>
        <v>0</v>
      </c>
      <c r="K48" s="11">
        <f t="shared" si="9"/>
        <v>356</v>
      </c>
      <c r="L48" s="11">
        <f t="shared" si="10"/>
        <v>280</v>
      </c>
      <c r="M48" s="10">
        <f t="shared" si="11"/>
        <v>644</v>
      </c>
      <c r="N48" s="3">
        <f>Data!D736</f>
        <v>155107</v>
      </c>
      <c r="O48" s="3">
        <f>Data!G736</f>
        <v>14410</v>
      </c>
      <c r="P48" s="3">
        <f>Data!J736</f>
        <v>0</v>
      </c>
      <c r="Q48" s="3">
        <f>Data!M736</f>
        <v>2459</v>
      </c>
      <c r="R48" s="3">
        <f>Data!P736</f>
        <v>0</v>
      </c>
      <c r="S48" s="3">
        <f>Data!S736</f>
        <v>421</v>
      </c>
      <c r="T48" s="3">
        <f>Data!V736</f>
        <v>0</v>
      </c>
      <c r="U48" s="3">
        <f>Data!Y736</f>
        <v>0</v>
      </c>
      <c r="V48" s="3">
        <f>Data!AB736</f>
        <v>356</v>
      </c>
      <c r="W48" s="3">
        <f>Data!AE736</f>
        <v>280</v>
      </c>
    </row>
    <row r="49" spans="1:23" hidden="1">
      <c r="A49" s="14" t="s">
        <v>59</v>
      </c>
      <c r="B49" s="14"/>
      <c r="C49" s="11">
        <f t="shared" si="12"/>
        <v>185</v>
      </c>
      <c r="D49" s="11">
        <f t="shared" si="2"/>
        <v>6049</v>
      </c>
      <c r="E49" s="11">
        <f t="shared" si="3"/>
        <v>1080</v>
      </c>
      <c r="F49" s="11">
        <f t="shared" si="4"/>
        <v>360</v>
      </c>
      <c r="G49" s="11">
        <f t="shared" si="5"/>
        <v>100</v>
      </c>
      <c r="H49" s="11">
        <f t="shared" si="6"/>
        <v>162</v>
      </c>
      <c r="I49" s="11">
        <f t="shared" si="7"/>
        <v>0</v>
      </c>
      <c r="J49" s="11">
        <f t="shared" si="8"/>
        <v>495</v>
      </c>
      <c r="K49" s="11">
        <f t="shared" si="9"/>
        <v>33059</v>
      </c>
      <c r="L49" s="11">
        <f t="shared" si="10"/>
        <v>1728</v>
      </c>
      <c r="M49" s="10">
        <f t="shared" si="11"/>
        <v>658</v>
      </c>
      <c r="N49" s="3">
        <f>Data!D752</f>
        <v>185</v>
      </c>
      <c r="O49" s="3">
        <f>Data!G752</f>
        <v>6049</v>
      </c>
      <c r="P49" s="3">
        <f>Data!J752</f>
        <v>1080</v>
      </c>
      <c r="Q49" s="3">
        <f>Data!M752</f>
        <v>360</v>
      </c>
      <c r="R49" s="3">
        <f>Data!P752</f>
        <v>100</v>
      </c>
      <c r="S49" s="3">
        <f>Data!S752</f>
        <v>162</v>
      </c>
      <c r="T49" s="3">
        <f>Data!V752</f>
        <v>0</v>
      </c>
      <c r="U49" s="3">
        <f>Data!Y752</f>
        <v>495</v>
      </c>
      <c r="V49" s="3">
        <f>Data!AB752</f>
        <v>33059</v>
      </c>
      <c r="W49" s="3">
        <f>Data!AE752</f>
        <v>1728</v>
      </c>
    </row>
    <row r="50" spans="1:23" hidden="1">
      <c r="A50" s="14" t="s">
        <v>60</v>
      </c>
      <c r="B50" s="14"/>
      <c r="C50" s="11">
        <f t="shared" si="12"/>
        <v>84393</v>
      </c>
      <c r="D50" s="11">
        <f t="shared" si="2"/>
        <v>4989</v>
      </c>
      <c r="E50" s="11">
        <f t="shared" si="3"/>
        <v>2220</v>
      </c>
      <c r="F50" s="11">
        <f t="shared" si="4"/>
        <v>480</v>
      </c>
      <c r="G50" s="11">
        <f t="shared" si="5"/>
        <v>3010</v>
      </c>
      <c r="H50" s="11">
        <f t="shared" si="6"/>
        <v>370</v>
      </c>
      <c r="I50" s="11">
        <f t="shared" si="7"/>
        <v>747</v>
      </c>
      <c r="J50" s="11">
        <f t="shared" si="8"/>
        <v>666</v>
      </c>
      <c r="K50" s="11">
        <f t="shared" si="9"/>
        <v>19463</v>
      </c>
      <c r="L50" s="11">
        <f t="shared" si="10"/>
        <v>3298</v>
      </c>
      <c r="M50" s="10">
        <f t="shared" si="11"/>
        <v>672</v>
      </c>
      <c r="N50" s="3">
        <f>Data!D768</f>
        <v>84393</v>
      </c>
      <c r="O50" s="3">
        <f>Data!G768</f>
        <v>4989</v>
      </c>
      <c r="P50" s="3">
        <f>Data!J768</f>
        <v>2220</v>
      </c>
      <c r="Q50" s="3">
        <f>Data!M768</f>
        <v>480</v>
      </c>
      <c r="R50" s="3">
        <f>Data!P768</f>
        <v>3010</v>
      </c>
      <c r="S50" s="3">
        <f>Data!S768</f>
        <v>370</v>
      </c>
      <c r="T50" s="3">
        <f>Data!V768</f>
        <v>747</v>
      </c>
      <c r="U50" s="3">
        <f>Data!Y768</f>
        <v>666</v>
      </c>
      <c r="V50" s="3">
        <f>Data!AB768</f>
        <v>19463</v>
      </c>
      <c r="W50" s="3">
        <f>Data!AE768</f>
        <v>3298</v>
      </c>
    </row>
    <row r="51" spans="1:23" hidden="1">
      <c r="A51" s="14" t="s">
        <v>61</v>
      </c>
      <c r="B51" s="14"/>
      <c r="C51" s="11">
        <f t="shared" si="12"/>
        <v>84680</v>
      </c>
      <c r="D51" s="11">
        <f t="shared" si="2"/>
        <v>2730</v>
      </c>
      <c r="E51" s="11">
        <f t="shared" si="3"/>
        <v>0</v>
      </c>
      <c r="F51" s="11">
        <f t="shared" si="4"/>
        <v>0</v>
      </c>
      <c r="G51" s="11">
        <f t="shared" si="5"/>
        <v>0</v>
      </c>
      <c r="H51" s="11">
        <f t="shared" si="6"/>
        <v>820</v>
      </c>
      <c r="I51" s="11">
        <f t="shared" si="7"/>
        <v>0</v>
      </c>
      <c r="J51" s="11">
        <f t="shared" si="8"/>
        <v>0</v>
      </c>
      <c r="K51" s="11">
        <f t="shared" si="9"/>
        <v>0</v>
      </c>
      <c r="L51" s="11">
        <f t="shared" si="10"/>
        <v>0</v>
      </c>
      <c r="M51" s="10">
        <f t="shared" si="11"/>
        <v>686</v>
      </c>
      <c r="N51" s="3">
        <f>Data!D784</f>
        <v>84680</v>
      </c>
      <c r="O51" s="3">
        <f>Data!G784</f>
        <v>2730</v>
      </c>
      <c r="P51" s="3">
        <f>Data!J784</f>
        <v>0</v>
      </c>
      <c r="Q51" s="3">
        <f>Data!M784</f>
        <v>0</v>
      </c>
      <c r="R51" s="3">
        <f>Data!P784</f>
        <v>0</v>
      </c>
      <c r="S51" s="3">
        <f>Data!S784</f>
        <v>820</v>
      </c>
      <c r="T51" s="3">
        <f>Data!V784</f>
        <v>0</v>
      </c>
      <c r="U51" s="3">
        <f>Data!Y784</f>
        <v>0</v>
      </c>
      <c r="V51" s="3">
        <f>Data!AB784</f>
        <v>0</v>
      </c>
      <c r="W51" s="3">
        <f>Data!AE784</f>
        <v>0</v>
      </c>
    </row>
    <row r="52" spans="1:23" hidden="1">
      <c r="A52" s="14" t="s">
        <v>62</v>
      </c>
      <c r="B52" s="14"/>
      <c r="C52" s="11">
        <f t="shared" si="12"/>
        <v>13446</v>
      </c>
      <c r="D52" s="11">
        <f t="shared" si="2"/>
        <v>22959</v>
      </c>
      <c r="E52" s="11">
        <f t="shared" si="3"/>
        <v>688</v>
      </c>
      <c r="F52" s="11">
        <f t="shared" si="4"/>
        <v>0</v>
      </c>
      <c r="G52" s="11">
        <f t="shared" si="5"/>
        <v>327</v>
      </c>
      <c r="H52" s="11">
        <f t="shared" si="6"/>
        <v>0</v>
      </c>
      <c r="I52" s="11">
        <f t="shared" si="7"/>
        <v>0</v>
      </c>
      <c r="J52" s="11">
        <f t="shared" si="8"/>
        <v>298</v>
      </c>
      <c r="K52" s="11">
        <f t="shared" si="9"/>
        <v>790</v>
      </c>
      <c r="L52" s="11">
        <f t="shared" si="10"/>
        <v>5798</v>
      </c>
      <c r="M52" s="10">
        <f t="shared" si="11"/>
        <v>700</v>
      </c>
      <c r="N52" s="3">
        <f>Data!D800</f>
        <v>13446</v>
      </c>
      <c r="O52" s="3">
        <f>Data!G800</f>
        <v>22959</v>
      </c>
      <c r="P52" s="3">
        <f>Data!J800</f>
        <v>688</v>
      </c>
      <c r="Q52" s="3">
        <f>Data!M800</f>
        <v>0</v>
      </c>
      <c r="R52" s="3">
        <f>Data!P800</f>
        <v>327</v>
      </c>
      <c r="S52" s="3">
        <f>Data!S800</f>
        <v>0</v>
      </c>
      <c r="T52" s="3">
        <f>Data!V800</f>
        <v>0</v>
      </c>
      <c r="U52" s="3">
        <f>Data!Y800</f>
        <v>298</v>
      </c>
      <c r="V52" s="3">
        <f>Data!AB800</f>
        <v>790</v>
      </c>
      <c r="W52" s="3">
        <f>Data!AE800</f>
        <v>5798</v>
      </c>
    </row>
    <row r="53" spans="1:23" hidden="1">
      <c r="A53" s="14" t="s">
        <v>63</v>
      </c>
      <c r="B53" s="14"/>
      <c r="C53" s="11">
        <f t="shared" si="12"/>
        <v>163916</v>
      </c>
      <c r="D53" s="11">
        <f t="shared" si="2"/>
        <v>0</v>
      </c>
      <c r="E53" s="11">
        <f t="shared" si="3"/>
        <v>0</v>
      </c>
      <c r="F53" s="11">
        <f t="shared" si="4"/>
        <v>0</v>
      </c>
      <c r="G53" s="11">
        <f t="shared" si="5"/>
        <v>0</v>
      </c>
      <c r="H53" s="11">
        <f t="shared" si="6"/>
        <v>0</v>
      </c>
      <c r="I53" s="11">
        <f t="shared" si="7"/>
        <v>0</v>
      </c>
      <c r="J53" s="11">
        <f t="shared" si="8"/>
        <v>1223</v>
      </c>
      <c r="K53" s="11">
        <f t="shared" si="9"/>
        <v>0</v>
      </c>
      <c r="L53" s="11">
        <f t="shared" si="10"/>
        <v>0</v>
      </c>
      <c r="M53" s="10">
        <f t="shared" si="11"/>
        <v>714</v>
      </c>
      <c r="N53" s="3">
        <f>Data!D816</f>
        <v>163916</v>
      </c>
      <c r="O53" s="3">
        <f>Data!G816</f>
        <v>0</v>
      </c>
      <c r="P53" s="3">
        <f>Data!J816</f>
        <v>0</v>
      </c>
      <c r="Q53" s="3">
        <f>Data!M816</f>
        <v>0</v>
      </c>
      <c r="R53" s="3">
        <f>Data!P816</f>
        <v>0</v>
      </c>
      <c r="S53" s="3">
        <f>Data!S816</f>
        <v>0</v>
      </c>
      <c r="T53" s="3">
        <f>Data!V816</f>
        <v>0</v>
      </c>
      <c r="U53" s="3">
        <f>Data!Y816</f>
        <v>1223</v>
      </c>
      <c r="V53" s="3">
        <f>Data!AB816</f>
        <v>0</v>
      </c>
      <c r="W53" s="3">
        <f>Data!AE816</f>
        <v>0</v>
      </c>
    </row>
    <row r="54" spans="1:23" ht="15.75" hidden="1" customHeight="1" thickBot="1">
      <c r="A54" s="14"/>
      <c r="B54" s="14"/>
      <c r="C54" s="11"/>
      <c r="D54" s="11"/>
      <c r="E54" s="11"/>
      <c r="F54" s="10"/>
      <c r="G54" s="10"/>
      <c r="H54" s="10"/>
      <c r="I54" s="10"/>
      <c r="J54" s="10"/>
      <c r="K54" s="11"/>
      <c r="L54" s="33"/>
      <c r="M54" s="10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>
      <c r="A55" s="37" t="s">
        <v>120</v>
      </c>
      <c r="B55" s="38"/>
      <c r="C55" s="39">
        <f>N10+N13+N28+N32+N43</f>
        <v>1200434</v>
      </c>
      <c r="D55" s="39">
        <f>O10+O13+O28+O32+O43</f>
        <v>2949433</v>
      </c>
      <c r="E55" s="39">
        <f>P10+P13+P28+P32+P43</f>
        <v>834108</v>
      </c>
      <c r="F55" s="39">
        <f>Q10+Q13+Q28+Q32+Q43</f>
        <v>1865197</v>
      </c>
      <c r="G55" s="39">
        <f t="shared" ref="G55:K55" si="13">R10+R13+R28+R32+R43</f>
        <v>297263</v>
      </c>
      <c r="H55" s="39">
        <f>S10+S13+S28+S32+S43</f>
        <v>127484</v>
      </c>
      <c r="I55" s="39">
        <f t="shared" si="13"/>
        <v>190539</v>
      </c>
      <c r="J55" s="39">
        <f>U10+U13+U28+U32+U43</f>
        <v>1037100</v>
      </c>
      <c r="K55" s="39">
        <f t="shared" si="13"/>
        <v>2375775</v>
      </c>
      <c r="L55" s="40">
        <f>W10+W13+W28+W32+W43</f>
        <v>2056207</v>
      </c>
      <c r="M55" s="10"/>
      <c r="N55" s="122"/>
      <c r="O55" s="122"/>
      <c r="P55" s="122"/>
      <c r="Q55" s="122"/>
      <c r="R55" s="122"/>
      <c r="S55" s="122"/>
      <c r="T55" s="122"/>
      <c r="U55" s="122"/>
      <c r="V55" s="122"/>
      <c r="W55" s="3">
        <f>SUM(W3:W53)</f>
        <v>2591898</v>
      </c>
    </row>
    <row r="56" spans="1:23" ht="7.5" customHeight="1">
      <c r="A56" s="41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44"/>
      <c r="M56" s="10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>
      <c r="A57" s="41" t="s">
        <v>121</v>
      </c>
      <c r="B57" s="42"/>
      <c r="C57" s="43">
        <f>C59-C55</f>
        <v>3191209.8</v>
      </c>
      <c r="D57" s="43">
        <f t="shared" ref="D57:L57" si="14">D59-D55</f>
        <v>1653402</v>
      </c>
      <c r="E57" s="43">
        <f t="shared" si="14"/>
        <v>436018</v>
      </c>
      <c r="F57" s="43">
        <f t="shared" si="14"/>
        <v>681268</v>
      </c>
      <c r="G57" s="43">
        <f t="shared" si="14"/>
        <v>125932</v>
      </c>
      <c r="H57" s="43">
        <f t="shared" si="14"/>
        <v>50507</v>
      </c>
      <c r="I57" s="43">
        <f t="shared" si="14"/>
        <v>37327</v>
      </c>
      <c r="J57" s="43">
        <f t="shared" si="14"/>
        <v>122850</v>
      </c>
      <c r="K57" s="43">
        <f t="shared" si="14"/>
        <v>626710</v>
      </c>
      <c r="L57" s="44">
        <f t="shared" si="14"/>
        <v>535691</v>
      </c>
      <c r="M57" s="10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7.5" customHeight="1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8"/>
    </row>
    <row r="59" spans="1:23">
      <c r="A59" s="41" t="s">
        <v>101</v>
      </c>
      <c r="B59" s="42"/>
      <c r="C59" s="43">
        <f>SUM(N3:N53)</f>
        <v>4391643.8</v>
      </c>
      <c r="D59" s="43">
        <f>SUM(O3:O53)</f>
        <v>4602835</v>
      </c>
      <c r="E59" s="43">
        <f>SUM(P3:P53)</f>
        <v>1270126</v>
      </c>
      <c r="F59" s="43">
        <f>SUM(Q3:Q53)</f>
        <v>2546465</v>
      </c>
      <c r="G59" s="43">
        <f t="shared" ref="G59:I59" si="15">SUM(R3:R53)</f>
        <v>423195</v>
      </c>
      <c r="H59" s="43">
        <f>SUM(S3:S53)</f>
        <v>177991</v>
      </c>
      <c r="I59" s="43">
        <f t="shared" si="15"/>
        <v>227866</v>
      </c>
      <c r="J59" s="43">
        <f>SUM(U3:U53)</f>
        <v>1159950</v>
      </c>
      <c r="K59" s="43">
        <f>SUM(V3:V53)</f>
        <v>3002485</v>
      </c>
      <c r="L59" s="44">
        <f>SUM(W3:W53)</f>
        <v>2591898</v>
      </c>
      <c r="M59" s="10"/>
      <c r="W59" s="3"/>
    </row>
    <row r="60" spans="1:23" ht="8.25" customHeight="1">
      <c r="A60" s="45"/>
      <c r="B60" s="46"/>
      <c r="C60" s="47"/>
      <c r="D60" s="47"/>
      <c r="E60" s="47"/>
      <c r="F60" s="47"/>
      <c r="G60" s="47"/>
      <c r="H60" s="47"/>
      <c r="I60" s="47"/>
      <c r="J60" s="47"/>
      <c r="K60" s="47"/>
      <c r="L60" s="48"/>
    </row>
    <row r="61" spans="1:23">
      <c r="A61" s="41" t="s">
        <v>104</v>
      </c>
      <c r="B61" s="46"/>
      <c r="C61" s="49">
        <f>C55/C59*100</f>
        <v>27.334502857449415</v>
      </c>
      <c r="D61" s="49">
        <f t="shared" ref="D61:L61" si="16">D55/D59*100</f>
        <v>64.078616765536893</v>
      </c>
      <c r="E61" s="49">
        <f t="shared" si="16"/>
        <v>65.671279857274001</v>
      </c>
      <c r="F61" s="49">
        <f t="shared" si="16"/>
        <v>73.246520176008701</v>
      </c>
      <c r="G61" s="49">
        <f t="shared" si="16"/>
        <v>70.242559576554541</v>
      </c>
      <c r="H61" s="49">
        <f t="shared" si="16"/>
        <v>71.623846149524411</v>
      </c>
      <c r="I61" s="49">
        <f t="shared" si="16"/>
        <v>83.618881272326718</v>
      </c>
      <c r="J61" s="49">
        <f t="shared" si="16"/>
        <v>89.409026251131522</v>
      </c>
      <c r="K61" s="49">
        <f t="shared" si="16"/>
        <v>79.126956504362226</v>
      </c>
      <c r="L61" s="50">
        <f t="shared" si="16"/>
        <v>79.332095630306441</v>
      </c>
    </row>
    <row r="62" spans="1:23" ht="9" customHeight="1">
      <c r="A62" s="41"/>
      <c r="B62" s="46"/>
      <c r="C62" s="49"/>
      <c r="D62" s="49"/>
      <c r="E62" s="49"/>
      <c r="F62" s="49"/>
      <c r="G62" s="49"/>
      <c r="H62" s="49"/>
      <c r="I62" s="49"/>
      <c r="J62" s="49"/>
      <c r="K62" s="49"/>
      <c r="L62" s="50"/>
    </row>
    <row r="63" spans="1:23" ht="13.5" thickBot="1">
      <c r="A63" s="51" t="s">
        <v>105</v>
      </c>
      <c r="B63" s="52"/>
      <c r="C63" s="53">
        <f>C57/C59*100</f>
        <v>72.665497142550578</v>
      </c>
      <c r="D63" s="53">
        <f t="shared" ref="D63:L63" si="17">D57/D59*100</f>
        <v>35.921383234463107</v>
      </c>
      <c r="E63" s="53">
        <f t="shared" si="17"/>
        <v>34.328720142725999</v>
      </c>
      <c r="F63" s="53">
        <f t="shared" si="17"/>
        <v>26.753479823991299</v>
      </c>
      <c r="G63" s="53">
        <f t="shared" si="17"/>
        <v>29.757440423445459</v>
      </c>
      <c r="H63" s="53">
        <f t="shared" si="17"/>
        <v>28.376153850475589</v>
      </c>
      <c r="I63" s="53">
        <f t="shared" si="17"/>
        <v>16.381118727673282</v>
      </c>
      <c r="J63" s="53">
        <f t="shared" si="17"/>
        <v>10.590973748868485</v>
      </c>
      <c r="K63" s="53">
        <f t="shared" si="17"/>
        <v>20.873043495637781</v>
      </c>
      <c r="L63" s="54">
        <f t="shared" si="17"/>
        <v>20.667904369693559</v>
      </c>
      <c r="N63" s="12"/>
    </row>
    <row r="64" spans="1:23" ht="39" hidden="1" thickBot="1">
      <c r="C64" s="3">
        <f>C68+C70</f>
        <v>0</v>
      </c>
      <c r="D64" s="3">
        <f>D68+D70</f>
        <v>0</v>
      </c>
      <c r="E64" s="36" t="s">
        <v>6</v>
      </c>
      <c r="F64" s="36" t="s">
        <v>7</v>
      </c>
      <c r="G64" s="36" t="s">
        <v>9</v>
      </c>
      <c r="H64" s="36" t="s">
        <v>8</v>
      </c>
      <c r="I64" s="36" t="s">
        <v>99</v>
      </c>
      <c r="J64" s="36" t="s">
        <v>0</v>
      </c>
      <c r="K64" s="36" t="s">
        <v>1</v>
      </c>
      <c r="L64" s="36" t="s">
        <v>2</v>
      </c>
    </row>
    <row r="65" spans="1:14" ht="26.25" hidden="1" thickBot="1">
      <c r="A65" s="14"/>
      <c r="C65" s="3">
        <f>C69+C71</f>
        <v>4152489.8</v>
      </c>
      <c r="D65" s="3">
        <f>D69+D71</f>
        <v>4416371</v>
      </c>
      <c r="E65" s="34" t="s">
        <v>102</v>
      </c>
      <c r="F65" s="34" t="s">
        <v>102</v>
      </c>
      <c r="G65" s="34" t="s">
        <v>102</v>
      </c>
      <c r="H65" s="34" t="s">
        <v>102</v>
      </c>
      <c r="I65" s="34" t="s">
        <v>102</v>
      </c>
      <c r="J65" s="34" t="s">
        <v>102</v>
      </c>
      <c r="K65" s="34" t="s">
        <v>102</v>
      </c>
      <c r="L65" s="34" t="s">
        <v>102</v>
      </c>
    </row>
    <row r="66" spans="1:14" ht="8.25" customHeight="1">
      <c r="C66" s="3"/>
      <c r="D66" s="3"/>
      <c r="E66" s="3"/>
      <c r="F66" s="3"/>
      <c r="G66" s="3"/>
      <c r="H66" s="3"/>
      <c r="I66" s="3"/>
      <c r="J66" s="3"/>
      <c r="K66" s="3"/>
      <c r="L66" s="3"/>
      <c r="N66" s="12"/>
    </row>
    <row r="67" spans="1:14">
      <c r="A67" s="64" t="s">
        <v>109</v>
      </c>
      <c r="B67" s="64"/>
      <c r="C67" s="65">
        <f>C71+C79</f>
        <v>696960</v>
      </c>
      <c r="D67" s="65">
        <f t="shared" ref="D67:L67" si="18">D71+D79</f>
        <v>922344</v>
      </c>
      <c r="E67" s="65">
        <f t="shared" si="18"/>
        <v>30587</v>
      </c>
      <c r="F67" s="65">
        <f t="shared" si="18"/>
        <v>231188</v>
      </c>
      <c r="G67" s="65">
        <f t="shared" si="18"/>
        <v>99693</v>
      </c>
      <c r="H67" s="65">
        <f t="shared" si="18"/>
        <v>37262</v>
      </c>
      <c r="I67" s="65">
        <f t="shared" si="18"/>
        <v>59965</v>
      </c>
      <c r="J67" s="65">
        <f t="shared" si="18"/>
        <v>229408</v>
      </c>
      <c r="K67" s="65">
        <f t="shared" si="18"/>
        <v>535242</v>
      </c>
      <c r="L67" s="65">
        <f t="shared" si="18"/>
        <v>437574</v>
      </c>
    </row>
    <row r="68" spans="1:14" ht="5.25" customHeight="1">
      <c r="A68" s="64"/>
      <c r="B68" s="64"/>
      <c r="C68" s="65"/>
      <c r="D68" s="65"/>
      <c r="E68" s="65"/>
      <c r="F68" s="65"/>
      <c r="G68" s="65"/>
      <c r="H68" s="65"/>
      <c r="I68" s="65"/>
      <c r="J68" s="65"/>
      <c r="K68" s="65"/>
      <c r="L68" s="65"/>
    </row>
    <row r="69" spans="1:14">
      <c r="A69" s="110" t="s">
        <v>133</v>
      </c>
      <c r="B69" s="64"/>
      <c r="C69" s="65">
        <f>C73+C81</f>
        <v>3694683.8</v>
      </c>
      <c r="D69" s="65">
        <f t="shared" ref="D69:L69" si="19">D73+D81</f>
        <v>3680491</v>
      </c>
      <c r="E69" s="65">
        <f t="shared" si="19"/>
        <v>1239539</v>
      </c>
      <c r="F69" s="65">
        <f t="shared" si="19"/>
        <v>2315277</v>
      </c>
      <c r="G69" s="65">
        <f t="shared" si="19"/>
        <v>323502</v>
      </c>
      <c r="H69" s="65">
        <f t="shared" si="19"/>
        <v>140729</v>
      </c>
      <c r="I69" s="65">
        <f t="shared" si="19"/>
        <v>167901</v>
      </c>
      <c r="J69" s="65">
        <f t="shared" si="19"/>
        <v>930542</v>
      </c>
      <c r="K69" s="65">
        <f>K73+K81</f>
        <v>2467243</v>
      </c>
      <c r="L69" s="65">
        <f t="shared" si="19"/>
        <v>2154324</v>
      </c>
    </row>
    <row r="70" spans="1:14" ht="8.25" customHeight="1">
      <c r="K70" s="3"/>
    </row>
    <row r="71" spans="1:14">
      <c r="A71" s="55" t="s">
        <v>122</v>
      </c>
      <c r="B71" s="55"/>
      <c r="C71" s="56">
        <f>Data1!C129+Data1!C177+Data1!C411+Data1!C475+Data1!C651</f>
        <v>457806</v>
      </c>
      <c r="D71" s="56">
        <f>Data1!F129+Data1!F177+Data1!F411+Data1!F475+Data1!F651</f>
        <v>735880</v>
      </c>
      <c r="E71" s="56">
        <f>Data1!I129+Data1!I177+Data1!I411+Data1!I475+Data1!I651</f>
        <v>24052</v>
      </c>
      <c r="F71" s="56">
        <f>Data1!L129+Data1!L177+Data1!L411+Data1!L475+Data1!L651</f>
        <v>150061</v>
      </c>
      <c r="G71" s="56">
        <f>Data1!M129+Data1!M177+Data1!M411+Data1!M475+Data1!M651</f>
        <v>79925</v>
      </c>
      <c r="H71" s="56">
        <f>Data1!N129+Data1!N177+Data1!N411+Data1!N475+Data1!N651</f>
        <v>21939</v>
      </c>
      <c r="I71" s="56">
        <f>Data1!O129+Data1!O177+Data1!O411+Data1!O475+Data1!O651</f>
        <v>52150</v>
      </c>
      <c r="J71" s="56">
        <f>Data1!R129+Data1!R177+Data1!R411+Data1!R475+Data1!R651</f>
        <v>219175</v>
      </c>
      <c r="K71" s="56">
        <f>Data1!U129+Data1!U177+Data1!U411+Data1!U475+Data1!U651</f>
        <v>510425</v>
      </c>
      <c r="L71" s="56">
        <f>Data1!X129+Data1!X177+Data1!X411+Data1!X475+Data1!X651</f>
        <v>412588</v>
      </c>
    </row>
    <row r="72" spans="1:14" ht="6.75" customHeight="1">
      <c r="A72" s="55"/>
      <c r="B72" s="55"/>
      <c r="C72" s="56"/>
      <c r="D72" s="56"/>
      <c r="E72" s="56"/>
      <c r="F72" s="56"/>
      <c r="G72" s="56"/>
      <c r="H72" s="56"/>
      <c r="I72" s="56"/>
      <c r="J72" s="56"/>
      <c r="K72" s="56"/>
      <c r="L72" s="56"/>
    </row>
    <row r="73" spans="1:14">
      <c r="A73" s="111" t="s">
        <v>134</v>
      </c>
      <c r="B73" s="55"/>
      <c r="C73" s="56">
        <f>Data1!C178+Data1!C652+Data1!C476+Data1!C412+Data1!C130</f>
        <v>742628</v>
      </c>
      <c r="D73" s="56">
        <f>Data1!F178+Data1!F652+Data1!F476+Data1!F412+Data1!F130</f>
        <v>2213553</v>
      </c>
      <c r="E73" s="56">
        <f>Data1!I178+Data1!I652+Data1!I476+Data1!I412+Data1!I130</f>
        <v>810056</v>
      </c>
      <c r="F73" s="56">
        <f>Data1!L178+Data1!L652+Data1!L476+Data1!L412+Data1!L130</f>
        <v>1715136</v>
      </c>
      <c r="G73" s="56">
        <f>Data1!M178+Data1!M652+Data1!M476+Data1!M412+Data1!M130</f>
        <v>217338</v>
      </c>
      <c r="H73" s="56">
        <f>Data1!N178+Data1!N652+Data1!N476+Data1!N412+Data1!N130</f>
        <v>105545</v>
      </c>
      <c r="I73" s="56">
        <f>Data1!O178+Data1!O652+Data1!O476+Data1!O412+Data1!O130</f>
        <v>138389</v>
      </c>
      <c r="J73" s="56">
        <f>Data1!R178+Data1!R652+Data1!R476+Data1!R412+Data1!R130</f>
        <v>817925</v>
      </c>
      <c r="K73" s="56">
        <f>Data1!U178+Data1!U652+Data1!U476+Data1!U412+Data1!U130</f>
        <v>1865350</v>
      </c>
      <c r="L73" s="56">
        <f>Data1!X178+Data1!X652+Data1!X476+Data1!X412+Data1!X130</f>
        <v>1643619</v>
      </c>
      <c r="M73" s="5"/>
    </row>
    <row r="74" spans="1:14" ht="6" customHeight="1">
      <c r="A74" s="55"/>
      <c r="B74" s="55"/>
      <c r="C74" s="56"/>
      <c r="D74" s="56"/>
      <c r="E74" s="56"/>
      <c r="F74" s="56"/>
      <c r="G74" s="56"/>
      <c r="H74" s="56"/>
      <c r="I74" s="56"/>
      <c r="J74" s="56"/>
      <c r="K74" s="56"/>
      <c r="L74" s="56"/>
    </row>
    <row r="75" spans="1:14">
      <c r="A75" s="55" t="s">
        <v>107</v>
      </c>
      <c r="B75" s="55"/>
      <c r="C75" s="57">
        <f>(C73-C71)/C71*100</f>
        <v>62.21456250027304</v>
      </c>
      <c r="D75" s="57">
        <f t="shared" ref="D75:L75" si="20">(D73-D71)/D71*100</f>
        <v>200.80352774908951</v>
      </c>
      <c r="E75" s="57">
        <f t="shared" si="20"/>
        <v>3267.936138366872</v>
      </c>
      <c r="F75" s="57">
        <f t="shared" si="20"/>
        <v>1042.9591965933855</v>
      </c>
      <c r="G75" s="57">
        <f t="shared" si="20"/>
        <v>171.92743196746952</v>
      </c>
      <c r="H75" s="57">
        <f t="shared" si="20"/>
        <v>381.08391449017728</v>
      </c>
      <c r="I75" s="57">
        <f t="shared" si="20"/>
        <v>165.3672099712368</v>
      </c>
      <c r="J75" s="57">
        <f t="shared" si="20"/>
        <v>273.18352914337856</v>
      </c>
      <c r="K75" s="57">
        <f t="shared" si="20"/>
        <v>265.45035999412255</v>
      </c>
      <c r="L75" s="57">
        <f t="shared" si="20"/>
        <v>298.36810571320547</v>
      </c>
    </row>
    <row r="76" spans="1:14">
      <c r="A76" s="55" t="s">
        <v>110</v>
      </c>
      <c r="B76" s="55"/>
      <c r="C76" s="58">
        <f>C71/C67*100</f>
        <v>65.686122589531678</v>
      </c>
      <c r="D76" s="58">
        <f t="shared" ref="D76:L76" si="21">D71/D67*100</f>
        <v>79.783681576505089</v>
      </c>
      <c r="E76" s="58">
        <f t="shared" si="21"/>
        <v>78.634714094223028</v>
      </c>
      <c r="F76" s="58">
        <f t="shared" si="21"/>
        <v>64.908645777462496</v>
      </c>
      <c r="G76" s="58">
        <f t="shared" si="21"/>
        <v>80.171125354839361</v>
      </c>
      <c r="H76" s="58">
        <f t="shared" si="21"/>
        <v>58.877676989962971</v>
      </c>
      <c r="I76" s="58">
        <f t="shared" si="21"/>
        <v>86.967397648628364</v>
      </c>
      <c r="J76" s="58">
        <f t="shared" si="21"/>
        <v>95.539388338680425</v>
      </c>
      <c r="K76" s="58">
        <f t="shared" si="21"/>
        <v>95.363405711808866</v>
      </c>
      <c r="L76" s="58">
        <f t="shared" si="21"/>
        <v>94.289880111706822</v>
      </c>
    </row>
    <row r="77" spans="1:14">
      <c r="A77" s="111" t="s">
        <v>138</v>
      </c>
      <c r="B77" s="55"/>
      <c r="C77" s="58">
        <f>C73/C69*100</f>
        <v>20.099906790399764</v>
      </c>
      <c r="D77" s="58">
        <f t="shared" ref="D77:L77" si="22">D73/D69*100</f>
        <v>60.142872241774256</v>
      </c>
      <c r="E77" s="58">
        <f t="shared" si="22"/>
        <v>65.351392735525053</v>
      </c>
      <c r="F77" s="58">
        <f t="shared" si="22"/>
        <v>74.079084273717584</v>
      </c>
      <c r="G77" s="58">
        <f t="shared" si="22"/>
        <v>67.182892223232002</v>
      </c>
      <c r="H77" s="58">
        <f t="shared" si="22"/>
        <v>74.998756475211223</v>
      </c>
      <c r="I77" s="58">
        <f t="shared" si="22"/>
        <v>82.422975443862754</v>
      </c>
      <c r="J77" s="58">
        <f t="shared" si="22"/>
        <v>87.897698330650314</v>
      </c>
      <c r="K77" s="58">
        <f t="shared" si="22"/>
        <v>75.604632377110804</v>
      </c>
      <c r="L77" s="58">
        <f t="shared" si="22"/>
        <v>76.293955783809679</v>
      </c>
    </row>
    <row r="78" spans="1:14" ht="8.25" customHeight="1"/>
    <row r="79" spans="1:14">
      <c r="A79" s="59" t="s">
        <v>123</v>
      </c>
      <c r="B79" s="59"/>
      <c r="C79" s="60">
        <f>Data1!C17+Data1!C33+Data1!C49+Data1!C65+Data1!C81+Data1!C97+Data1!C113+Data1!C145+Data1!C161+Data1!C193+Data1!C209+Data1!C225+Data1!C241+Data1!C257+Data1!C273+Data1!C289+Data1!C305+Data1!C321+Data1!C347+Data1!C363+Data1!C379+Data1!C395+Data1!C427+Data1!C443+Data1!C459+Data1!C491+Data1!C507+Data1!C523+Data1!C539+Data1!C555+Data1!C571+Data1!C587+Data1!C603+Data1!C619+Data1!C635+Data1!C667+Data1!C683+Data1!C699+Data1!C715+Data1!C731+Data1!C747+Data1!C763+Data1!C779+Data1!C795+Data1!C811</f>
        <v>239154</v>
      </c>
      <c r="D79" s="60">
        <f>Data1!F17+Data1!F33+Data1!F49+Data1!F65+Data1!F81+Data1!F97+Data1!F113+Data1!F145+Data1!F161+Data1!F193+Data1!F209+Data1!F225+Data1!F241+Data1!F257+Data1!F273+Data1!F289+Data1!F305+Data1!F321+Data1!F347+Data1!F363+Data1!F379+Data1!F395+Data1!F427+Data1!F443+Data1!F459+Data1!F491+Data1!F507+Data1!F523+Data1!F539+Data1!F555+Data1!F571+Data1!F587+Data1!F603+Data1!F619+Data1!F635+Data1!F667+Data1!F683+Data1!F699+Data1!F715+Data1!F731+Data1!F747+Data1!F763+Data1!F779+Data1!F795+Data1!F811</f>
        <v>186464</v>
      </c>
      <c r="E79" s="60">
        <f>Data1!I17+Data1!I33+Data1!I49+Data1!I65+Data1!I81+Data1!I97+Data1!I113+Data1!I145+Data1!I161+Data1!I193+Data1!I209+Data1!I225+Data1!I241+Data1!I257+Data1!I273+Data1!I289+Data1!I305+Data1!I321+Data1!I347+Data1!I363+Data1!I379+Data1!I395+Data1!I427+Data1!I443+Data1!I459+Data1!I491+Data1!I507+Data1!I523+Data1!I539+Data1!I555+Data1!I571+Data1!I587+Data1!I603+Data1!I619+Data1!I635+Data1!I667+Data1!I683+Data1!I699+Data1!I715+Data1!I731+Data1!I747+Data1!I763+Data1!I779+Data1!I795+Data1!I811</f>
        <v>6535</v>
      </c>
      <c r="F79" s="60">
        <f>Data1!L17+Data1!L33+Data1!L49+Data1!L65+Data1!L81+Data1!L97+Data1!L113+Data1!L145+Data1!L161+Data1!L193+Data1!L209+Data1!L225+Data1!L241+Data1!L257+Data1!L273+Data1!L289+Data1!L305+Data1!L321+Data1!L347+Data1!L363+Data1!L379+Data1!L395+Data1!L427+Data1!L443+Data1!L459+Data1!L491+Data1!L507+Data1!L523+Data1!L539+Data1!L555+Data1!L571+Data1!L587+Data1!L603+Data1!L619+Data1!L635+Data1!L667+Data1!L683+Data1!L699+Data1!L715+Data1!L731+Data1!L747+Data1!L763+Data1!L779+Data1!L795+Data1!L811</f>
        <v>81127</v>
      </c>
      <c r="G79" s="60">
        <f>Data1!M17+Data1!M33+Data1!M49+Data1!M65+Data1!M81+Data1!M97+Data1!M113+Data1!M145+Data1!M161+Data1!M193+Data1!M209+Data1!M225+Data1!M241+Data1!M257+Data1!M273+Data1!M289+Data1!M305+Data1!M321+Data1!M347+Data1!M363+Data1!M379+Data1!M395+Data1!M427+Data1!M443+Data1!M459+Data1!M491+Data1!M507+Data1!M523+Data1!M539+Data1!M555+Data1!M571+Data1!M587+Data1!M603+Data1!M619+Data1!M635+Data1!M667+Data1!M683+Data1!M699+Data1!M715+Data1!M731+Data1!M747+Data1!M763+Data1!M779+Data1!M795+Data1!M811</f>
        <v>19768</v>
      </c>
      <c r="H79" s="60">
        <f>Data1!N17+Data1!N33+Data1!N49+Data1!N65+Data1!N81+Data1!N97+Data1!N113+Data1!N145+Data1!N161+Data1!N193+Data1!N209+Data1!N225+Data1!N241+Data1!N257+Data1!N273+Data1!N289+Data1!N305+Data1!N321+Data1!N347+Data1!N363+Data1!N379+Data1!N395+Data1!N427+Data1!N443+Data1!N459+Data1!N491+Data1!N507+Data1!N523+Data1!N539+Data1!N555+Data1!N571+Data1!N587+Data1!N603+Data1!N619+Data1!N635+Data1!N667+Data1!N683+Data1!N699+Data1!N715+Data1!N731+Data1!N747+Data1!N763+Data1!N779+Data1!N795+Data1!N811</f>
        <v>15323</v>
      </c>
      <c r="I79" s="60">
        <f>Data1!O17+Data1!O33+Data1!O49+Data1!O65+Data1!O81+Data1!O97+Data1!O113+Data1!O145+Data1!O161+Data1!O193+Data1!O209+Data1!O225+Data1!O241+Data1!O257+Data1!O273+Data1!O289+Data1!O305+Data1!O321+Data1!O347+Data1!O363+Data1!O379+Data1!O395+Data1!O427+Data1!O443+Data1!O459+Data1!O491+Data1!O507+Data1!O523+Data1!O539+Data1!O555+Data1!O571+Data1!O587+Data1!O603+Data1!O619+Data1!O635+Data1!O667+Data1!O683+Data1!O699+Data1!O715+Data1!O731+Data1!O747+Data1!O763+Data1!O779+Data1!O795+Data1!O811</f>
        <v>7815</v>
      </c>
      <c r="J79" s="60">
        <f>Data1!R17+Data1!R33+Data1!R49+Data1!R65+Data1!R81+Data1!R97+Data1!R113+Data1!R145+Data1!R161+Data1!R193+Data1!R209+Data1!R225+Data1!R241+Data1!R257+Data1!R273+Data1!R289+Data1!R305+Data1!R321+Data1!R347+Data1!R363+Data1!R379+Data1!R395+Data1!R427+Data1!R443+Data1!R459+Data1!R491+Data1!R507+Data1!R523+Data1!R539+Data1!R555+Data1!R571+Data1!R587+Data1!R603+Data1!R619+Data1!R635+Data1!R667+Data1!R683+Data1!R699+Data1!R715+Data1!R731+Data1!R747+Data1!R763+Data1!R779+Data1!R795+Data1!R811</f>
        <v>10233</v>
      </c>
      <c r="K79" s="60">
        <f>Data1!U17+Data1!U33+Data1!U49+Data1!U65+Data1!U81+Data1!U97+Data1!U113+Data1!U145+Data1!U161+Data1!U193+Data1!U209+Data1!U225+Data1!U241+Data1!U257+Data1!U273+Data1!U289+Data1!U305+Data1!U321+Data1!U347+Data1!U363+Data1!U379+Data1!U395+Data1!U427+Data1!U443+Data1!U459+Data1!U491+Data1!U507+Data1!U523+Data1!U539+Data1!U555+Data1!U571+Data1!U587+Data1!U603+Data1!U619+Data1!U635+Data1!U667+Data1!U683+Data1!U699+Data1!U715+Data1!U731+Data1!U747+Data1!U763+Data1!U779+Data1!U795+Data1!U811</f>
        <v>24817</v>
      </c>
      <c r="L79" s="60">
        <f>Data1!X17+Data1!X33+Data1!X49+Data1!X65+Data1!X81+Data1!X97+Data1!X113+Data1!X145+Data1!X161+Data1!X193+Data1!X209+Data1!X225+Data1!X241+Data1!X257+Data1!X273+Data1!X289+Data1!X305+Data1!X321+Data1!X347+Data1!X363+Data1!X379+Data1!X395+Data1!X427+Data1!X443+Data1!X459+Data1!X491+Data1!X507+Data1!X523+Data1!X539+Data1!X555+Data1!X571+Data1!X587+Data1!X603+Data1!X619+Data1!X635+Data1!X667+Data1!X683+Data1!X699+Data1!X715+Data1!X731+Data1!X747+Data1!X763+Data1!X779+Data1!X795+Data1!X811</f>
        <v>24986</v>
      </c>
    </row>
    <row r="80" spans="1:14" ht="6.75" customHeight="1">
      <c r="A80" s="59"/>
      <c r="B80" s="59"/>
      <c r="C80" s="60"/>
      <c r="D80" s="60"/>
      <c r="E80" s="60"/>
      <c r="F80" s="60"/>
      <c r="G80" s="60"/>
      <c r="H80" s="60"/>
      <c r="I80" s="60"/>
      <c r="J80" s="60"/>
      <c r="K80" s="60"/>
      <c r="L80" s="60"/>
    </row>
    <row r="81" spans="1:12">
      <c r="A81" s="112" t="s">
        <v>135</v>
      </c>
      <c r="B81" s="59"/>
      <c r="C81" s="60">
        <f>Data1!C18+Data1!C34+Data1!C50+Data1!C66+Data1!C82+Data1!C98+Data1!C114+Data1!C146+Data1!C162+Data1!C194+Data1!C210+Data1!C226+Data1!C242+Data1!C258+Data1!C274+Data1!C290+Data1!C306+Data1!C322+Data1!C348+Data1!C364+Data1!C380+Data1!C396+Data1!C428+Data1!C444+Data1!C460+Data1!C492+Data1!C508+Data1!C524+Data1!C540+Data1!C556+Data1!C572+Data1!C588+Data1!C604+Data1!C620+Data1!C636+Data1!C668+Data1!C684+Data1!C700+Data1!C716+Data1!C732+Data1!C748+Data1!C764+Data1!C780+Data1!C796+Data1!C812</f>
        <v>2952055.8</v>
      </c>
      <c r="D81" s="60">
        <f>Data1!F18+Data1!F34+Data1!F50+Data1!F66+Data1!F82+Data1!F98+Data1!F114+Data1!F146+Data1!F162+Data1!F194+Data1!F210+Data1!F226+Data1!F242+Data1!F258+Data1!F274+Data1!F290+Data1!F306+Data1!F322+Data1!F348+Data1!F364+Data1!F380+Data1!F396+Data1!F428+Data1!F444+Data1!F460+Data1!F492+Data1!F508+Data1!F524+Data1!F540+Data1!F556+Data1!F572+Data1!F588+Data1!F604+Data1!F620+Data1!F636+Data1!F668+Data1!F684+Data1!F700+Data1!F716+Data1!F732+Data1!F748+Data1!F764+Data1!F780+Data1!F796+Data1!F812</f>
        <v>1466938</v>
      </c>
      <c r="E81" s="60">
        <f>Data1!I18+Data1!I34+Data1!I50+Data1!I66+Data1!I82+Data1!I98+Data1!I114+Data1!I146+Data1!I162+Data1!I194+Data1!I210+Data1!I226+Data1!I242+Data1!I258+Data1!I274+Data1!I290+Data1!I306+Data1!I322+Data1!I348+Data1!I364+Data1!I380+Data1!I396+Data1!I428+Data1!I444+Data1!I460+Data1!I492+Data1!I508+Data1!I524+Data1!I540+Data1!I556+Data1!I572+Data1!I588+Data1!I604+Data1!I620+Data1!I636+Data1!I668+Data1!I684+Data1!I700+Data1!I716+Data1!I732+Data1!I748+Data1!I764+Data1!I780+Data1!I796+Data1!I812</f>
        <v>429483</v>
      </c>
      <c r="F81" s="60">
        <f>Data1!L18+Data1!L34+Data1!L50+Data1!L66+Data1!L82+Data1!L98+Data1!L114+Data1!L146+Data1!L162+Data1!L194+Data1!L210+Data1!L226+Data1!L242+Data1!L258+Data1!L274+Data1!L290+Data1!L306+Data1!L322+Data1!L348+Data1!L364+Data1!L380+Data1!L396+Data1!L428+Data1!L444+Data1!L460+Data1!L492+Data1!L508+Data1!L524+Data1!L540+Data1!L556+Data1!L572+Data1!L588+Data1!L604+Data1!L620+Data1!L636+Data1!L668+Data1!L684+Data1!L700+Data1!L716+Data1!L732+Data1!L748+Data1!L764+Data1!L780+Data1!L796+Data1!L812</f>
        <v>600141</v>
      </c>
      <c r="G81" s="60">
        <f>Data1!M18+Data1!M34+Data1!M50+Data1!M66+Data1!M82+Data1!M98+Data1!M114+Data1!M146+Data1!M162+Data1!M194+Data1!M210+Data1!M226+Data1!M242+Data1!M258+Data1!M274+Data1!M290+Data1!M306+Data1!M322+Data1!M348+Data1!M364+Data1!M380+Data1!M396+Data1!M428+Data1!M444+Data1!M460+Data1!M492+Data1!M508+Data1!M524+Data1!M540+Data1!M556+Data1!M572+Data1!M588+Data1!M604+Data1!M620+Data1!M636+Data1!M668+Data1!M684+Data1!M700+Data1!M716+Data1!M732+Data1!M748+Data1!M764+Data1!M780+Data1!M796+Data1!M812</f>
        <v>106164</v>
      </c>
      <c r="H81" s="60">
        <f>Data1!N18+Data1!N34+Data1!N50+Data1!N66+Data1!N82+Data1!N98+Data1!N114+Data1!N146+Data1!N162+Data1!N194+Data1!N210+Data1!N226+Data1!N242+Data1!N258+Data1!N274+Data1!N290+Data1!N306+Data1!N322+Data1!N348+Data1!N364+Data1!N380+Data1!N396+Data1!N428+Data1!N444+Data1!N460+Data1!N492+Data1!N508+Data1!N524+Data1!N540+Data1!N556+Data1!N572+Data1!N588+Data1!N604+Data1!N620+Data1!N636+Data1!N668+Data1!N684+Data1!N700+Data1!N716+Data1!N732+Data1!N748+Data1!N764+Data1!N780+Data1!N796+Data1!N812</f>
        <v>35184</v>
      </c>
      <c r="I81" s="60">
        <f>Data1!O18+Data1!O34+Data1!O50+Data1!O66+Data1!O82+Data1!O98+Data1!O114+Data1!O146+Data1!O162+Data1!O194+Data1!O210+Data1!O226+Data1!O242+Data1!O258+Data1!O274+Data1!O290+Data1!O306+Data1!O322+Data1!O348+Data1!O364+Data1!O380+Data1!O396+Data1!O428+Data1!O444+Data1!O460+Data1!O492+Data1!O508+Data1!O524+Data1!O540+Data1!O556+Data1!O572+Data1!O588+Data1!O604+Data1!O620+Data1!O636+Data1!O668+Data1!O684+Data1!O700+Data1!O716+Data1!O732+Data1!O748+Data1!O764+Data1!O780+Data1!O796+Data1!O812</f>
        <v>29512</v>
      </c>
      <c r="J81" s="60">
        <f>Data1!R18+Data1!R34+Data1!R50+Data1!R66+Data1!R82+Data1!R98+Data1!R114+Data1!R146+Data1!R162+Data1!R194+Data1!R210+Data1!R226+Data1!R242+Data1!R258+Data1!R274+Data1!R290+Data1!R306+Data1!R322+Data1!R348+Data1!R364+Data1!R380+Data1!R396+Data1!R428+Data1!R444+Data1!R460+Data1!R492+Data1!R508+Data1!R524+Data1!R540+Data1!R556+Data1!R572+Data1!R588+Data1!R604+Data1!R620+Data1!R636+Data1!R668+Data1!R684+Data1!R700+Data1!R716+Data1!R732+Data1!R748+Data1!R764+Data1!R780+Data1!R796+Data1!R812</f>
        <v>112617</v>
      </c>
      <c r="K81" s="60">
        <f>Data1!U18+Data1!U34+Data1!U50+Data1!U66+Data1!U82+Data1!U98+Data1!U114+Data1!U146+Data1!U162+Data1!U194+Data1!U210+Data1!U226+Data1!U242+Data1!U258+Data1!U274+Data1!U290+Data1!U306+Data1!U322+Data1!U348+Data1!U364+Data1!U380+Data1!U396+Data1!U428+Data1!U444+Data1!U460+Data1!U492+Data1!U508+Data1!U524+Data1!U540+Data1!U556+Data1!U572+Data1!U588+Data1!U604+Data1!U620+Data1!U636+Data1!U668+Data1!U684+Data1!U700+Data1!U716+Data1!U732+Data1!U748+Data1!U764+Data1!U780+Data1!U796+Data1!U812</f>
        <v>601893</v>
      </c>
      <c r="L81" s="60">
        <f>Data1!X18+Data1!X34+Data1!X50+Data1!X66+Data1!X82+Data1!X98+Data1!X114+Data1!X146+Data1!X162+Data1!X194+Data1!X210+Data1!X226+Data1!X242+Data1!X258+Data1!X274+Data1!X290+Data1!X306+Data1!X322+Data1!X348+Data1!X364+Data1!X380+Data1!X396+Data1!X428+Data1!X444+Data1!X460+Data1!X492+Data1!X508+Data1!X524+Data1!X540+Data1!X556+Data1!X572+Data1!X588+Data1!X604+Data1!X620+Data1!X636+Data1!X668+Data1!X684+Data1!X700+Data1!X716+Data1!X732+Data1!X748+Data1!X764+Data1!X780+Data1!X796+Data1!X812</f>
        <v>510705</v>
      </c>
    </row>
    <row r="82" spans="1:12" ht="7.5" customHeight="1">
      <c r="A82" s="59"/>
      <c r="B82" s="59"/>
      <c r="C82" s="61"/>
      <c r="D82" s="61"/>
      <c r="E82" s="61"/>
      <c r="F82" s="61"/>
      <c r="G82" s="61"/>
      <c r="H82" s="61"/>
      <c r="I82" s="61"/>
      <c r="J82" s="61"/>
      <c r="K82" s="61"/>
      <c r="L82" s="61"/>
    </row>
    <row r="83" spans="1:12">
      <c r="A83" s="59" t="s">
        <v>108</v>
      </c>
      <c r="B83" s="59"/>
      <c r="C83" s="62">
        <f>(C81-C79)/C79*100</f>
        <v>1134.3744198299003</v>
      </c>
      <c r="D83" s="62">
        <f t="shared" ref="D83:L83" si="23">(D81-D79)/D79*100</f>
        <v>686.71378925690749</v>
      </c>
      <c r="E83" s="62">
        <f t="shared" si="23"/>
        <v>6472.0428462127002</v>
      </c>
      <c r="F83" s="62">
        <f t="shared" si="23"/>
        <v>639.75495211212058</v>
      </c>
      <c r="G83" s="62">
        <f t="shared" si="23"/>
        <v>437.04977741804936</v>
      </c>
      <c r="H83" s="62">
        <f t="shared" si="23"/>
        <v>129.61561052013312</v>
      </c>
      <c r="I83" s="62">
        <f t="shared" si="23"/>
        <v>277.63275751759437</v>
      </c>
      <c r="J83" s="62">
        <f t="shared" si="23"/>
        <v>1000.5277044854882</v>
      </c>
      <c r="K83" s="62">
        <f t="shared" si="23"/>
        <v>2325.3253817947375</v>
      </c>
      <c r="L83" s="62">
        <f t="shared" si="23"/>
        <v>1943.9646201873049</v>
      </c>
    </row>
    <row r="84" spans="1:12">
      <c r="A84" s="59" t="s">
        <v>124</v>
      </c>
      <c r="B84" s="59"/>
      <c r="C84" s="63">
        <f>C79/C67*100</f>
        <v>34.313877410468322</v>
      </c>
      <c r="D84" s="63">
        <f t="shared" ref="D84:L84" si="24">D79/D67*100</f>
        <v>20.216318423494922</v>
      </c>
      <c r="E84" s="63">
        <f t="shared" si="24"/>
        <v>21.365285905776965</v>
      </c>
      <c r="F84" s="63">
        <f t="shared" si="24"/>
        <v>35.091354222537504</v>
      </c>
      <c r="G84" s="63">
        <f t="shared" si="24"/>
        <v>19.828874645160642</v>
      </c>
      <c r="H84" s="63">
        <f t="shared" si="24"/>
        <v>41.122323010037036</v>
      </c>
      <c r="I84" s="63">
        <f t="shared" si="24"/>
        <v>13.032602351371633</v>
      </c>
      <c r="J84" s="63">
        <f t="shared" si="24"/>
        <v>4.4606116613195708</v>
      </c>
      <c r="K84" s="63">
        <f t="shared" si="24"/>
        <v>4.6365942881911355</v>
      </c>
      <c r="L84" s="63">
        <f t="shared" si="24"/>
        <v>5.7101198882931801</v>
      </c>
    </row>
    <row r="85" spans="1:12">
      <c r="A85" s="112" t="s">
        <v>136</v>
      </c>
      <c r="B85" s="59"/>
      <c r="C85" s="63">
        <f>C81/C69*100</f>
        <v>79.900093209600229</v>
      </c>
      <c r="D85" s="63">
        <f t="shared" ref="D85:L85" si="25">D81/D69*100</f>
        <v>39.857127758225737</v>
      </c>
      <c r="E85" s="63">
        <f t="shared" si="25"/>
        <v>34.64860726447494</v>
      </c>
      <c r="F85" s="63">
        <f t="shared" si="25"/>
        <v>25.920915726282427</v>
      </c>
      <c r="G85" s="63">
        <f t="shared" si="25"/>
        <v>32.817107776767998</v>
      </c>
      <c r="H85" s="63">
        <f t="shared" si="25"/>
        <v>25.00124352478878</v>
      </c>
      <c r="I85" s="63">
        <f t="shared" si="25"/>
        <v>17.577024556137246</v>
      </c>
      <c r="J85" s="63">
        <f t="shared" si="25"/>
        <v>12.102301669349691</v>
      </c>
      <c r="K85" s="63">
        <f t="shared" si="25"/>
        <v>24.395367622889193</v>
      </c>
      <c r="L85" s="63">
        <f t="shared" si="25"/>
        <v>23.706044216190321</v>
      </c>
    </row>
    <row r="86" spans="1:12"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>
      <c r="C88" s="3"/>
      <c r="D88" s="3"/>
      <c r="E88" s="3"/>
      <c r="F88" s="3"/>
      <c r="G88" s="5"/>
      <c r="H88" s="5"/>
      <c r="I88" s="3"/>
      <c r="J88" s="3"/>
      <c r="K88" s="3"/>
      <c r="L88" s="3"/>
    </row>
    <row r="89" spans="1:12">
      <c r="C89" s="3"/>
      <c r="D89" s="3"/>
      <c r="E89" s="3"/>
      <c r="F89" s="3"/>
      <c r="G89" s="5"/>
      <c r="H89" s="5"/>
      <c r="I89" s="3"/>
      <c r="J89" s="3"/>
      <c r="K89" s="3"/>
      <c r="L89" s="3"/>
    </row>
    <row r="90" spans="1:12">
      <c r="C90" s="3"/>
      <c r="D90" s="3"/>
      <c r="E90" s="3"/>
      <c r="F90" s="3"/>
      <c r="G90" s="5"/>
      <c r="H90" s="5"/>
      <c r="I90" s="3"/>
      <c r="J90" s="3"/>
      <c r="K90" s="3"/>
      <c r="L90" s="3"/>
    </row>
    <row r="91" spans="1:12">
      <c r="D91" s="3"/>
      <c r="E91" s="3"/>
      <c r="F91" s="3"/>
      <c r="G91" s="5"/>
      <c r="H91" s="5"/>
    </row>
    <row r="92" spans="1:12">
      <c r="D92" s="3"/>
      <c r="E92" s="3"/>
      <c r="F92" s="3"/>
      <c r="G92" s="5"/>
      <c r="H92" s="5"/>
    </row>
    <row r="93" spans="1:12">
      <c r="C93" s="3"/>
      <c r="D93" s="3"/>
      <c r="E93" s="3"/>
      <c r="F93" s="3"/>
      <c r="G93" s="5"/>
      <c r="H93" s="5"/>
    </row>
    <row r="94" spans="1:12">
      <c r="D94" s="3"/>
      <c r="E94" s="3"/>
      <c r="F94" s="3"/>
      <c r="G94" s="5"/>
      <c r="H94" s="5"/>
    </row>
    <row r="95" spans="1:12">
      <c r="D95" s="3"/>
      <c r="E95" s="3"/>
      <c r="F95" s="3"/>
      <c r="G95" s="5"/>
      <c r="H95" s="5"/>
    </row>
    <row r="96" spans="1:12">
      <c r="D96" s="3"/>
      <c r="E96" s="3"/>
      <c r="F96" s="3"/>
      <c r="G96" s="5"/>
      <c r="H96" s="5"/>
    </row>
    <row r="97" spans="4:8">
      <c r="D97" s="3"/>
      <c r="E97" s="3"/>
      <c r="F97" s="3"/>
      <c r="G97" s="5"/>
      <c r="H97" s="5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A824"/>
  <sheetViews>
    <sheetView zoomScale="110" zoomScaleNormal="110" workbookViewId="0">
      <selection activeCell="D8" sqref="D8"/>
    </sheetView>
  </sheetViews>
  <sheetFormatPr defaultRowHeight="11.25"/>
  <cols>
    <col min="1" max="1" width="10.85546875" style="145" customWidth="1"/>
    <col min="2" max="2" width="11.85546875" style="145" customWidth="1"/>
    <col min="3" max="3" width="14.28515625" style="145" customWidth="1"/>
    <col min="4" max="4" width="9.140625" style="145" customWidth="1"/>
    <col min="5" max="5" width="8.140625" style="145" customWidth="1"/>
    <col min="6" max="6" width="16.7109375" style="145" customWidth="1"/>
    <col min="7" max="7" width="8.140625" style="145" customWidth="1"/>
    <col min="8" max="10" width="8.7109375" style="145" customWidth="1"/>
    <col min="11" max="11" width="10.28515625" style="145" customWidth="1"/>
    <col min="12" max="12" width="14.42578125" style="145" customWidth="1"/>
    <col min="13" max="13" width="12.42578125" style="145" customWidth="1"/>
    <col min="14" max="14" width="18.140625" style="145" customWidth="1"/>
    <col min="15" max="15" width="13.7109375" style="145" customWidth="1"/>
    <col min="16" max="16" width="9.140625" style="145" customWidth="1"/>
    <col min="17" max="17" width="8.140625" style="145" customWidth="1"/>
    <col min="18" max="18" width="11.42578125" style="145" customWidth="1"/>
    <col min="19" max="20" width="9.140625" style="145" customWidth="1"/>
    <col min="21" max="21" width="13.28515625" style="145" customWidth="1"/>
    <col min="22" max="22" width="8" style="145" customWidth="1"/>
    <col min="23" max="23" width="9.140625" style="145"/>
    <col min="24" max="24" width="11.5703125" style="145" customWidth="1"/>
    <col min="25" max="26" width="9.140625" style="145"/>
    <col min="27" max="27" width="9.140625" style="145" customWidth="1"/>
    <col min="28" max="16384" width="9.140625" style="145"/>
  </cols>
  <sheetData>
    <row r="1" spans="1:27" ht="79.5" customHeight="1">
      <c r="A1" s="170" t="s">
        <v>96</v>
      </c>
      <c r="B1" s="170"/>
      <c r="C1" s="143" t="str">
        <f>'Urban-Rural'!C1</f>
        <v>Dwellings less than 80m²</v>
      </c>
      <c r="F1" s="143" t="str">
        <f>'Urban-Rural'!D1</f>
        <v>Dwellings equal and more than 80m²</v>
      </c>
      <c r="I1" s="143" t="str">
        <f>'Urban-Rural'!E1</f>
        <v>Flats</v>
      </c>
      <c r="L1" s="143" t="str">
        <f>'Urban-Rural'!F1</f>
        <v>Townhouses</v>
      </c>
      <c r="M1" s="143" t="str">
        <f>'Urban-Rural'!G1</f>
        <v>Other residential buildings</v>
      </c>
      <c r="N1" s="143" t="str">
        <f>'Urban-Rural'!H1</f>
        <v>Schools, nursery schools, crèches, hospitals</v>
      </c>
      <c r="O1" s="143" t="str">
        <f>'Urban-Rural'!I1</f>
        <v>Churches, Sport and Recreation</v>
      </c>
      <c r="R1" s="143" t="str">
        <f>'Urban-Rural'!J1</f>
        <v>Office &amp; Banking Space</v>
      </c>
      <c r="U1" s="143" t="str">
        <f>'Urban-Rural'!K1</f>
        <v>Shopping Space</v>
      </c>
      <c r="X1" s="143" t="str">
        <f>'Urban-Rural'!L1</f>
        <v>Industrial &amp; Warehouse Space</v>
      </c>
    </row>
    <row r="2" spans="1:27" ht="22.5">
      <c r="A2" s="170"/>
      <c r="B2" s="170"/>
      <c r="C2" s="135" t="str">
        <f>'Urban-Rural'!C2</f>
        <v>Total Space</v>
      </c>
      <c r="F2" s="135" t="str">
        <f>'Urban-Rural'!D2</f>
        <v>Total Space</v>
      </c>
      <c r="I2" s="135" t="str">
        <f>'Urban-Rural'!E2</f>
        <v>Total Space</v>
      </c>
      <c r="L2" s="135" t="str">
        <f>'Urban-Rural'!F2</f>
        <v>Total Space</v>
      </c>
      <c r="M2" s="135" t="str">
        <f>'Urban-Rural'!G2</f>
        <v>Total Space</v>
      </c>
      <c r="N2" s="135" t="str">
        <f>'Urban-Rural'!H2</f>
        <v>Total Space</v>
      </c>
      <c r="O2" s="135" t="str">
        <f>'Urban-Rural'!I2</f>
        <v>Total Space</v>
      </c>
      <c r="R2" s="135" t="str">
        <f>'Urban-Rural'!J2</f>
        <v>Total Space</v>
      </c>
      <c r="U2" s="135" t="str">
        <f>'Urban-Rural'!K2</f>
        <v>Total Space</v>
      </c>
      <c r="X2" s="135" t="str">
        <f>'Urban-Rural'!L2</f>
        <v>Total Space</v>
      </c>
    </row>
    <row r="3" spans="1:27">
      <c r="C3" s="140"/>
      <c r="F3" s="140"/>
      <c r="I3" s="140"/>
      <c r="L3" s="140"/>
      <c r="M3" s="140"/>
      <c r="N3" s="140"/>
      <c r="O3" s="140"/>
      <c r="R3" s="140"/>
      <c r="U3" s="140"/>
      <c r="X3" s="142"/>
    </row>
    <row r="4" spans="1:27" ht="12.75" customHeight="1">
      <c r="A4" s="169" t="s">
        <v>25</v>
      </c>
      <c r="B4" s="145">
        <v>2001</v>
      </c>
      <c r="C4" s="140">
        <f>Data!D5</f>
        <v>5031</v>
      </c>
      <c r="F4" s="140">
        <f>Data!G5</f>
        <v>3030</v>
      </c>
      <c r="I4" s="140">
        <f>Data!J5</f>
        <v>0</v>
      </c>
      <c r="L4" s="140">
        <f>Data!M5</f>
        <v>3143</v>
      </c>
      <c r="M4" s="140">
        <f>Data!P5</f>
        <v>8216</v>
      </c>
      <c r="N4" s="140">
        <f>Data!S5</f>
        <v>0</v>
      </c>
      <c r="O4" s="140">
        <f>Data!V5</f>
        <v>156</v>
      </c>
      <c r="R4" s="140">
        <f>Data!Y5</f>
        <v>0</v>
      </c>
      <c r="U4" s="140">
        <f>Data!AB5</f>
        <v>273</v>
      </c>
      <c r="X4" s="140">
        <f>Data!AE5</f>
        <v>3861</v>
      </c>
      <c r="Y4" s="140"/>
      <c r="AA4" s="140">
        <f>SUM(C4:X4)</f>
        <v>23710</v>
      </c>
    </row>
    <row r="5" spans="1:27">
      <c r="A5" s="169"/>
      <c r="B5" s="145">
        <f>B4+1</f>
        <v>2002</v>
      </c>
      <c r="C5" s="140">
        <f>Data!D6</f>
        <v>444</v>
      </c>
      <c r="F5" s="140">
        <f>Data!G6</f>
        <v>2738</v>
      </c>
      <c r="I5" s="140">
        <f>Data!J6</f>
        <v>0</v>
      </c>
      <c r="L5" s="140">
        <f>Data!M6</f>
        <v>0</v>
      </c>
      <c r="M5" s="140">
        <f>Data!P6</f>
        <v>0</v>
      </c>
      <c r="N5" s="140">
        <f>Data!S6</f>
        <v>0</v>
      </c>
      <c r="O5" s="140">
        <f>Data!V6</f>
        <v>0</v>
      </c>
      <c r="R5" s="140">
        <f>Data!Y6</f>
        <v>0</v>
      </c>
      <c r="U5" s="140">
        <f>Data!AB6</f>
        <v>0</v>
      </c>
      <c r="X5" s="140">
        <f>Data!AE6</f>
        <v>0</v>
      </c>
      <c r="Y5" s="140"/>
      <c r="AA5" s="140">
        <f t="shared" ref="AA5:AA15" si="0">SUM(C5:X5)</f>
        <v>3182</v>
      </c>
    </row>
    <row r="6" spans="1:27">
      <c r="A6" s="169"/>
      <c r="B6" s="145">
        <f t="shared" ref="B6:B15" si="1">B5+1</f>
        <v>2003</v>
      </c>
      <c r="C6" s="140">
        <f>Data!D7</f>
        <v>157</v>
      </c>
      <c r="F6" s="140">
        <f>Data!G7</f>
        <v>2500</v>
      </c>
      <c r="I6" s="140">
        <f>Data!J7</f>
        <v>0</v>
      </c>
      <c r="L6" s="140">
        <f>Data!M7</f>
        <v>0</v>
      </c>
      <c r="M6" s="140">
        <f>Data!P7</f>
        <v>0</v>
      </c>
      <c r="N6" s="140">
        <f>Data!S7</f>
        <v>0</v>
      </c>
      <c r="O6" s="140">
        <f>Data!V7</f>
        <v>0</v>
      </c>
      <c r="R6" s="140">
        <f>Data!Y7</f>
        <v>0</v>
      </c>
      <c r="U6" s="140">
        <f>Data!AB7</f>
        <v>0</v>
      </c>
      <c r="X6" s="140">
        <f>Data!AE7</f>
        <v>0</v>
      </c>
      <c r="Y6" s="140"/>
      <c r="AA6" s="140">
        <f t="shared" si="0"/>
        <v>2657</v>
      </c>
    </row>
    <row r="7" spans="1:27">
      <c r="A7" s="169"/>
      <c r="B7" s="145">
        <f t="shared" si="1"/>
        <v>2004</v>
      </c>
      <c r="C7" s="140">
        <f>Data!D8</f>
        <v>29430</v>
      </c>
      <c r="F7" s="140">
        <f>Data!G8</f>
        <v>2618</v>
      </c>
      <c r="I7" s="140">
        <f>Data!J8</f>
        <v>0</v>
      </c>
      <c r="L7" s="140">
        <f>Data!M8</f>
        <v>0</v>
      </c>
      <c r="M7" s="140">
        <f>Data!P8</f>
        <v>0</v>
      </c>
      <c r="N7" s="140">
        <f>Data!S8</f>
        <v>0</v>
      </c>
      <c r="O7" s="140">
        <f>Data!V8</f>
        <v>0</v>
      </c>
      <c r="R7" s="140">
        <f>Data!Y8</f>
        <v>0</v>
      </c>
      <c r="U7" s="140">
        <f>Data!AB8</f>
        <v>635</v>
      </c>
      <c r="X7" s="140">
        <f>Data!AE8</f>
        <v>520</v>
      </c>
      <c r="Y7" s="140"/>
      <c r="AA7" s="140">
        <f t="shared" si="0"/>
        <v>33203</v>
      </c>
    </row>
    <row r="8" spans="1:27">
      <c r="A8" s="169"/>
      <c r="B8" s="145">
        <f t="shared" si="1"/>
        <v>2005</v>
      </c>
      <c r="C8" s="140">
        <f>Data!D9</f>
        <v>14797</v>
      </c>
      <c r="F8" s="140">
        <f>Data!G9</f>
        <v>907</v>
      </c>
      <c r="I8" s="140">
        <f>Data!J9</f>
        <v>0</v>
      </c>
      <c r="L8" s="140">
        <f>Data!M9</f>
        <v>0</v>
      </c>
      <c r="M8" s="140">
        <f>Data!P9</f>
        <v>0</v>
      </c>
      <c r="N8" s="140">
        <f>Data!S9</f>
        <v>0</v>
      </c>
      <c r="O8" s="140">
        <f>Data!V9</f>
        <v>0</v>
      </c>
      <c r="R8" s="140">
        <f>Data!Y9</f>
        <v>699</v>
      </c>
      <c r="U8" s="140">
        <f>Data!AB9</f>
        <v>3748</v>
      </c>
      <c r="X8" s="140">
        <f>Data!AE9</f>
        <v>0</v>
      </c>
      <c r="Y8" s="140"/>
      <c r="AA8" s="140">
        <f t="shared" si="0"/>
        <v>20151</v>
      </c>
    </row>
    <row r="9" spans="1:27">
      <c r="A9" s="169"/>
      <c r="B9" s="145">
        <f t="shared" si="1"/>
        <v>2006</v>
      </c>
      <c r="C9" s="140">
        <f>Data!D10</f>
        <v>163</v>
      </c>
      <c r="F9" s="140">
        <f>Data!G10</f>
        <v>1702</v>
      </c>
      <c r="I9" s="140">
        <f>Data!J10</f>
        <v>0</v>
      </c>
      <c r="L9" s="140">
        <f>Data!M10</f>
        <v>344</v>
      </c>
      <c r="M9" s="140">
        <f>Data!P10</f>
        <v>0</v>
      </c>
      <c r="N9" s="140">
        <f>Data!S10</f>
        <v>0</v>
      </c>
      <c r="O9" s="140">
        <f>Data!V10</f>
        <v>0</v>
      </c>
      <c r="R9" s="140">
        <f>Data!Y10</f>
        <v>0</v>
      </c>
      <c r="U9" s="140">
        <f>Data!AB10</f>
        <v>687</v>
      </c>
      <c r="X9" s="140">
        <f>Data!AE10</f>
        <v>0</v>
      </c>
      <c r="Y9" s="140"/>
      <c r="AA9" s="140">
        <f t="shared" si="0"/>
        <v>2896</v>
      </c>
    </row>
    <row r="10" spans="1:27">
      <c r="A10" s="169"/>
      <c r="B10" s="145">
        <f t="shared" si="1"/>
        <v>2007</v>
      </c>
      <c r="C10" s="140">
        <f>Data!D11</f>
        <v>0</v>
      </c>
      <c r="F10" s="140">
        <f>Data!G11</f>
        <v>0</v>
      </c>
      <c r="I10" s="140">
        <f>Data!J11</f>
        <v>0</v>
      </c>
      <c r="L10" s="140">
        <f>Data!M11</f>
        <v>2228</v>
      </c>
      <c r="M10" s="140">
        <f>Data!P11</f>
        <v>0</v>
      </c>
      <c r="N10" s="140">
        <f>Data!S11</f>
        <v>0</v>
      </c>
      <c r="O10" s="140">
        <f>Data!V11</f>
        <v>0</v>
      </c>
      <c r="R10" s="140">
        <f>Data!Y11</f>
        <v>0</v>
      </c>
      <c r="U10" s="140">
        <f>Data!AB11</f>
        <v>773</v>
      </c>
      <c r="X10" s="140">
        <f>Data!AE11</f>
        <v>356</v>
      </c>
      <c r="Y10" s="140"/>
      <c r="AA10" s="140">
        <f t="shared" si="0"/>
        <v>3357</v>
      </c>
    </row>
    <row r="11" spans="1:27">
      <c r="A11" s="169"/>
      <c r="B11" s="145">
        <f t="shared" si="1"/>
        <v>2008</v>
      </c>
      <c r="C11" s="140">
        <f>Data!D12</f>
        <v>2640</v>
      </c>
      <c r="F11" s="140">
        <f>Data!G12</f>
        <v>1892</v>
      </c>
      <c r="I11" s="140">
        <f>Data!J12</f>
        <v>0</v>
      </c>
      <c r="L11" s="140">
        <f>Data!M12</f>
        <v>0</v>
      </c>
      <c r="M11" s="140">
        <f>Data!P12</f>
        <v>0</v>
      </c>
      <c r="N11" s="140">
        <f>Data!S12</f>
        <v>0</v>
      </c>
      <c r="O11" s="140">
        <f>Data!V12</f>
        <v>0</v>
      </c>
      <c r="R11" s="140">
        <f>Data!Y12</f>
        <v>0</v>
      </c>
      <c r="U11" s="140">
        <f>Data!AB12</f>
        <v>285</v>
      </c>
      <c r="X11" s="140">
        <f>Data!AE12</f>
        <v>0</v>
      </c>
      <c r="Y11" s="140"/>
      <c r="AA11" s="140">
        <f t="shared" si="0"/>
        <v>4817</v>
      </c>
    </row>
    <row r="12" spans="1:27">
      <c r="A12" s="169"/>
      <c r="B12" s="145">
        <f t="shared" si="1"/>
        <v>2009</v>
      </c>
      <c r="C12" s="140">
        <f>Data!D13</f>
        <v>43120</v>
      </c>
      <c r="F12" s="140">
        <f>Data!G13</f>
        <v>3276</v>
      </c>
      <c r="I12" s="140">
        <f>Data!J13</f>
        <v>0</v>
      </c>
      <c r="L12" s="140">
        <f>Data!M13</f>
        <v>0</v>
      </c>
      <c r="M12" s="140">
        <f>Data!P13</f>
        <v>0</v>
      </c>
      <c r="N12" s="140">
        <f>Data!S13</f>
        <v>0</v>
      </c>
      <c r="O12" s="140">
        <f>Data!V13</f>
        <v>0</v>
      </c>
      <c r="R12" s="140">
        <f>Data!Y13</f>
        <v>927</v>
      </c>
      <c r="U12" s="140">
        <f>Data!AB13</f>
        <v>0</v>
      </c>
      <c r="X12" s="140">
        <f>Data!AE13</f>
        <v>280</v>
      </c>
      <c r="Y12" s="140"/>
      <c r="AA12" s="140">
        <f t="shared" si="0"/>
        <v>47603</v>
      </c>
    </row>
    <row r="13" spans="1:27">
      <c r="A13" s="169"/>
      <c r="B13" s="145">
        <f t="shared" si="1"/>
        <v>2010</v>
      </c>
      <c r="C13" s="140">
        <f>Data!D14</f>
        <v>0</v>
      </c>
      <c r="F13" s="140">
        <f>Data!G14</f>
        <v>1785</v>
      </c>
      <c r="I13" s="140">
        <f>Data!J14</f>
        <v>0</v>
      </c>
      <c r="L13" s="140">
        <f>Data!M14</f>
        <v>0</v>
      </c>
      <c r="M13" s="140">
        <f>Data!P14</f>
        <v>0</v>
      </c>
      <c r="N13" s="140">
        <f>Data!S14</f>
        <v>0</v>
      </c>
      <c r="O13" s="140">
        <f>Data!V14</f>
        <v>595</v>
      </c>
      <c r="R13" s="140">
        <f>Data!Y14</f>
        <v>0</v>
      </c>
      <c r="U13" s="140">
        <f>Data!AB14</f>
        <v>2168</v>
      </c>
      <c r="X13" s="140">
        <f>Data!AE14</f>
        <v>0</v>
      </c>
      <c r="Y13" s="140"/>
      <c r="AA13" s="140">
        <f t="shared" si="0"/>
        <v>4548</v>
      </c>
    </row>
    <row r="14" spans="1:27">
      <c r="A14" s="169"/>
      <c r="B14" s="145">
        <f t="shared" si="1"/>
        <v>2011</v>
      </c>
      <c r="C14" s="140">
        <f>Data!D15</f>
        <v>72</v>
      </c>
      <c r="F14" s="140">
        <f>Data!G15</f>
        <v>719</v>
      </c>
      <c r="I14" s="140">
        <f>Data!J15</f>
        <v>1856</v>
      </c>
      <c r="L14" s="140">
        <f>Data!M15</f>
        <v>376</v>
      </c>
      <c r="M14" s="140">
        <f>Data!P15</f>
        <v>150</v>
      </c>
      <c r="N14" s="140">
        <f>Data!S15</f>
        <v>0</v>
      </c>
      <c r="O14" s="140">
        <f>Data!V15</f>
        <v>0</v>
      </c>
      <c r="R14" s="140">
        <f>Data!Y15</f>
        <v>0</v>
      </c>
      <c r="U14" s="140">
        <f>Data!AB15</f>
        <v>1165</v>
      </c>
      <c r="X14" s="140">
        <f>Data!AE15</f>
        <v>4196</v>
      </c>
      <c r="Y14" s="140"/>
      <c r="AA14" s="140">
        <f t="shared" si="0"/>
        <v>8534</v>
      </c>
    </row>
    <row r="15" spans="1:27">
      <c r="A15" s="169"/>
      <c r="B15" s="145">
        <f t="shared" si="1"/>
        <v>2012</v>
      </c>
      <c r="C15" s="140">
        <f>Data!D16</f>
        <v>36000</v>
      </c>
      <c r="F15" s="140">
        <f>Data!G16</f>
        <v>3225</v>
      </c>
      <c r="I15" s="140">
        <f>Data!J16</f>
        <v>2873</v>
      </c>
      <c r="L15" s="140">
        <f>Data!M16</f>
        <v>1496</v>
      </c>
      <c r="M15" s="140">
        <f>Data!P16</f>
        <v>0</v>
      </c>
      <c r="N15" s="140">
        <f>Data!S16</f>
        <v>0</v>
      </c>
      <c r="O15" s="140">
        <f>Data!V16</f>
        <v>0</v>
      </c>
      <c r="R15" s="140">
        <f>Data!Y16</f>
        <v>0</v>
      </c>
      <c r="U15" s="140">
        <f>Data!AB16</f>
        <v>0</v>
      </c>
      <c r="X15" s="140">
        <f>Data!AE16</f>
        <v>0</v>
      </c>
      <c r="Y15" s="140"/>
      <c r="AA15" s="140">
        <f t="shared" si="0"/>
        <v>43594</v>
      </c>
    </row>
    <row r="16" spans="1:27">
      <c r="C16" s="140"/>
      <c r="F16" s="140"/>
      <c r="I16" s="140"/>
      <c r="L16" s="140"/>
      <c r="M16" s="140"/>
      <c r="N16" s="140"/>
      <c r="O16" s="140"/>
      <c r="R16" s="140"/>
      <c r="U16" s="140"/>
      <c r="X16" s="140"/>
      <c r="Y16" s="140"/>
      <c r="AA16" s="140"/>
    </row>
    <row r="17" spans="1:27">
      <c r="B17" s="145" t="s">
        <v>106</v>
      </c>
      <c r="C17" s="140">
        <f>SUM(C4:C6)</f>
        <v>5632</v>
      </c>
      <c r="F17" s="140">
        <f>SUM(F4:F6)</f>
        <v>8268</v>
      </c>
      <c r="I17" s="140">
        <f>SUM(I4:I6)</f>
        <v>0</v>
      </c>
      <c r="L17" s="140">
        <f>SUM(L4:L6)</f>
        <v>3143</v>
      </c>
      <c r="M17" s="140">
        <f>SUM(M4:M6)</f>
        <v>8216</v>
      </c>
      <c r="N17" s="140">
        <f>SUM(N4:N6)</f>
        <v>0</v>
      </c>
      <c r="O17" s="140">
        <f>SUM(O4:O6)</f>
        <v>156</v>
      </c>
      <c r="R17" s="140">
        <f>SUM(R4:R6)</f>
        <v>0</v>
      </c>
      <c r="U17" s="140">
        <f>SUM(U4:U6)</f>
        <v>273</v>
      </c>
      <c r="X17" s="140">
        <f t="shared" ref="X17" si="2">SUM(X4:X6)</f>
        <v>3861</v>
      </c>
      <c r="Y17" s="140"/>
      <c r="AA17" s="140">
        <f>SUM(C17:X17)</f>
        <v>29549</v>
      </c>
    </row>
    <row r="18" spans="1:27">
      <c r="B18" s="145" t="s">
        <v>139</v>
      </c>
      <c r="C18" s="140">
        <f>SUM(C7:C15)</f>
        <v>126222</v>
      </c>
      <c r="D18" s="140">
        <f>SUM(C17:C18)</f>
        <v>131854</v>
      </c>
      <c r="E18" s="140">
        <f>SUM(C4:C15)</f>
        <v>131854</v>
      </c>
      <c r="F18" s="140">
        <f>SUM(F7:F15)</f>
        <v>16124</v>
      </c>
      <c r="G18" s="140">
        <f>SUM(F17:F18)</f>
        <v>24392</v>
      </c>
      <c r="H18" s="140">
        <f>SUM(F4:F15)</f>
        <v>24392</v>
      </c>
      <c r="I18" s="140">
        <f>SUM(I7:I15)</f>
        <v>4729</v>
      </c>
      <c r="J18" s="140">
        <f>SUM(I17:I18)</f>
        <v>4729</v>
      </c>
      <c r="K18" s="140">
        <f>SUM(I4:I15)</f>
        <v>4729</v>
      </c>
      <c r="L18" s="140">
        <f>SUM(L7:L15)</f>
        <v>4444</v>
      </c>
      <c r="M18" s="140">
        <f>SUM(M7:M15)</f>
        <v>150</v>
      </c>
      <c r="N18" s="140">
        <f>SUM(N7:N15)</f>
        <v>0</v>
      </c>
      <c r="O18" s="140">
        <f>SUM(O7:O15)</f>
        <v>595</v>
      </c>
      <c r="P18" s="140">
        <f>SUM(O17:O18)</f>
        <v>751</v>
      </c>
      <c r="Q18" s="140">
        <f>SUM(O4:O15)</f>
        <v>751</v>
      </c>
      <c r="R18" s="140">
        <f>SUM(R7:R15)</f>
        <v>1626</v>
      </c>
      <c r="S18" s="140">
        <f>SUM(R17:R18)</f>
        <v>1626</v>
      </c>
      <c r="T18" s="140">
        <f>SUM(R4:R15)</f>
        <v>1626</v>
      </c>
      <c r="U18" s="140">
        <f>SUM(U7:U15)</f>
        <v>9461</v>
      </c>
      <c r="V18" s="140">
        <f>SUM(U17:U18)</f>
        <v>9734</v>
      </c>
      <c r="W18" s="140">
        <f>SUM(U4:U15)</f>
        <v>9734</v>
      </c>
      <c r="X18" s="140">
        <f>SUM(X7:X15)</f>
        <v>5352</v>
      </c>
      <c r="Y18" s="140">
        <f>SUM(X4:X15)</f>
        <v>9213</v>
      </c>
      <c r="Z18" s="140">
        <f>SUM(X17:X18)</f>
        <v>9213</v>
      </c>
      <c r="AA18" s="140">
        <f>SUM(C18:X18)</f>
        <v>514875</v>
      </c>
    </row>
    <row r="19" spans="1:27">
      <c r="C19" s="140"/>
      <c r="F19" s="140"/>
      <c r="I19" s="140"/>
      <c r="L19" s="140"/>
      <c r="M19" s="140"/>
      <c r="N19" s="140"/>
      <c r="O19" s="140"/>
      <c r="R19" s="140"/>
      <c r="U19" s="140"/>
      <c r="X19" s="140"/>
      <c r="Y19" s="140"/>
      <c r="AA19" s="140">
        <f t="shared" ref="AA19:AA20" si="3">SUM(C19:X19)</f>
        <v>0</v>
      </c>
    </row>
    <row r="20" spans="1:27" ht="12.75" customHeight="1">
      <c r="A20" s="169" t="s">
        <v>26</v>
      </c>
      <c r="B20" s="145">
        <f>B4</f>
        <v>2001</v>
      </c>
      <c r="C20" s="140">
        <f>Data!D21</f>
        <v>16500</v>
      </c>
      <c r="F20" s="140">
        <f>Data!G21</f>
        <v>404</v>
      </c>
      <c r="I20" s="140">
        <f>Data!J21</f>
        <v>0</v>
      </c>
      <c r="L20" s="140">
        <f>Data!M21</f>
        <v>0</v>
      </c>
      <c r="M20" s="140">
        <f>Data!P21</f>
        <v>0</v>
      </c>
      <c r="N20" s="140">
        <f>Data!S21</f>
        <v>0</v>
      </c>
      <c r="O20" s="140">
        <f>Data!V21</f>
        <v>0</v>
      </c>
      <c r="R20" s="140">
        <f>Data!Y21</f>
        <v>0</v>
      </c>
      <c r="U20" s="140">
        <f>Data!AB21</f>
        <v>0</v>
      </c>
      <c r="X20" s="140">
        <f>Data!AE21</f>
        <v>0</v>
      </c>
      <c r="Y20" s="140"/>
      <c r="AA20" s="140">
        <f t="shared" si="3"/>
        <v>16904</v>
      </c>
    </row>
    <row r="21" spans="1:27">
      <c r="A21" s="169"/>
      <c r="B21" s="145">
        <f t="shared" ref="B21:B31" si="4">B5</f>
        <v>2002</v>
      </c>
      <c r="C21" s="140">
        <f>Data!D22</f>
        <v>0</v>
      </c>
      <c r="F21" s="140">
        <f>Data!G22</f>
        <v>0</v>
      </c>
      <c r="I21" s="140">
        <f>Data!J22</f>
        <v>0</v>
      </c>
      <c r="L21" s="140">
        <f>Data!M22</f>
        <v>0</v>
      </c>
      <c r="M21" s="140">
        <f>Data!P22</f>
        <v>1226</v>
      </c>
      <c r="N21" s="140">
        <f>Data!S22</f>
        <v>0</v>
      </c>
      <c r="O21" s="140">
        <f>Data!V22</f>
        <v>0</v>
      </c>
      <c r="R21" s="140">
        <f>Data!Y22</f>
        <v>0</v>
      </c>
      <c r="U21" s="140">
        <f>Data!AB22</f>
        <v>0</v>
      </c>
      <c r="X21" s="140">
        <f>Data!AE22</f>
        <v>124</v>
      </c>
      <c r="Y21" s="140"/>
      <c r="AA21" s="140">
        <f t="shared" ref="AA21:AA31" si="5">SUM(C21:X21)</f>
        <v>1350</v>
      </c>
    </row>
    <row r="22" spans="1:27">
      <c r="A22" s="169"/>
      <c r="B22" s="145">
        <f t="shared" si="4"/>
        <v>2003</v>
      </c>
      <c r="C22" s="140">
        <f>Data!D23</f>
        <v>0</v>
      </c>
      <c r="F22" s="140">
        <f>Data!G23</f>
        <v>0</v>
      </c>
      <c r="I22" s="140">
        <f>Data!J23</f>
        <v>0</v>
      </c>
      <c r="L22" s="140">
        <f>Data!M23</f>
        <v>0</v>
      </c>
      <c r="M22" s="140">
        <f>Data!P23</f>
        <v>0</v>
      </c>
      <c r="N22" s="140">
        <f>Data!S23</f>
        <v>0</v>
      </c>
      <c r="O22" s="140">
        <f>Data!V23</f>
        <v>0</v>
      </c>
      <c r="R22" s="140">
        <f>Data!Y23</f>
        <v>0</v>
      </c>
      <c r="U22" s="140">
        <f>Data!AB23</f>
        <v>1097</v>
      </c>
      <c r="X22" s="140">
        <f>Data!AE23</f>
        <v>0</v>
      </c>
      <c r="Y22" s="140"/>
      <c r="AA22" s="140">
        <f t="shared" si="5"/>
        <v>1097</v>
      </c>
    </row>
    <row r="23" spans="1:27">
      <c r="A23" s="169"/>
      <c r="B23" s="145">
        <f t="shared" si="4"/>
        <v>2004</v>
      </c>
      <c r="C23" s="140">
        <f>Data!D24</f>
        <v>280</v>
      </c>
      <c r="F23" s="140">
        <f>Data!G24</f>
        <v>2730</v>
      </c>
      <c r="I23" s="140">
        <f>Data!J24</f>
        <v>0</v>
      </c>
      <c r="L23" s="140">
        <f>Data!M24</f>
        <v>0</v>
      </c>
      <c r="M23" s="140">
        <f>Data!P24</f>
        <v>1650</v>
      </c>
      <c r="N23" s="140">
        <f>Data!S24</f>
        <v>0</v>
      </c>
      <c r="O23" s="140">
        <f>Data!V24</f>
        <v>0</v>
      </c>
      <c r="R23" s="140">
        <f>Data!Y24</f>
        <v>340</v>
      </c>
      <c r="U23" s="140">
        <f>Data!AB24</f>
        <v>635</v>
      </c>
      <c r="X23" s="140">
        <f>Data!AE24</f>
        <v>520</v>
      </c>
      <c r="Y23" s="140"/>
      <c r="AA23" s="140">
        <f t="shared" si="5"/>
        <v>6155</v>
      </c>
    </row>
    <row r="24" spans="1:27">
      <c r="A24" s="169"/>
      <c r="B24" s="145">
        <f t="shared" si="4"/>
        <v>2005</v>
      </c>
      <c r="C24" s="140">
        <f>Data!D25</f>
        <v>0</v>
      </c>
      <c r="F24" s="140">
        <f>Data!G25</f>
        <v>813</v>
      </c>
      <c r="I24" s="140">
        <f>Data!J25</f>
        <v>0</v>
      </c>
      <c r="L24" s="140">
        <f>Data!M25</f>
        <v>0</v>
      </c>
      <c r="M24" s="140">
        <f>Data!P25</f>
        <v>865</v>
      </c>
      <c r="N24" s="140">
        <f>Data!S25</f>
        <v>0</v>
      </c>
      <c r="O24" s="140">
        <f>Data!V25</f>
        <v>0</v>
      </c>
      <c r="R24" s="140">
        <f>Data!Y25</f>
        <v>285</v>
      </c>
      <c r="U24" s="140">
        <f>Data!AB25</f>
        <v>6246</v>
      </c>
      <c r="X24" s="140">
        <f>Data!AE25</f>
        <v>0</v>
      </c>
      <c r="Y24" s="140"/>
      <c r="AA24" s="140">
        <f t="shared" si="5"/>
        <v>8209</v>
      </c>
    </row>
    <row r="25" spans="1:27">
      <c r="A25" s="169"/>
      <c r="B25" s="145">
        <f t="shared" si="4"/>
        <v>2006</v>
      </c>
      <c r="C25" s="140">
        <f>Data!D26</f>
        <v>0</v>
      </c>
      <c r="F25" s="140">
        <f>Data!G26</f>
        <v>1489</v>
      </c>
      <c r="I25" s="140">
        <f>Data!J26</f>
        <v>0</v>
      </c>
      <c r="L25" s="140">
        <f>Data!M26</f>
        <v>0</v>
      </c>
      <c r="M25" s="140">
        <f>Data!P26</f>
        <v>930</v>
      </c>
      <c r="N25" s="140">
        <f>Data!S26</f>
        <v>0</v>
      </c>
      <c r="O25" s="140">
        <f>Data!V26</f>
        <v>0</v>
      </c>
      <c r="R25" s="140">
        <f>Data!Y26</f>
        <v>0</v>
      </c>
      <c r="U25" s="140">
        <f>Data!AB26</f>
        <v>0</v>
      </c>
      <c r="X25" s="140">
        <f>Data!AE26</f>
        <v>970</v>
      </c>
      <c r="Y25" s="140"/>
      <c r="AA25" s="140">
        <f t="shared" si="5"/>
        <v>3389</v>
      </c>
    </row>
    <row r="26" spans="1:27">
      <c r="A26" s="169"/>
      <c r="B26" s="145">
        <f t="shared" si="4"/>
        <v>2007</v>
      </c>
      <c r="C26" s="140">
        <f>Data!D27</f>
        <v>0</v>
      </c>
      <c r="F26" s="140">
        <f>Data!G27</f>
        <v>280</v>
      </c>
      <c r="I26" s="140">
        <f>Data!J27</f>
        <v>0</v>
      </c>
      <c r="L26" s="140">
        <f>Data!M27</f>
        <v>0</v>
      </c>
      <c r="M26" s="140">
        <f>Data!P27</f>
        <v>0</v>
      </c>
      <c r="N26" s="140">
        <f>Data!S27</f>
        <v>0</v>
      </c>
      <c r="O26" s="140">
        <f>Data!V27</f>
        <v>0</v>
      </c>
      <c r="R26" s="140">
        <f>Data!Y27</f>
        <v>0</v>
      </c>
      <c r="U26" s="140">
        <f>Data!AB27</f>
        <v>1299</v>
      </c>
      <c r="X26" s="140">
        <f>Data!AE27</f>
        <v>0</v>
      </c>
      <c r="Y26" s="140"/>
      <c r="AA26" s="140">
        <f t="shared" si="5"/>
        <v>1579</v>
      </c>
    </row>
    <row r="27" spans="1:27">
      <c r="A27" s="169"/>
      <c r="B27" s="145">
        <f t="shared" si="4"/>
        <v>2008</v>
      </c>
      <c r="C27" s="140">
        <f>Data!D28</f>
        <v>147000</v>
      </c>
      <c r="F27" s="140">
        <f>Data!G28</f>
        <v>603</v>
      </c>
      <c r="I27" s="140">
        <f>Data!J28</f>
        <v>0</v>
      </c>
      <c r="L27" s="140">
        <f>Data!M28</f>
        <v>0</v>
      </c>
      <c r="M27" s="140">
        <f>Data!P28</f>
        <v>0</v>
      </c>
      <c r="N27" s="140">
        <f>Data!S28</f>
        <v>0</v>
      </c>
      <c r="O27" s="140">
        <f>Data!V28</f>
        <v>0</v>
      </c>
      <c r="R27" s="140">
        <f>Data!Y28</f>
        <v>0</v>
      </c>
      <c r="U27" s="140">
        <f>Data!AB28</f>
        <v>1299</v>
      </c>
      <c r="X27" s="140">
        <f>Data!AE28</f>
        <v>0</v>
      </c>
      <c r="Y27" s="140"/>
      <c r="AA27" s="140">
        <f t="shared" si="5"/>
        <v>148902</v>
      </c>
    </row>
    <row r="28" spans="1:27">
      <c r="A28" s="169"/>
      <c r="B28" s="145">
        <f t="shared" si="4"/>
        <v>2009</v>
      </c>
      <c r="C28" s="140">
        <f>Data!D29</f>
        <v>96000</v>
      </c>
      <c r="F28" s="140">
        <f>Data!G29</f>
        <v>181</v>
      </c>
      <c r="I28" s="140">
        <f>Data!J29</f>
        <v>0</v>
      </c>
      <c r="L28" s="140">
        <f>Data!M29</f>
        <v>0</v>
      </c>
      <c r="M28" s="140">
        <f>Data!P29</f>
        <v>0</v>
      </c>
      <c r="N28" s="140">
        <f>Data!S29</f>
        <v>0</v>
      </c>
      <c r="O28" s="140">
        <f>Data!V29</f>
        <v>0</v>
      </c>
      <c r="R28" s="140">
        <f>Data!Y29</f>
        <v>0</v>
      </c>
      <c r="U28" s="140">
        <f>Data!AB29</f>
        <v>0</v>
      </c>
      <c r="X28" s="140">
        <f>Data!AE29</f>
        <v>0</v>
      </c>
      <c r="Y28" s="140"/>
      <c r="AA28" s="140">
        <f t="shared" si="5"/>
        <v>96181</v>
      </c>
    </row>
    <row r="29" spans="1:27">
      <c r="A29" s="169"/>
      <c r="B29" s="145">
        <f t="shared" si="4"/>
        <v>2010</v>
      </c>
      <c r="C29" s="140">
        <f>Data!D30</f>
        <v>4000</v>
      </c>
      <c r="F29" s="140">
        <f>Data!G30</f>
        <v>0</v>
      </c>
      <c r="I29" s="140">
        <f>Data!J30</f>
        <v>0</v>
      </c>
      <c r="L29" s="140">
        <f>Data!M30</f>
        <v>0</v>
      </c>
      <c r="M29" s="140">
        <f>Data!P30</f>
        <v>0</v>
      </c>
      <c r="N29" s="140">
        <f>Data!S30</f>
        <v>0</v>
      </c>
      <c r="O29" s="140">
        <f>Data!V30</f>
        <v>0</v>
      </c>
      <c r="R29" s="140">
        <f>Data!Y30</f>
        <v>0</v>
      </c>
      <c r="U29" s="140">
        <f>Data!AB30</f>
        <v>0</v>
      </c>
      <c r="X29" s="140">
        <f>Data!AE30</f>
        <v>0</v>
      </c>
      <c r="Y29" s="140"/>
      <c r="AA29" s="140">
        <f t="shared" si="5"/>
        <v>4000</v>
      </c>
    </row>
    <row r="30" spans="1:27">
      <c r="A30" s="169"/>
      <c r="B30" s="145">
        <f t="shared" si="4"/>
        <v>2011</v>
      </c>
      <c r="C30" s="140">
        <f>Data!D31</f>
        <v>6120</v>
      </c>
      <c r="F30" s="140">
        <f>Data!G31</f>
        <v>0</v>
      </c>
      <c r="I30" s="140">
        <f>Data!J31</f>
        <v>0</v>
      </c>
      <c r="L30" s="140">
        <f>Data!M31</f>
        <v>0</v>
      </c>
      <c r="M30" s="140">
        <f>Data!P31</f>
        <v>0</v>
      </c>
      <c r="N30" s="140">
        <f>Data!S31</f>
        <v>0</v>
      </c>
      <c r="O30" s="140">
        <f>Data!V31</f>
        <v>0</v>
      </c>
      <c r="R30" s="140">
        <f>Data!Y31</f>
        <v>0</v>
      </c>
      <c r="U30" s="140">
        <f>Data!AB31</f>
        <v>0</v>
      </c>
      <c r="X30" s="140">
        <f>Data!AE31</f>
        <v>0</v>
      </c>
      <c r="Y30" s="140"/>
      <c r="AA30" s="140">
        <f t="shared" si="5"/>
        <v>6120</v>
      </c>
    </row>
    <row r="31" spans="1:27">
      <c r="A31" s="169"/>
      <c r="B31" s="145">
        <f t="shared" si="4"/>
        <v>2012</v>
      </c>
      <c r="C31" s="140">
        <f>Data!D32</f>
        <v>3920</v>
      </c>
      <c r="F31" s="140">
        <f>Data!G32</f>
        <v>0</v>
      </c>
      <c r="I31" s="140">
        <f>Data!J32</f>
        <v>0</v>
      </c>
      <c r="L31" s="140">
        <f>Data!M32</f>
        <v>0</v>
      </c>
      <c r="M31" s="140">
        <f>Data!P32</f>
        <v>0</v>
      </c>
      <c r="N31" s="140">
        <f>Data!S32</f>
        <v>0</v>
      </c>
      <c r="O31" s="140">
        <f>Data!V32</f>
        <v>0</v>
      </c>
      <c r="R31" s="140">
        <f>Data!Y32</f>
        <v>0</v>
      </c>
      <c r="U31" s="140">
        <f>Data!AB32</f>
        <v>0</v>
      </c>
      <c r="X31" s="140">
        <f>Data!AE32</f>
        <v>0</v>
      </c>
      <c r="Y31" s="140"/>
      <c r="AA31" s="140">
        <f t="shared" si="5"/>
        <v>3920</v>
      </c>
    </row>
    <row r="32" spans="1:27">
      <c r="C32" s="140"/>
      <c r="F32" s="140"/>
      <c r="I32" s="140"/>
      <c r="L32" s="140"/>
      <c r="M32" s="140"/>
      <c r="N32" s="140"/>
      <c r="O32" s="140"/>
      <c r="R32" s="140"/>
      <c r="U32" s="140"/>
      <c r="X32" s="140"/>
      <c r="Y32" s="140"/>
      <c r="AA32" s="140">
        <f t="shared" ref="AA32" si="6">SUM(C32:X32)</f>
        <v>0</v>
      </c>
    </row>
    <row r="33" spans="1:27">
      <c r="B33" s="145" t="s">
        <v>106</v>
      </c>
      <c r="C33" s="140">
        <f>SUM(C20:C22)</f>
        <v>16500</v>
      </c>
      <c r="F33" s="140">
        <f>SUM(F20:F22)</f>
        <v>404</v>
      </c>
      <c r="I33" s="140">
        <f>SUM(I20:I22)</f>
        <v>0</v>
      </c>
      <c r="L33" s="140">
        <f>SUM(L20:L22)</f>
        <v>0</v>
      </c>
      <c r="M33" s="140">
        <f>SUM(M20:M22)</f>
        <v>1226</v>
      </c>
      <c r="N33" s="140">
        <f>SUM(N20:N22)</f>
        <v>0</v>
      </c>
      <c r="O33" s="140">
        <f>SUM(O20:O22)</f>
        <v>0</v>
      </c>
      <c r="R33" s="140">
        <f>SUM(R20:R22)</f>
        <v>0</v>
      </c>
      <c r="U33" s="140">
        <f>SUM(U20:U22)</f>
        <v>1097</v>
      </c>
      <c r="X33" s="140">
        <f>SUM(X20:X22)</f>
        <v>124</v>
      </c>
      <c r="Y33" s="140"/>
      <c r="AA33" s="140">
        <f>SUM(C33:X33)</f>
        <v>19351</v>
      </c>
    </row>
    <row r="34" spans="1:27">
      <c r="B34" s="145" t="s">
        <v>139</v>
      </c>
      <c r="C34" s="140">
        <f>SUM(C23:C31)</f>
        <v>257320</v>
      </c>
      <c r="D34" s="140">
        <f>SUM(C33:C34)</f>
        <v>273820</v>
      </c>
      <c r="E34" s="140">
        <f>SUM(C20:C31)</f>
        <v>273820</v>
      </c>
      <c r="F34" s="140">
        <f>SUM(F23:F31)</f>
        <v>6096</v>
      </c>
      <c r="G34" s="140">
        <f>SUM(F33:F34)</f>
        <v>6500</v>
      </c>
      <c r="H34" s="140">
        <f>SUM(F20:F31)</f>
        <v>6500</v>
      </c>
      <c r="I34" s="140">
        <f>SUM(I23:I31)</f>
        <v>0</v>
      </c>
      <c r="J34" s="140">
        <f>SUM(I33:I34)</f>
        <v>0</v>
      </c>
      <c r="K34" s="140">
        <f>SUM(I20:I31)</f>
        <v>0</v>
      </c>
      <c r="L34" s="140">
        <f>SUM(L23:L31)</f>
        <v>0</v>
      </c>
      <c r="M34" s="140">
        <f>SUM(M23:M31)</f>
        <v>3445</v>
      </c>
      <c r="N34" s="140">
        <f>SUM(N23:N31)</f>
        <v>0</v>
      </c>
      <c r="O34" s="140">
        <f>SUM(O23:O31)</f>
        <v>0</v>
      </c>
      <c r="P34" s="140">
        <f>SUM(O33:O34)</f>
        <v>0</v>
      </c>
      <c r="Q34" s="140">
        <f>SUM(O20:O31)</f>
        <v>0</v>
      </c>
      <c r="R34" s="140">
        <f>SUM(R23:R31)</f>
        <v>625</v>
      </c>
      <c r="S34" s="140">
        <f>SUM(R33:R34)</f>
        <v>625</v>
      </c>
      <c r="T34" s="140">
        <f>SUM(R20:R31)</f>
        <v>625</v>
      </c>
      <c r="U34" s="140">
        <f>SUM(U23:U31)</f>
        <v>9479</v>
      </c>
      <c r="V34" s="140">
        <f>SUM(U33:U34)</f>
        <v>10576</v>
      </c>
      <c r="W34" s="140">
        <f>SUM(U20:U31)</f>
        <v>10576</v>
      </c>
      <c r="X34" s="140">
        <f>SUM(X23:X31)</f>
        <v>1490</v>
      </c>
      <c r="Y34" s="140">
        <f>SUM(X20:X31)</f>
        <v>1614</v>
      </c>
      <c r="Z34" s="140">
        <f>SUM(X33:X34)</f>
        <v>1614</v>
      </c>
      <c r="AA34" s="140">
        <f>SUM(C34:X34)</f>
        <v>861497</v>
      </c>
    </row>
    <row r="35" spans="1:27">
      <c r="C35" s="140"/>
      <c r="F35" s="140"/>
      <c r="I35" s="140"/>
      <c r="L35" s="140"/>
      <c r="M35" s="140"/>
      <c r="N35" s="140"/>
      <c r="O35" s="140"/>
      <c r="R35" s="140"/>
      <c r="U35" s="140"/>
      <c r="X35" s="140"/>
      <c r="Y35" s="140"/>
      <c r="AA35" s="140"/>
    </row>
    <row r="36" spans="1:27" ht="12.75" customHeight="1">
      <c r="A36" s="169" t="s">
        <v>28</v>
      </c>
      <c r="B36" s="145">
        <f t="shared" ref="B36:B47" si="7">B20</f>
        <v>2001</v>
      </c>
      <c r="C36" s="140">
        <f>Data!D37</f>
        <v>84</v>
      </c>
      <c r="F36" s="140">
        <f>Data!G37</f>
        <v>0</v>
      </c>
      <c r="I36" s="140">
        <f>Data!J37</f>
        <v>0</v>
      </c>
      <c r="L36" s="140">
        <f>Data!M37</f>
        <v>0</v>
      </c>
      <c r="M36" s="140">
        <f>Data!P37</f>
        <v>0</v>
      </c>
      <c r="N36" s="140">
        <f>Data!S37</f>
        <v>0</v>
      </c>
      <c r="O36" s="140">
        <f>Data!V37</f>
        <v>0</v>
      </c>
      <c r="R36" s="140">
        <f>Data!Y37</f>
        <v>0</v>
      </c>
      <c r="U36" s="140">
        <f>Data!AB37</f>
        <v>646</v>
      </c>
      <c r="X36" s="140">
        <f>Data!AE37</f>
        <v>0</v>
      </c>
      <c r="Y36" s="140"/>
      <c r="AA36" s="140">
        <f>SUM(C36:X36)</f>
        <v>730</v>
      </c>
    </row>
    <row r="37" spans="1:27">
      <c r="A37" s="169"/>
      <c r="B37" s="145">
        <f t="shared" si="7"/>
        <v>2002</v>
      </c>
      <c r="C37" s="140">
        <f>Data!D38</f>
        <v>0</v>
      </c>
      <c r="F37" s="140">
        <f>Data!G38</f>
        <v>0</v>
      </c>
      <c r="I37" s="140">
        <f>Data!J38</f>
        <v>0</v>
      </c>
      <c r="L37" s="140">
        <f>Data!M38</f>
        <v>0</v>
      </c>
      <c r="M37" s="140">
        <f>Data!P38</f>
        <v>0</v>
      </c>
      <c r="N37" s="140">
        <f>Data!S38</f>
        <v>0</v>
      </c>
      <c r="O37" s="140">
        <f>Data!V38</f>
        <v>0</v>
      </c>
      <c r="R37" s="140">
        <f>Data!Y38</f>
        <v>0</v>
      </c>
      <c r="U37" s="140">
        <f>Data!AB38</f>
        <v>0</v>
      </c>
      <c r="X37" s="140">
        <f>Data!AE38</f>
        <v>0</v>
      </c>
      <c r="Y37" s="140"/>
      <c r="AA37" s="140">
        <f t="shared" ref="AA37:AA47" si="8">SUM(C37:X37)</f>
        <v>0</v>
      </c>
    </row>
    <row r="38" spans="1:27">
      <c r="A38" s="169"/>
      <c r="B38" s="145">
        <f t="shared" si="7"/>
        <v>2003</v>
      </c>
      <c r="C38" s="140">
        <f>Data!D39</f>
        <v>600</v>
      </c>
      <c r="F38" s="140">
        <f>Data!G39</f>
        <v>0</v>
      </c>
      <c r="I38" s="140">
        <f>Data!J39</f>
        <v>0</v>
      </c>
      <c r="L38" s="140">
        <f>Data!M39</f>
        <v>0</v>
      </c>
      <c r="M38" s="140">
        <f>Data!P39</f>
        <v>0</v>
      </c>
      <c r="N38" s="140">
        <f>Data!S39</f>
        <v>0</v>
      </c>
      <c r="O38" s="140">
        <f>Data!V39</f>
        <v>0</v>
      </c>
      <c r="R38" s="140">
        <f>Data!Y39</f>
        <v>0</v>
      </c>
      <c r="U38" s="140">
        <f>Data!AB39</f>
        <v>0</v>
      </c>
      <c r="X38" s="140">
        <f>Data!AE39</f>
        <v>0</v>
      </c>
      <c r="Y38" s="140"/>
      <c r="AA38" s="140">
        <f t="shared" si="8"/>
        <v>600</v>
      </c>
    </row>
    <row r="39" spans="1:27">
      <c r="A39" s="169"/>
      <c r="B39" s="145">
        <f t="shared" si="7"/>
        <v>2004</v>
      </c>
      <c r="C39" s="140">
        <f>Data!D40</f>
        <v>1740</v>
      </c>
      <c r="F39" s="140">
        <f>Data!G40</f>
        <v>240</v>
      </c>
      <c r="I39" s="140">
        <f>Data!J40</f>
        <v>0</v>
      </c>
      <c r="L39" s="140">
        <f>Data!M40</f>
        <v>0</v>
      </c>
      <c r="M39" s="140">
        <f>Data!P40</f>
        <v>0</v>
      </c>
      <c r="N39" s="140">
        <f>Data!S40</f>
        <v>0</v>
      </c>
      <c r="O39" s="140">
        <f>Data!V40</f>
        <v>0</v>
      </c>
      <c r="R39" s="140">
        <f>Data!Y40</f>
        <v>0</v>
      </c>
      <c r="U39" s="140">
        <f>Data!AB40</f>
        <v>553</v>
      </c>
      <c r="X39" s="140">
        <f>Data!AE40</f>
        <v>0</v>
      </c>
      <c r="Y39" s="140"/>
      <c r="AA39" s="140">
        <f t="shared" si="8"/>
        <v>2533</v>
      </c>
    </row>
    <row r="40" spans="1:27">
      <c r="A40" s="169"/>
      <c r="B40" s="145">
        <f t="shared" si="7"/>
        <v>2005</v>
      </c>
      <c r="C40" s="140">
        <f>Data!D41</f>
        <v>18962</v>
      </c>
      <c r="F40" s="140">
        <f>Data!G41</f>
        <v>165</v>
      </c>
      <c r="I40" s="140">
        <f>Data!J41</f>
        <v>0</v>
      </c>
      <c r="L40" s="140">
        <f>Data!M41</f>
        <v>0</v>
      </c>
      <c r="M40" s="140">
        <f>Data!P41</f>
        <v>0</v>
      </c>
      <c r="N40" s="140">
        <f>Data!S41</f>
        <v>0</v>
      </c>
      <c r="O40" s="140">
        <f>Data!V41</f>
        <v>0</v>
      </c>
      <c r="R40" s="140">
        <f>Data!Y41</f>
        <v>0</v>
      </c>
      <c r="U40" s="140">
        <f>Data!AB41</f>
        <v>0</v>
      </c>
      <c r="X40" s="140">
        <f>Data!AE41</f>
        <v>0</v>
      </c>
      <c r="Y40" s="140"/>
      <c r="AA40" s="140">
        <f t="shared" si="8"/>
        <v>19127</v>
      </c>
    </row>
    <row r="41" spans="1:27">
      <c r="A41" s="169"/>
      <c r="B41" s="145">
        <f t="shared" si="7"/>
        <v>2006</v>
      </c>
      <c r="C41" s="140">
        <f>Data!D42</f>
        <v>5966</v>
      </c>
      <c r="F41" s="140">
        <f>Data!G42</f>
        <v>0</v>
      </c>
      <c r="I41" s="140">
        <f>Data!J42</f>
        <v>0</v>
      </c>
      <c r="L41" s="140">
        <f>Data!M42</f>
        <v>0</v>
      </c>
      <c r="M41" s="140">
        <f>Data!P42</f>
        <v>0</v>
      </c>
      <c r="N41" s="140">
        <f>Data!S42</f>
        <v>0</v>
      </c>
      <c r="O41" s="140">
        <f>Data!V42</f>
        <v>0</v>
      </c>
      <c r="R41" s="140">
        <f>Data!Y42</f>
        <v>0</v>
      </c>
      <c r="U41" s="140">
        <f>Data!AB42</f>
        <v>0</v>
      </c>
      <c r="X41" s="140">
        <f>Data!AE42</f>
        <v>0</v>
      </c>
      <c r="Y41" s="140"/>
      <c r="AA41" s="140">
        <f t="shared" si="8"/>
        <v>5966</v>
      </c>
    </row>
    <row r="42" spans="1:27">
      <c r="A42" s="169"/>
      <c r="B42" s="145">
        <f t="shared" si="7"/>
        <v>2007</v>
      </c>
      <c r="C42" s="140">
        <f>Data!D43</f>
        <v>3724</v>
      </c>
      <c r="F42" s="140">
        <f>Data!G43</f>
        <v>0</v>
      </c>
      <c r="I42" s="140">
        <f>Data!J43</f>
        <v>0</v>
      </c>
      <c r="L42" s="140">
        <f>Data!M43</f>
        <v>0</v>
      </c>
      <c r="M42" s="140">
        <f>Data!P43</f>
        <v>0</v>
      </c>
      <c r="N42" s="140">
        <f>Data!S43</f>
        <v>0</v>
      </c>
      <c r="O42" s="140">
        <f>Data!V43</f>
        <v>0</v>
      </c>
      <c r="R42" s="140">
        <f>Data!Y43</f>
        <v>0</v>
      </c>
      <c r="U42" s="140">
        <f>Data!AB43</f>
        <v>0</v>
      </c>
      <c r="X42" s="140">
        <f>Data!AE43</f>
        <v>0</v>
      </c>
      <c r="Y42" s="140"/>
      <c r="AA42" s="140">
        <f t="shared" si="8"/>
        <v>3724</v>
      </c>
    </row>
    <row r="43" spans="1:27">
      <c r="A43" s="169"/>
      <c r="B43" s="145">
        <f t="shared" si="7"/>
        <v>2008</v>
      </c>
      <c r="C43" s="140">
        <f>Data!D44</f>
        <v>1672</v>
      </c>
      <c r="F43" s="140">
        <f>Data!G44</f>
        <v>0</v>
      </c>
      <c r="I43" s="140">
        <f>Data!J44</f>
        <v>0</v>
      </c>
      <c r="L43" s="140">
        <f>Data!M44</f>
        <v>0</v>
      </c>
      <c r="M43" s="140">
        <f>Data!P44</f>
        <v>0</v>
      </c>
      <c r="N43" s="140">
        <f>Data!S44</f>
        <v>0</v>
      </c>
      <c r="O43" s="140">
        <f>Data!V44</f>
        <v>0</v>
      </c>
      <c r="R43" s="140">
        <f>Data!Y44</f>
        <v>0</v>
      </c>
      <c r="U43" s="140">
        <f>Data!AB44</f>
        <v>0</v>
      </c>
      <c r="X43" s="140">
        <f>Data!AE44</f>
        <v>1600</v>
      </c>
      <c r="Y43" s="140"/>
      <c r="AA43" s="140">
        <f t="shared" si="8"/>
        <v>3272</v>
      </c>
    </row>
    <row r="44" spans="1:27">
      <c r="A44" s="169"/>
      <c r="B44" s="145">
        <f t="shared" si="7"/>
        <v>2009</v>
      </c>
      <c r="C44" s="140">
        <f>Data!D45</f>
        <v>0</v>
      </c>
      <c r="F44" s="140">
        <f>Data!G45</f>
        <v>0</v>
      </c>
      <c r="I44" s="140">
        <f>Data!J45</f>
        <v>0</v>
      </c>
      <c r="L44" s="140">
        <f>Data!M45</f>
        <v>0</v>
      </c>
      <c r="M44" s="140">
        <f>Data!P45</f>
        <v>0</v>
      </c>
      <c r="N44" s="140">
        <f>Data!S45</f>
        <v>230</v>
      </c>
      <c r="O44" s="140">
        <f>Data!V45</f>
        <v>0</v>
      </c>
      <c r="R44" s="140">
        <f>Data!Y45</f>
        <v>0</v>
      </c>
      <c r="U44" s="140">
        <f>Data!AB45</f>
        <v>0</v>
      </c>
      <c r="X44" s="140">
        <f>Data!AE45</f>
        <v>324</v>
      </c>
      <c r="Y44" s="140"/>
      <c r="AA44" s="140">
        <f t="shared" si="8"/>
        <v>554</v>
      </c>
    </row>
    <row r="45" spans="1:27">
      <c r="A45" s="169"/>
      <c r="B45" s="145">
        <f t="shared" si="7"/>
        <v>2010</v>
      </c>
      <c r="C45" s="140">
        <f>Data!D46</f>
        <v>0</v>
      </c>
      <c r="F45" s="140">
        <f>Data!G46</f>
        <v>0</v>
      </c>
      <c r="I45" s="140">
        <f>Data!J46</f>
        <v>0</v>
      </c>
      <c r="L45" s="140">
        <f>Data!M46</f>
        <v>0</v>
      </c>
      <c r="M45" s="140">
        <f>Data!P46</f>
        <v>0</v>
      </c>
      <c r="N45" s="140">
        <f>Data!S46</f>
        <v>0</v>
      </c>
      <c r="O45" s="140">
        <f>Data!V46</f>
        <v>0</v>
      </c>
      <c r="R45" s="140">
        <f>Data!Y46</f>
        <v>0</v>
      </c>
      <c r="U45" s="140">
        <f>Data!AB46</f>
        <v>0</v>
      </c>
      <c r="X45" s="140">
        <f>Data!AE46</f>
        <v>0</v>
      </c>
      <c r="Y45" s="140"/>
      <c r="AA45" s="140">
        <f t="shared" si="8"/>
        <v>0</v>
      </c>
    </row>
    <row r="46" spans="1:27">
      <c r="A46" s="169"/>
      <c r="B46" s="145">
        <f t="shared" si="7"/>
        <v>2011</v>
      </c>
      <c r="C46" s="140">
        <f>Data!D47</f>
        <v>0</v>
      </c>
      <c r="F46" s="140">
        <f>Data!G47</f>
        <v>1969</v>
      </c>
      <c r="I46" s="140">
        <f>Data!J47</f>
        <v>0</v>
      </c>
      <c r="L46" s="140">
        <f>Data!M47</f>
        <v>0</v>
      </c>
      <c r="M46" s="140">
        <f>Data!P47</f>
        <v>0</v>
      </c>
      <c r="N46" s="140">
        <f>Data!S47</f>
        <v>0</v>
      </c>
      <c r="O46" s="140">
        <f>Data!V47</f>
        <v>0</v>
      </c>
      <c r="R46" s="140">
        <f>Data!Y47</f>
        <v>0</v>
      </c>
      <c r="U46" s="140">
        <f>Data!AB47</f>
        <v>0</v>
      </c>
      <c r="X46" s="140">
        <f>Data!AE47</f>
        <v>0</v>
      </c>
      <c r="Y46" s="140"/>
      <c r="AA46" s="140">
        <f t="shared" si="8"/>
        <v>1969</v>
      </c>
    </row>
    <row r="47" spans="1:27">
      <c r="A47" s="169"/>
      <c r="B47" s="145">
        <f t="shared" si="7"/>
        <v>2012</v>
      </c>
      <c r="C47" s="140">
        <f>Data!D48</f>
        <v>0</v>
      </c>
      <c r="F47" s="140">
        <f>Data!G48</f>
        <v>1200</v>
      </c>
      <c r="I47" s="140">
        <f>Data!J48</f>
        <v>0</v>
      </c>
      <c r="L47" s="140">
        <f>Data!M48</f>
        <v>0</v>
      </c>
      <c r="M47" s="140">
        <f>Data!P48</f>
        <v>0</v>
      </c>
      <c r="N47" s="140">
        <f>Data!S48</f>
        <v>0</v>
      </c>
      <c r="O47" s="140">
        <f>Data!V48</f>
        <v>0</v>
      </c>
      <c r="R47" s="140">
        <f>Data!Y48</f>
        <v>0</v>
      </c>
      <c r="U47" s="140">
        <f>Data!AB48</f>
        <v>0</v>
      </c>
      <c r="X47" s="140">
        <f>Data!AE48</f>
        <v>0</v>
      </c>
      <c r="Y47" s="140"/>
      <c r="AA47" s="140">
        <f t="shared" si="8"/>
        <v>1200</v>
      </c>
    </row>
    <row r="48" spans="1:27">
      <c r="C48" s="140"/>
      <c r="F48" s="140"/>
      <c r="I48" s="140"/>
      <c r="L48" s="140"/>
      <c r="M48" s="140"/>
      <c r="N48" s="140"/>
      <c r="O48" s="140"/>
      <c r="R48" s="140"/>
      <c r="U48" s="140"/>
      <c r="X48" s="140"/>
      <c r="Y48" s="140"/>
      <c r="AA48" s="140"/>
    </row>
    <row r="49" spans="1:27">
      <c r="B49" s="145" t="s">
        <v>106</v>
      </c>
      <c r="C49" s="140">
        <f>SUM(C36:C38)</f>
        <v>684</v>
      </c>
      <c r="F49" s="140">
        <f t="shared" ref="F49:X49" si="9">SUM(F36:F38)</f>
        <v>0</v>
      </c>
      <c r="I49" s="140">
        <f t="shared" si="9"/>
        <v>0</v>
      </c>
      <c r="L49" s="140">
        <f t="shared" si="9"/>
        <v>0</v>
      </c>
      <c r="M49" s="140">
        <f t="shared" si="9"/>
        <v>0</v>
      </c>
      <c r="N49" s="140">
        <f t="shared" si="9"/>
        <v>0</v>
      </c>
      <c r="O49" s="140">
        <f t="shared" si="9"/>
        <v>0</v>
      </c>
      <c r="R49" s="140">
        <f t="shared" si="9"/>
        <v>0</v>
      </c>
      <c r="U49" s="140">
        <f t="shared" si="9"/>
        <v>646</v>
      </c>
      <c r="X49" s="140">
        <f t="shared" si="9"/>
        <v>0</v>
      </c>
      <c r="Y49" s="140"/>
      <c r="AA49" s="140">
        <f t="shared" ref="AA49:AA50" si="10">SUM(C49:X49)</f>
        <v>1330</v>
      </c>
    </row>
    <row r="50" spans="1:27">
      <c r="B50" s="145" t="s">
        <v>139</v>
      </c>
      <c r="C50" s="140">
        <f>SUM(C39:C47)</f>
        <v>32064</v>
      </c>
      <c r="D50" s="140">
        <f>SUM(C49:C50)</f>
        <v>32748</v>
      </c>
      <c r="E50" s="140">
        <f>SUM(C36:C47)</f>
        <v>32748</v>
      </c>
      <c r="F50" s="140">
        <f>SUM(F39:F47)</f>
        <v>3574</v>
      </c>
      <c r="G50" s="140">
        <f>SUM(F49:F50)</f>
        <v>3574</v>
      </c>
      <c r="H50" s="140">
        <f>SUM(F36:F47)</f>
        <v>3574</v>
      </c>
      <c r="I50" s="140">
        <f>SUM(I39:I47)</f>
        <v>0</v>
      </c>
      <c r="J50" s="140">
        <f>SUM(I49:I50)</f>
        <v>0</v>
      </c>
      <c r="K50" s="140">
        <f>SUM(I36:I47)</f>
        <v>0</v>
      </c>
      <c r="L50" s="140">
        <f>SUM(L39:L47)</f>
        <v>0</v>
      </c>
      <c r="M50" s="140">
        <f>SUM(M39:M47)</f>
        <v>0</v>
      </c>
      <c r="N50" s="140">
        <f>SUM(N39:N47)</f>
        <v>230</v>
      </c>
      <c r="O50" s="140">
        <f>SUM(O39:O47)</f>
        <v>0</v>
      </c>
      <c r="P50" s="140">
        <f>SUM(O49:O50)</f>
        <v>0</v>
      </c>
      <c r="Q50" s="140">
        <f>SUM(O36:O47)</f>
        <v>0</v>
      </c>
      <c r="R50" s="140">
        <f>SUM(R39:R47)</f>
        <v>0</v>
      </c>
      <c r="S50" s="140">
        <f>SUM(R49:R50)</f>
        <v>0</v>
      </c>
      <c r="T50" s="140">
        <f>SUM(R36:R47)</f>
        <v>0</v>
      </c>
      <c r="U50" s="140">
        <f>SUM(U39:U47)</f>
        <v>553</v>
      </c>
      <c r="V50" s="140">
        <f>SUM(U49:U50)</f>
        <v>1199</v>
      </c>
      <c r="W50" s="140">
        <f>SUM(U36:U47)</f>
        <v>1199</v>
      </c>
      <c r="X50" s="140">
        <f>SUM(X39:X47)</f>
        <v>1924</v>
      </c>
      <c r="Y50" s="140">
        <f>SUM(X36:X47)</f>
        <v>1924</v>
      </c>
      <c r="Z50" s="140">
        <f>SUM(X49:X50)</f>
        <v>1924</v>
      </c>
      <c r="AA50" s="140">
        <f t="shared" si="10"/>
        <v>113387</v>
      </c>
    </row>
    <row r="51" spans="1:27">
      <c r="C51" s="140"/>
      <c r="F51" s="140"/>
      <c r="I51" s="140"/>
      <c r="L51" s="140"/>
      <c r="M51" s="140"/>
      <c r="N51" s="140"/>
      <c r="O51" s="140"/>
      <c r="R51" s="140"/>
      <c r="U51" s="140"/>
      <c r="X51" s="140"/>
      <c r="Y51" s="140"/>
      <c r="AA51" s="140"/>
    </row>
    <row r="52" spans="1:27" ht="12.75" customHeight="1">
      <c r="A52" s="169" t="s">
        <v>29</v>
      </c>
      <c r="B52" s="145">
        <f t="shared" ref="B52:B63" si="11">B36</f>
        <v>2001</v>
      </c>
      <c r="C52" s="140">
        <f>Data!D53</f>
        <v>5928</v>
      </c>
      <c r="F52" s="140">
        <f>Data!G53</f>
        <v>1253</v>
      </c>
      <c r="I52" s="140">
        <f>Data!J53</f>
        <v>0</v>
      </c>
      <c r="L52" s="140">
        <f>Data!M53</f>
        <v>0</v>
      </c>
      <c r="M52" s="140">
        <f>Data!P53</f>
        <v>0</v>
      </c>
      <c r="N52" s="140">
        <f>Data!S53</f>
        <v>0</v>
      </c>
      <c r="O52" s="140">
        <f>Data!V53</f>
        <v>0</v>
      </c>
      <c r="R52" s="140">
        <f>Data!Y53</f>
        <v>0</v>
      </c>
      <c r="U52" s="140">
        <f>Data!AB53</f>
        <v>0</v>
      </c>
      <c r="X52" s="140">
        <f>Data!AE53</f>
        <v>0</v>
      </c>
      <c r="Y52" s="140"/>
      <c r="AA52" s="140">
        <f>SUM(C52:X52)</f>
        <v>7181</v>
      </c>
    </row>
    <row r="53" spans="1:27">
      <c r="A53" s="169"/>
      <c r="B53" s="145">
        <f t="shared" si="11"/>
        <v>2002</v>
      </c>
      <c r="C53" s="140">
        <f>Data!D54</f>
        <v>0</v>
      </c>
      <c r="F53" s="140">
        <f>Data!G54</f>
        <v>840</v>
      </c>
      <c r="I53" s="140">
        <f>Data!J54</f>
        <v>0</v>
      </c>
      <c r="L53" s="140">
        <f>Data!M54</f>
        <v>0</v>
      </c>
      <c r="M53" s="140">
        <f>Data!P54</f>
        <v>0</v>
      </c>
      <c r="N53" s="140">
        <f>Data!S54</f>
        <v>0</v>
      </c>
      <c r="O53" s="140">
        <f>Data!V54</f>
        <v>0</v>
      </c>
      <c r="R53" s="140">
        <f>Data!Y54</f>
        <v>0</v>
      </c>
      <c r="U53" s="140">
        <f>Data!AB54</f>
        <v>0</v>
      </c>
      <c r="X53" s="140">
        <f>Data!AE54</f>
        <v>0</v>
      </c>
      <c r="Y53" s="140"/>
      <c r="AA53" s="140">
        <f t="shared" ref="AA53:AA63" si="12">SUM(C53:X53)</f>
        <v>840</v>
      </c>
    </row>
    <row r="54" spans="1:27">
      <c r="A54" s="169"/>
      <c r="B54" s="145">
        <f t="shared" si="11"/>
        <v>2003</v>
      </c>
      <c r="C54" s="140">
        <f>Data!D55</f>
        <v>180</v>
      </c>
      <c r="F54" s="140">
        <f>Data!G55</f>
        <v>1120</v>
      </c>
      <c r="I54" s="140">
        <f>Data!J55</f>
        <v>0</v>
      </c>
      <c r="L54" s="140">
        <f>Data!M55</f>
        <v>0</v>
      </c>
      <c r="M54" s="140">
        <f>Data!P55</f>
        <v>0</v>
      </c>
      <c r="N54" s="140">
        <f>Data!S55</f>
        <v>0</v>
      </c>
      <c r="O54" s="140">
        <f>Data!V55</f>
        <v>0</v>
      </c>
      <c r="R54" s="140">
        <f>Data!Y55</f>
        <v>0</v>
      </c>
      <c r="U54" s="140">
        <f>Data!AB55</f>
        <v>553</v>
      </c>
      <c r="X54" s="140">
        <f>Data!AE55</f>
        <v>0</v>
      </c>
      <c r="Y54" s="140"/>
      <c r="AA54" s="140">
        <f t="shared" si="12"/>
        <v>1853</v>
      </c>
    </row>
    <row r="55" spans="1:27">
      <c r="A55" s="169"/>
      <c r="B55" s="145">
        <f t="shared" si="11"/>
        <v>2004</v>
      </c>
      <c r="C55" s="140">
        <f>Data!D56</f>
        <v>60</v>
      </c>
      <c r="F55" s="140">
        <f>Data!G56</f>
        <v>322</v>
      </c>
      <c r="I55" s="140">
        <f>Data!J56</f>
        <v>0</v>
      </c>
      <c r="L55" s="140">
        <f>Data!M56</f>
        <v>0</v>
      </c>
      <c r="M55" s="140">
        <f>Data!P56</f>
        <v>0</v>
      </c>
      <c r="N55" s="140">
        <f>Data!S56</f>
        <v>0</v>
      </c>
      <c r="O55" s="140">
        <f>Data!V56</f>
        <v>0</v>
      </c>
      <c r="R55" s="140">
        <f>Data!Y56</f>
        <v>0</v>
      </c>
      <c r="U55" s="140">
        <f>Data!AB56</f>
        <v>553</v>
      </c>
      <c r="X55" s="140">
        <f>Data!AE56</f>
        <v>0</v>
      </c>
      <c r="Y55" s="140"/>
      <c r="AA55" s="140">
        <f t="shared" si="12"/>
        <v>935</v>
      </c>
    </row>
    <row r="56" spans="1:27">
      <c r="A56" s="169"/>
      <c r="B56" s="145">
        <f t="shared" si="11"/>
        <v>2005</v>
      </c>
      <c r="C56" s="140">
        <f>Data!D57</f>
        <v>186</v>
      </c>
      <c r="F56" s="140">
        <f>Data!G57</f>
        <v>2028</v>
      </c>
      <c r="I56" s="140">
        <f>Data!J57</f>
        <v>246</v>
      </c>
      <c r="L56" s="140">
        <f>Data!M57</f>
        <v>0</v>
      </c>
      <c r="M56" s="140">
        <f>Data!P57</f>
        <v>246</v>
      </c>
      <c r="N56" s="140">
        <f>Data!S57</f>
        <v>0</v>
      </c>
      <c r="O56" s="140">
        <f>Data!V57</f>
        <v>0</v>
      </c>
      <c r="R56" s="140">
        <f>Data!Y57</f>
        <v>0</v>
      </c>
      <c r="U56" s="140">
        <f>Data!AB57</f>
        <v>4524</v>
      </c>
      <c r="X56" s="140">
        <f>Data!AE57</f>
        <v>0</v>
      </c>
      <c r="Y56" s="140"/>
      <c r="AA56" s="140">
        <f t="shared" si="12"/>
        <v>7230</v>
      </c>
    </row>
    <row r="57" spans="1:27">
      <c r="A57" s="169"/>
      <c r="B57" s="145">
        <f t="shared" si="11"/>
        <v>2006</v>
      </c>
      <c r="C57" s="140">
        <f>Data!D58</f>
        <v>0</v>
      </c>
      <c r="F57" s="140">
        <f>Data!G58</f>
        <v>240</v>
      </c>
      <c r="I57" s="140">
        <f>Data!J58</f>
        <v>0</v>
      </c>
      <c r="L57" s="140">
        <f>Data!M58</f>
        <v>535</v>
      </c>
      <c r="M57" s="140">
        <f>Data!P58</f>
        <v>0</v>
      </c>
      <c r="N57" s="140">
        <f>Data!S58</f>
        <v>0</v>
      </c>
      <c r="O57" s="140">
        <f>Data!V58</f>
        <v>0</v>
      </c>
      <c r="R57" s="140">
        <f>Data!Y58</f>
        <v>0</v>
      </c>
      <c r="U57" s="140">
        <f>Data!AB58</f>
        <v>3119</v>
      </c>
      <c r="X57" s="140">
        <f>Data!AE58</f>
        <v>0</v>
      </c>
      <c r="Y57" s="140"/>
      <c r="AA57" s="140">
        <f t="shared" si="12"/>
        <v>3894</v>
      </c>
    </row>
    <row r="58" spans="1:27">
      <c r="A58" s="169"/>
      <c r="B58" s="145">
        <f t="shared" si="11"/>
        <v>2007</v>
      </c>
      <c r="C58" s="140">
        <f>Data!D59</f>
        <v>0</v>
      </c>
      <c r="F58" s="140">
        <f>Data!G59</f>
        <v>0</v>
      </c>
      <c r="I58" s="140">
        <f>Data!J59</f>
        <v>460</v>
      </c>
      <c r="L58" s="140">
        <f>Data!M59</f>
        <v>0</v>
      </c>
      <c r="M58" s="140">
        <f>Data!P59</f>
        <v>0</v>
      </c>
      <c r="N58" s="140">
        <f>Data!S59</f>
        <v>0</v>
      </c>
      <c r="O58" s="140">
        <f>Data!V59</f>
        <v>0</v>
      </c>
      <c r="R58" s="140">
        <f>Data!Y59</f>
        <v>0</v>
      </c>
      <c r="U58" s="140">
        <f>Data!AB59</f>
        <v>140</v>
      </c>
      <c r="X58" s="140">
        <f>Data!AE59</f>
        <v>0</v>
      </c>
      <c r="Y58" s="140"/>
      <c r="AA58" s="140">
        <f t="shared" si="12"/>
        <v>600</v>
      </c>
    </row>
    <row r="59" spans="1:27">
      <c r="A59" s="169"/>
      <c r="B59" s="145">
        <f t="shared" si="11"/>
        <v>2008</v>
      </c>
      <c r="C59" s="140">
        <f>Data!D60</f>
        <v>50</v>
      </c>
      <c r="F59" s="140">
        <f>Data!G60</f>
        <v>81</v>
      </c>
      <c r="I59" s="140">
        <f>Data!J60</f>
        <v>0</v>
      </c>
      <c r="L59" s="140">
        <f>Data!M60</f>
        <v>720</v>
      </c>
      <c r="M59" s="140">
        <f>Data!P60</f>
        <v>0</v>
      </c>
      <c r="N59" s="140">
        <f>Data!S60</f>
        <v>0</v>
      </c>
      <c r="O59" s="140">
        <f>Data!V60</f>
        <v>0</v>
      </c>
      <c r="R59" s="140">
        <f>Data!Y60</f>
        <v>0</v>
      </c>
      <c r="U59" s="140">
        <f>Data!AB60</f>
        <v>0</v>
      </c>
      <c r="X59" s="140">
        <f>Data!AE60</f>
        <v>432</v>
      </c>
      <c r="Y59" s="140"/>
      <c r="AA59" s="140">
        <f t="shared" si="12"/>
        <v>1283</v>
      </c>
    </row>
    <row r="60" spans="1:27">
      <c r="A60" s="169"/>
      <c r="B60" s="145">
        <f t="shared" si="11"/>
        <v>2009</v>
      </c>
      <c r="C60" s="140">
        <f>Data!D61</f>
        <v>0</v>
      </c>
      <c r="F60" s="140">
        <f>Data!G61</f>
        <v>0</v>
      </c>
      <c r="I60" s="140">
        <f>Data!J61</f>
        <v>0</v>
      </c>
      <c r="L60" s="140">
        <f>Data!M61</f>
        <v>840</v>
      </c>
      <c r="M60" s="140">
        <f>Data!P61</f>
        <v>0</v>
      </c>
      <c r="N60" s="140">
        <f>Data!S61</f>
        <v>0</v>
      </c>
      <c r="O60" s="140">
        <f>Data!V61</f>
        <v>0</v>
      </c>
      <c r="R60" s="140">
        <f>Data!Y61</f>
        <v>0</v>
      </c>
      <c r="U60" s="140">
        <f>Data!AB61</f>
        <v>0</v>
      </c>
      <c r="X60" s="140">
        <f>Data!AE61</f>
        <v>400</v>
      </c>
      <c r="Y60" s="140"/>
      <c r="AA60" s="140">
        <f t="shared" si="12"/>
        <v>1240</v>
      </c>
    </row>
    <row r="61" spans="1:27">
      <c r="A61" s="169"/>
      <c r="B61" s="145">
        <f t="shared" si="11"/>
        <v>2010</v>
      </c>
      <c r="C61" s="140">
        <f>Data!D62</f>
        <v>0</v>
      </c>
      <c r="F61" s="140">
        <f>Data!G62</f>
        <v>1269</v>
      </c>
      <c r="I61" s="140">
        <f>Data!J62</f>
        <v>0</v>
      </c>
      <c r="L61" s="140">
        <f>Data!M62</f>
        <v>0</v>
      </c>
      <c r="M61" s="140">
        <f>Data!P62</f>
        <v>0</v>
      </c>
      <c r="N61" s="140">
        <f>Data!S62</f>
        <v>0</v>
      </c>
      <c r="O61" s="140">
        <f>Data!V62</f>
        <v>184</v>
      </c>
      <c r="R61" s="140">
        <f>Data!Y62</f>
        <v>0</v>
      </c>
      <c r="U61" s="140">
        <f>Data!AB62</f>
        <v>1907</v>
      </c>
      <c r="X61" s="140">
        <f>Data!AE62</f>
        <v>0</v>
      </c>
      <c r="Y61" s="140"/>
      <c r="AA61" s="140">
        <f t="shared" si="12"/>
        <v>3360</v>
      </c>
    </row>
    <row r="62" spans="1:27">
      <c r="A62" s="169"/>
      <c r="B62" s="145">
        <f t="shared" si="11"/>
        <v>2011</v>
      </c>
      <c r="C62" s="140">
        <f>Data!D63</f>
        <v>0</v>
      </c>
      <c r="F62" s="140">
        <f>Data!G63</f>
        <v>450</v>
      </c>
      <c r="I62" s="140">
        <f>Data!J63</f>
        <v>0</v>
      </c>
      <c r="L62" s="140">
        <f>Data!M63</f>
        <v>520</v>
      </c>
      <c r="M62" s="140">
        <f>Data!P63</f>
        <v>0</v>
      </c>
      <c r="N62" s="140">
        <f>Data!S63</f>
        <v>0</v>
      </c>
      <c r="O62" s="140">
        <f>Data!V63</f>
        <v>0</v>
      </c>
      <c r="R62" s="140">
        <f>Data!Y63</f>
        <v>0</v>
      </c>
      <c r="U62" s="140">
        <f>Data!AB63</f>
        <v>0</v>
      </c>
      <c r="X62" s="140">
        <f>Data!AE63</f>
        <v>0</v>
      </c>
      <c r="Y62" s="140"/>
      <c r="AA62" s="140">
        <f t="shared" si="12"/>
        <v>970</v>
      </c>
    </row>
    <row r="63" spans="1:27">
      <c r="A63" s="169"/>
      <c r="B63" s="145">
        <f t="shared" si="11"/>
        <v>2012</v>
      </c>
      <c r="C63" s="140">
        <f>Data!D64</f>
        <v>0</v>
      </c>
      <c r="F63" s="140">
        <f>Data!G64</f>
        <v>860</v>
      </c>
      <c r="I63" s="140">
        <f>Data!J64</f>
        <v>0</v>
      </c>
      <c r="L63" s="140">
        <f>Data!M64</f>
        <v>260</v>
      </c>
      <c r="M63" s="140">
        <f>Data!P64</f>
        <v>0</v>
      </c>
      <c r="N63" s="140">
        <f>Data!S64</f>
        <v>0</v>
      </c>
      <c r="O63" s="140">
        <f>Data!V64</f>
        <v>0</v>
      </c>
      <c r="R63" s="140">
        <f>Data!Y64</f>
        <v>0</v>
      </c>
      <c r="U63" s="140">
        <f>Data!AB64</f>
        <v>0</v>
      </c>
      <c r="X63" s="140">
        <f>Data!AE64</f>
        <v>0</v>
      </c>
      <c r="Y63" s="140"/>
      <c r="AA63" s="140">
        <f t="shared" si="12"/>
        <v>1120</v>
      </c>
    </row>
    <row r="64" spans="1:27">
      <c r="C64" s="140"/>
      <c r="F64" s="140"/>
      <c r="I64" s="140"/>
      <c r="L64" s="140"/>
      <c r="M64" s="140"/>
      <c r="N64" s="140"/>
      <c r="O64" s="140"/>
      <c r="R64" s="140"/>
      <c r="U64" s="140"/>
      <c r="X64" s="140"/>
      <c r="Y64" s="140"/>
      <c r="AA64" s="140">
        <f t="shared" ref="AA64:AA65" si="13">SUM(C64:X64)</f>
        <v>0</v>
      </c>
    </row>
    <row r="65" spans="1:27">
      <c r="B65" s="145" t="s">
        <v>106</v>
      </c>
      <c r="C65" s="140">
        <f>SUM(C52:C54)</f>
        <v>6108</v>
      </c>
      <c r="F65" s="140">
        <f t="shared" ref="F65:X65" si="14">SUM(F52:F54)</f>
        <v>3213</v>
      </c>
      <c r="I65" s="140">
        <f t="shared" si="14"/>
        <v>0</v>
      </c>
      <c r="L65" s="140">
        <f t="shared" si="14"/>
        <v>0</v>
      </c>
      <c r="M65" s="140">
        <f t="shared" si="14"/>
        <v>0</v>
      </c>
      <c r="N65" s="140">
        <f t="shared" si="14"/>
        <v>0</v>
      </c>
      <c r="O65" s="140">
        <f t="shared" si="14"/>
        <v>0</v>
      </c>
      <c r="R65" s="140">
        <f t="shared" si="14"/>
        <v>0</v>
      </c>
      <c r="U65" s="140">
        <f t="shared" si="14"/>
        <v>553</v>
      </c>
      <c r="X65" s="140">
        <f t="shared" si="14"/>
        <v>0</v>
      </c>
      <c r="Y65" s="140"/>
      <c r="AA65" s="140">
        <f t="shared" si="13"/>
        <v>9874</v>
      </c>
    </row>
    <row r="66" spans="1:27">
      <c r="B66" s="145" t="s">
        <v>139</v>
      </c>
      <c r="C66" s="140">
        <f>SUM(C55:C63)</f>
        <v>296</v>
      </c>
      <c r="D66" s="140">
        <f>SUM(C65:C66)</f>
        <v>6404</v>
      </c>
      <c r="E66" s="140">
        <f>SUM(C52:C63)</f>
        <v>6404</v>
      </c>
      <c r="F66" s="140">
        <f>SUM(F55:F63)</f>
        <v>5250</v>
      </c>
      <c r="G66" s="140">
        <f>SUM(F65:F66)</f>
        <v>8463</v>
      </c>
      <c r="H66" s="140">
        <f>SUM(F52:F63)</f>
        <v>8463</v>
      </c>
      <c r="I66" s="140">
        <f>SUM(I55:I63)</f>
        <v>706</v>
      </c>
      <c r="J66" s="140">
        <f>SUM(I65:I66)</f>
        <v>706</v>
      </c>
      <c r="K66" s="140">
        <f>SUM(I52:I63)</f>
        <v>706</v>
      </c>
      <c r="L66" s="140">
        <f>SUM(L55:L63)</f>
        <v>2875</v>
      </c>
      <c r="M66" s="140">
        <f>SUM(M55:M63)</f>
        <v>246</v>
      </c>
      <c r="N66" s="140">
        <f>SUM(N55:N63)</f>
        <v>0</v>
      </c>
      <c r="O66" s="140">
        <f>SUM(O55:O63)</f>
        <v>184</v>
      </c>
      <c r="P66" s="140">
        <f>SUM(O65:O66)</f>
        <v>184</v>
      </c>
      <c r="Q66" s="140">
        <f>SUM(O52:O63)</f>
        <v>184</v>
      </c>
      <c r="R66" s="140">
        <f>SUM(R55:R63)</f>
        <v>0</v>
      </c>
      <c r="S66" s="140">
        <f>SUM(R65:R66)</f>
        <v>0</v>
      </c>
      <c r="T66" s="140">
        <f>SUM(R52:R63)</f>
        <v>0</v>
      </c>
      <c r="U66" s="140">
        <f>SUM(U55:U63)</f>
        <v>10243</v>
      </c>
      <c r="V66" s="140">
        <f>SUM(U65:U66)</f>
        <v>10796</v>
      </c>
      <c r="W66" s="140">
        <f>SUM(U52:U63)</f>
        <v>10796</v>
      </c>
      <c r="X66" s="140">
        <f>SUM(X55:X63)</f>
        <v>832</v>
      </c>
      <c r="Y66" s="140">
        <f>SUM(X52:X63)</f>
        <v>832</v>
      </c>
      <c r="Z66" s="140">
        <f>SUM(X65:X66)</f>
        <v>832</v>
      </c>
      <c r="AA66" s="140">
        <f>SUM(C66:X66)</f>
        <v>73738</v>
      </c>
    </row>
    <row r="67" spans="1:27">
      <c r="C67" s="140"/>
      <c r="F67" s="140"/>
      <c r="I67" s="140"/>
      <c r="L67" s="140"/>
      <c r="M67" s="140"/>
      <c r="N67" s="140"/>
      <c r="O67" s="140"/>
      <c r="R67" s="140"/>
      <c r="U67" s="140"/>
      <c r="X67" s="140"/>
      <c r="Y67" s="140"/>
      <c r="AA67" s="140"/>
    </row>
    <row r="68" spans="1:27" ht="12.75" customHeight="1">
      <c r="A68" s="169" t="s">
        <v>30</v>
      </c>
      <c r="B68" s="145">
        <f>B52</f>
        <v>2001</v>
      </c>
      <c r="C68" s="140">
        <f>Data!D69</f>
        <v>0</v>
      </c>
      <c r="F68" s="140">
        <f>Data!G69</f>
        <v>0</v>
      </c>
      <c r="I68" s="140">
        <f>Data!J69</f>
        <v>0</v>
      </c>
      <c r="L68" s="140">
        <f>Data!M69</f>
        <v>0</v>
      </c>
      <c r="M68" s="140">
        <f>Data!P69</f>
        <v>0</v>
      </c>
      <c r="N68" s="140">
        <f>Data!S69</f>
        <v>0</v>
      </c>
      <c r="O68" s="140">
        <f>Data!V69</f>
        <v>0</v>
      </c>
      <c r="R68" s="140">
        <f>Data!Y69</f>
        <v>0</v>
      </c>
      <c r="U68" s="140">
        <f>Data!AB69</f>
        <v>0</v>
      </c>
      <c r="X68" s="140">
        <f>Data!AE69</f>
        <v>0</v>
      </c>
      <c r="Y68" s="140"/>
      <c r="AA68" s="140">
        <f>SUM(C68:X68)</f>
        <v>0</v>
      </c>
    </row>
    <row r="69" spans="1:27">
      <c r="A69" s="169"/>
      <c r="B69" s="145">
        <f t="shared" ref="B69:B79" si="15">B53</f>
        <v>2002</v>
      </c>
      <c r="C69" s="140">
        <f>Data!D70</f>
        <v>0</v>
      </c>
      <c r="F69" s="140">
        <f>Data!G70</f>
        <v>0</v>
      </c>
      <c r="I69" s="140">
        <f>Data!J70</f>
        <v>0</v>
      </c>
      <c r="L69" s="140">
        <f>Data!M70</f>
        <v>0</v>
      </c>
      <c r="M69" s="140">
        <f>Data!P70</f>
        <v>0</v>
      </c>
      <c r="N69" s="140">
        <f>Data!S70</f>
        <v>0</v>
      </c>
      <c r="O69" s="140">
        <f>Data!V70</f>
        <v>0</v>
      </c>
      <c r="R69" s="140">
        <f>Data!Y70</f>
        <v>0</v>
      </c>
      <c r="U69" s="140">
        <f>Data!AB70</f>
        <v>0</v>
      </c>
      <c r="X69" s="140">
        <f>Data!AE70</f>
        <v>0</v>
      </c>
      <c r="Y69" s="140"/>
      <c r="AA69" s="140">
        <f t="shared" ref="AA69:AA79" si="16">SUM(C69:X69)</f>
        <v>0</v>
      </c>
    </row>
    <row r="70" spans="1:27">
      <c r="A70" s="169"/>
      <c r="B70" s="145">
        <f t="shared" si="15"/>
        <v>2003</v>
      </c>
      <c r="C70" s="140">
        <f>Data!D71</f>
        <v>0</v>
      </c>
      <c r="F70" s="140">
        <f>Data!G71</f>
        <v>0</v>
      </c>
      <c r="I70" s="140">
        <f>Data!J71</f>
        <v>0</v>
      </c>
      <c r="L70" s="140">
        <f>Data!M71</f>
        <v>0</v>
      </c>
      <c r="M70" s="140">
        <f>Data!P71</f>
        <v>0</v>
      </c>
      <c r="N70" s="140">
        <f>Data!S71</f>
        <v>0</v>
      </c>
      <c r="O70" s="140">
        <f>Data!V71</f>
        <v>0</v>
      </c>
      <c r="R70" s="140">
        <f>Data!Y71</f>
        <v>0</v>
      </c>
      <c r="U70" s="140">
        <f>Data!AB71</f>
        <v>656</v>
      </c>
      <c r="X70" s="140">
        <f>Data!AE71</f>
        <v>0</v>
      </c>
      <c r="Y70" s="140"/>
      <c r="AA70" s="140">
        <f t="shared" si="16"/>
        <v>656</v>
      </c>
    </row>
    <row r="71" spans="1:27">
      <c r="A71" s="169"/>
      <c r="B71" s="145">
        <f t="shared" si="15"/>
        <v>2004</v>
      </c>
      <c r="C71" s="140">
        <f>Data!D72</f>
        <v>60</v>
      </c>
      <c r="F71" s="140">
        <f>Data!G72</f>
        <v>322</v>
      </c>
      <c r="I71" s="140">
        <f>Data!J72</f>
        <v>0</v>
      </c>
      <c r="L71" s="140">
        <f>Data!M72</f>
        <v>0</v>
      </c>
      <c r="M71" s="140">
        <f>Data!P72</f>
        <v>0</v>
      </c>
      <c r="N71" s="140">
        <f>Data!S72</f>
        <v>0</v>
      </c>
      <c r="O71" s="140">
        <f>Data!V72</f>
        <v>0</v>
      </c>
      <c r="R71" s="140">
        <f>Data!Y72</f>
        <v>0</v>
      </c>
      <c r="U71" s="140">
        <f>Data!AB72</f>
        <v>0</v>
      </c>
      <c r="X71" s="140">
        <f>Data!AE72</f>
        <v>0</v>
      </c>
      <c r="Y71" s="140"/>
      <c r="AA71" s="140">
        <f t="shared" si="16"/>
        <v>382</v>
      </c>
    </row>
    <row r="72" spans="1:27">
      <c r="A72" s="169"/>
      <c r="B72" s="145">
        <f t="shared" si="15"/>
        <v>2005</v>
      </c>
      <c r="C72" s="140">
        <f>Data!D73</f>
        <v>3327</v>
      </c>
      <c r="F72" s="140">
        <f>Data!G73</f>
        <v>8327</v>
      </c>
      <c r="I72" s="140">
        <f>Data!J73</f>
        <v>0</v>
      </c>
      <c r="L72" s="140">
        <f>Data!M73</f>
        <v>0</v>
      </c>
      <c r="M72" s="140">
        <f>Data!P73</f>
        <v>0</v>
      </c>
      <c r="N72" s="140">
        <f>Data!S73</f>
        <v>0</v>
      </c>
      <c r="O72" s="140">
        <f>Data!V73</f>
        <v>0</v>
      </c>
      <c r="R72" s="140">
        <f>Data!Y73</f>
        <v>0</v>
      </c>
      <c r="U72" s="140">
        <f>Data!AB73</f>
        <v>0</v>
      </c>
      <c r="X72" s="140">
        <f>Data!AE73</f>
        <v>0</v>
      </c>
      <c r="Y72" s="140"/>
      <c r="AA72" s="140">
        <f t="shared" si="16"/>
        <v>11654</v>
      </c>
    </row>
    <row r="73" spans="1:27">
      <c r="A73" s="169"/>
      <c r="B73" s="145">
        <f t="shared" si="15"/>
        <v>2006</v>
      </c>
      <c r="C73" s="140">
        <f>Data!D74</f>
        <v>181</v>
      </c>
      <c r="F73" s="140">
        <f>Data!G74</f>
        <v>96</v>
      </c>
      <c r="I73" s="140">
        <f>Data!J74</f>
        <v>0</v>
      </c>
      <c r="L73" s="140">
        <f>Data!M74</f>
        <v>0</v>
      </c>
      <c r="M73" s="140">
        <f>Data!P74</f>
        <v>0</v>
      </c>
      <c r="N73" s="140">
        <f>Data!S74</f>
        <v>0</v>
      </c>
      <c r="O73" s="140">
        <f>Data!V74</f>
        <v>0</v>
      </c>
      <c r="R73" s="140">
        <f>Data!Y74</f>
        <v>0</v>
      </c>
      <c r="U73" s="140">
        <f>Data!AB74</f>
        <v>0</v>
      </c>
      <c r="X73" s="140">
        <f>Data!AE74</f>
        <v>0</v>
      </c>
      <c r="Y73" s="140"/>
      <c r="AA73" s="140">
        <f t="shared" si="16"/>
        <v>277</v>
      </c>
    </row>
    <row r="74" spans="1:27">
      <c r="A74" s="169"/>
      <c r="B74" s="145">
        <f t="shared" si="15"/>
        <v>2007</v>
      </c>
      <c r="C74" s="140">
        <f>Data!D75</f>
        <v>70</v>
      </c>
      <c r="F74" s="140">
        <f>Data!G75</f>
        <v>325</v>
      </c>
      <c r="I74" s="140">
        <f>Data!J75</f>
        <v>0</v>
      </c>
      <c r="L74" s="140">
        <f>Data!M75</f>
        <v>0</v>
      </c>
      <c r="M74" s="140">
        <f>Data!P75</f>
        <v>0</v>
      </c>
      <c r="N74" s="140">
        <f>Data!S75</f>
        <v>0</v>
      </c>
      <c r="O74" s="140">
        <f>Data!V75</f>
        <v>0</v>
      </c>
      <c r="R74" s="140">
        <f>Data!Y75</f>
        <v>0</v>
      </c>
      <c r="U74" s="140">
        <f>Data!AB75</f>
        <v>0</v>
      </c>
      <c r="X74" s="140">
        <f>Data!AE75</f>
        <v>0</v>
      </c>
      <c r="Y74" s="140"/>
      <c r="AA74" s="140">
        <f t="shared" si="16"/>
        <v>395</v>
      </c>
    </row>
    <row r="75" spans="1:27">
      <c r="A75" s="169"/>
      <c r="B75" s="145">
        <f t="shared" si="15"/>
        <v>2008</v>
      </c>
      <c r="C75" s="140">
        <f>Data!D76</f>
        <v>354</v>
      </c>
      <c r="F75" s="140">
        <f>Data!G76</f>
        <v>1521</v>
      </c>
      <c r="I75" s="140">
        <f>Data!J76</f>
        <v>0</v>
      </c>
      <c r="L75" s="140">
        <f>Data!M76</f>
        <v>0</v>
      </c>
      <c r="M75" s="140">
        <f>Data!P76</f>
        <v>0</v>
      </c>
      <c r="N75" s="140">
        <f>Data!S76</f>
        <v>0</v>
      </c>
      <c r="O75" s="140">
        <f>Data!V76</f>
        <v>0</v>
      </c>
      <c r="R75" s="140">
        <f>Data!Y76</f>
        <v>0</v>
      </c>
      <c r="U75" s="140">
        <f>Data!AB76</f>
        <v>731</v>
      </c>
      <c r="X75" s="140">
        <f>Data!AE76</f>
        <v>0</v>
      </c>
      <c r="Y75" s="140"/>
      <c r="AA75" s="140">
        <f t="shared" si="16"/>
        <v>2606</v>
      </c>
    </row>
    <row r="76" spans="1:27">
      <c r="A76" s="169"/>
      <c r="B76" s="145">
        <f t="shared" si="15"/>
        <v>2009</v>
      </c>
      <c r="C76" s="140">
        <f>Data!D77</f>
        <v>86</v>
      </c>
      <c r="F76" s="140">
        <f>Data!G77</f>
        <v>572</v>
      </c>
      <c r="I76" s="140">
        <f>Data!J77</f>
        <v>0</v>
      </c>
      <c r="L76" s="140">
        <f>Data!M77</f>
        <v>0</v>
      </c>
      <c r="M76" s="140">
        <f>Data!P77</f>
        <v>0</v>
      </c>
      <c r="N76" s="140">
        <f>Data!S77</f>
        <v>0</v>
      </c>
      <c r="O76" s="140">
        <f>Data!V77</f>
        <v>0</v>
      </c>
      <c r="R76" s="140">
        <f>Data!Y77</f>
        <v>0</v>
      </c>
      <c r="U76" s="140">
        <f>Data!AB77</f>
        <v>624</v>
      </c>
      <c r="X76" s="140">
        <f>Data!AE77</f>
        <v>0</v>
      </c>
      <c r="Y76" s="140"/>
      <c r="AA76" s="140">
        <f t="shared" si="16"/>
        <v>1282</v>
      </c>
    </row>
    <row r="77" spans="1:27">
      <c r="A77" s="169"/>
      <c r="B77" s="145">
        <f t="shared" si="15"/>
        <v>2010</v>
      </c>
      <c r="C77" s="140">
        <f>Data!D78</f>
        <v>0</v>
      </c>
      <c r="F77" s="140">
        <f>Data!G78</f>
        <v>0</v>
      </c>
      <c r="I77" s="140">
        <f>Data!J78</f>
        <v>0</v>
      </c>
      <c r="L77" s="140">
        <f>Data!M78</f>
        <v>0</v>
      </c>
      <c r="M77" s="140">
        <f>Data!P78</f>
        <v>0</v>
      </c>
      <c r="N77" s="140">
        <f>Data!S78</f>
        <v>0</v>
      </c>
      <c r="O77" s="140">
        <f>Data!V78</f>
        <v>0</v>
      </c>
      <c r="R77" s="140">
        <f>Data!Y78</f>
        <v>0</v>
      </c>
      <c r="U77" s="140">
        <f>Data!AB78</f>
        <v>0</v>
      </c>
      <c r="X77" s="140">
        <f>Data!AE78</f>
        <v>0</v>
      </c>
      <c r="Y77" s="140"/>
      <c r="AA77" s="140">
        <f t="shared" si="16"/>
        <v>0</v>
      </c>
    </row>
    <row r="78" spans="1:27">
      <c r="A78" s="169"/>
      <c r="B78" s="145">
        <f t="shared" si="15"/>
        <v>2011</v>
      </c>
      <c r="C78" s="140">
        <f>Data!D79</f>
        <v>0</v>
      </c>
      <c r="F78" s="140">
        <f>Data!G79</f>
        <v>0</v>
      </c>
      <c r="I78" s="140">
        <f>Data!J79</f>
        <v>0</v>
      </c>
      <c r="L78" s="140">
        <f>Data!M79</f>
        <v>0</v>
      </c>
      <c r="M78" s="140">
        <f>Data!P79</f>
        <v>0</v>
      </c>
      <c r="N78" s="140">
        <f>Data!S79</f>
        <v>0</v>
      </c>
      <c r="O78" s="140">
        <f>Data!V79</f>
        <v>0</v>
      </c>
      <c r="R78" s="140">
        <f>Data!Y79</f>
        <v>0</v>
      </c>
      <c r="U78" s="140">
        <f>Data!AB79</f>
        <v>0</v>
      </c>
      <c r="X78" s="140">
        <f>Data!AE79</f>
        <v>0</v>
      </c>
      <c r="Y78" s="140"/>
      <c r="AA78" s="140">
        <f t="shared" si="16"/>
        <v>0</v>
      </c>
    </row>
    <row r="79" spans="1:27">
      <c r="A79" s="169"/>
      <c r="B79" s="145">
        <f t="shared" si="15"/>
        <v>2012</v>
      </c>
      <c r="C79" s="140">
        <f>Data!D80</f>
        <v>0</v>
      </c>
      <c r="F79" s="140">
        <f>Data!G80</f>
        <v>0</v>
      </c>
      <c r="I79" s="140">
        <f>Data!J80</f>
        <v>0</v>
      </c>
      <c r="L79" s="140">
        <f>Data!M80</f>
        <v>0</v>
      </c>
      <c r="M79" s="140">
        <f>Data!P80</f>
        <v>0</v>
      </c>
      <c r="N79" s="140">
        <f>Data!S80</f>
        <v>0</v>
      </c>
      <c r="O79" s="140">
        <f>Data!V80</f>
        <v>0</v>
      </c>
      <c r="R79" s="140">
        <f>Data!Y80</f>
        <v>0</v>
      </c>
      <c r="U79" s="140">
        <f>Data!AB80</f>
        <v>0</v>
      </c>
      <c r="X79" s="140">
        <f>Data!AE80</f>
        <v>0</v>
      </c>
      <c r="Y79" s="140"/>
      <c r="AA79" s="140">
        <f t="shared" si="16"/>
        <v>0</v>
      </c>
    </row>
    <row r="80" spans="1:27">
      <c r="A80" s="139"/>
      <c r="C80" s="140"/>
      <c r="F80" s="140"/>
      <c r="I80" s="140"/>
      <c r="L80" s="140"/>
      <c r="M80" s="140"/>
      <c r="N80" s="140"/>
      <c r="O80" s="140"/>
      <c r="R80" s="140"/>
      <c r="U80" s="140"/>
      <c r="X80" s="140"/>
      <c r="Y80" s="140"/>
      <c r="AA80" s="140">
        <f t="shared" ref="AA80:AA81" si="17">SUM(C80:X80)</f>
        <v>0</v>
      </c>
    </row>
    <row r="81" spans="1:27">
      <c r="B81" s="145" t="s">
        <v>106</v>
      </c>
      <c r="C81" s="140">
        <f>SUM(C68:C70)</f>
        <v>0</v>
      </c>
      <c r="F81" s="140">
        <f t="shared" ref="F81:X81" si="18">SUM(F68:F70)</f>
        <v>0</v>
      </c>
      <c r="I81" s="140">
        <f t="shared" si="18"/>
        <v>0</v>
      </c>
      <c r="L81" s="140">
        <f t="shared" si="18"/>
        <v>0</v>
      </c>
      <c r="M81" s="140">
        <f t="shared" si="18"/>
        <v>0</v>
      </c>
      <c r="N81" s="140">
        <f t="shared" si="18"/>
        <v>0</v>
      </c>
      <c r="O81" s="140">
        <f t="shared" si="18"/>
        <v>0</v>
      </c>
      <c r="R81" s="140">
        <f t="shared" si="18"/>
        <v>0</v>
      </c>
      <c r="U81" s="140">
        <f t="shared" si="18"/>
        <v>656</v>
      </c>
      <c r="X81" s="140">
        <f t="shared" si="18"/>
        <v>0</v>
      </c>
      <c r="Y81" s="140"/>
      <c r="AA81" s="140">
        <f t="shared" si="17"/>
        <v>656</v>
      </c>
    </row>
    <row r="82" spans="1:27">
      <c r="B82" s="145" t="s">
        <v>139</v>
      </c>
      <c r="C82" s="140">
        <f>SUM(C71:C79)</f>
        <v>4078</v>
      </c>
      <c r="D82" s="140">
        <f>SUM(C81:C82)</f>
        <v>4078</v>
      </c>
      <c r="E82" s="140">
        <f>SUM(C68:C79)</f>
        <v>4078</v>
      </c>
      <c r="F82" s="140">
        <f>SUM(F71:F79)</f>
        <v>11163</v>
      </c>
      <c r="G82" s="140">
        <f>SUM(F81:F82)</f>
        <v>11163</v>
      </c>
      <c r="H82" s="140">
        <f>SUM(F68:F79)</f>
        <v>11163</v>
      </c>
      <c r="I82" s="140">
        <f>SUM(I71:I79)</f>
        <v>0</v>
      </c>
      <c r="J82" s="140">
        <f>SUM(I81:I82)</f>
        <v>0</v>
      </c>
      <c r="K82" s="140">
        <f>SUM(I68:I79)</f>
        <v>0</v>
      </c>
      <c r="L82" s="140">
        <f>SUM(L71:L79)</f>
        <v>0</v>
      </c>
      <c r="M82" s="140">
        <f>SUM(M71:M79)</f>
        <v>0</v>
      </c>
      <c r="N82" s="140">
        <f>SUM(N71:N79)</f>
        <v>0</v>
      </c>
      <c r="O82" s="140">
        <f>SUM(O71:O79)</f>
        <v>0</v>
      </c>
      <c r="P82" s="140">
        <f>SUM(O81:O82)</f>
        <v>0</v>
      </c>
      <c r="Q82" s="140">
        <f>SUM(O68:O79)</f>
        <v>0</v>
      </c>
      <c r="R82" s="140">
        <f>SUM(R71:R79)</f>
        <v>0</v>
      </c>
      <c r="S82" s="140">
        <f>SUM(R81:R82)</f>
        <v>0</v>
      </c>
      <c r="T82" s="140">
        <f>SUM(R68:R79)</f>
        <v>0</v>
      </c>
      <c r="U82" s="140">
        <f>SUM(U71:U79)</f>
        <v>1355</v>
      </c>
      <c r="V82" s="140">
        <f>SUM(U81:U82)</f>
        <v>2011</v>
      </c>
      <c r="W82" s="140">
        <f>SUM(U68:U79)</f>
        <v>2011</v>
      </c>
      <c r="X82" s="140">
        <f>SUM(X71:X79)</f>
        <v>0</v>
      </c>
      <c r="Y82" s="140">
        <f>SUM(X68:X79)</f>
        <v>0</v>
      </c>
      <c r="Z82" s="140">
        <f>SUM(X81:X82)</f>
        <v>0</v>
      </c>
      <c r="AA82" s="140">
        <f>SUM(C82:X82)</f>
        <v>51100</v>
      </c>
    </row>
    <row r="83" spans="1:27">
      <c r="C83" s="140"/>
      <c r="F83" s="140"/>
      <c r="I83" s="140"/>
      <c r="L83" s="140"/>
      <c r="M83" s="140"/>
      <c r="N83" s="140"/>
      <c r="O83" s="140"/>
      <c r="R83" s="140"/>
      <c r="U83" s="140"/>
      <c r="X83" s="140"/>
      <c r="Y83" s="140"/>
      <c r="AA83" s="140"/>
    </row>
    <row r="84" spans="1:27" ht="12.75" customHeight="1">
      <c r="A84" s="169" t="s">
        <v>13</v>
      </c>
      <c r="B84" s="145">
        <f>B68</f>
        <v>2001</v>
      </c>
      <c r="C84" s="140">
        <f>Data!D85</f>
        <v>13830</v>
      </c>
      <c r="F84" s="140">
        <f>Data!G85</f>
        <v>939</v>
      </c>
      <c r="I84" s="140">
        <f>Data!J85</f>
        <v>0</v>
      </c>
      <c r="L84" s="140">
        <f>Data!M85</f>
        <v>592</v>
      </c>
      <c r="M84" s="140">
        <f>Data!P85</f>
        <v>0</v>
      </c>
      <c r="N84" s="140">
        <f>Data!S85</f>
        <v>0</v>
      </c>
      <c r="O84" s="140">
        <f>Data!V85</f>
        <v>652</v>
      </c>
      <c r="R84" s="140">
        <f>Data!Y85</f>
        <v>733</v>
      </c>
      <c r="U84" s="140">
        <f>Data!AB85</f>
        <v>0</v>
      </c>
      <c r="X84" s="140">
        <f>Data!AE85</f>
        <v>500</v>
      </c>
      <c r="Y84" s="140"/>
      <c r="AA84" s="140">
        <f>SUM(C84:X84)</f>
        <v>17246</v>
      </c>
    </row>
    <row r="85" spans="1:27">
      <c r="A85" s="169"/>
      <c r="B85" s="145">
        <f t="shared" ref="B85:B95" si="19">B69</f>
        <v>2002</v>
      </c>
      <c r="C85" s="140">
        <f>Data!D86</f>
        <v>6908</v>
      </c>
      <c r="F85" s="140">
        <f>Data!G86</f>
        <v>4910</v>
      </c>
      <c r="I85" s="140">
        <f>Data!J86</f>
        <v>0</v>
      </c>
      <c r="L85" s="140">
        <f>Data!M86</f>
        <v>0</v>
      </c>
      <c r="M85" s="140">
        <f>Data!P86</f>
        <v>0</v>
      </c>
      <c r="N85" s="140">
        <f>Data!S86</f>
        <v>662</v>
      </c>
      <c r="O85" s="140">
        <f>Data!V86</f>
        <v>490</v>
      </c>
      <c r="R85" s="140">
        <f>Data!Y86</f>
        <v>0</v>
      </c>
      <c r="U85" s="140">
        <f>Data!AB86</f>
        <v>656</v>
      </c>
      <c r="X85" s="140">
        <f>Data!AE86</f>
        <v>586</v>
      </c>
      <c r="Y85" s="140"/>
      <c r="AA85" s="140">
        <f t="shared" ref="AA85:AA95" si="20">SUM(C85:X85)</f>
        <v>14212</v>
      </c>
    </row>
    <row r="86" spans="1:27">
      <c r="A86" s="169"/>
      <c r="B86" s="145">
        <f t="shared" si="19"/>
        <v>2003</v>
      </c>
      <c r="C86" s="140">
        <f>Data!D87</f>
        <v>4041</v>
      </c>
      <c r="F86" s="140">
        <f>Data!G87</f>
        <v>7228</v>
      </c>
      <c r="I86" s="140">
        <f>Data!J87</f>
        <v>0</v>
      </c>
      <c r="L86" s="140">
        <f>Data!M87</f>
        <v>0</v>
      </c>
      <c r="M86" s="140">
        <f>Data!P87</f>
        <v>474</v>
      </c>
      <c r="N86" s="140">
        <f>Data!S87</f>
        <v>2603</v>
      </c>
      <c r="O86" s="140">
        <f>Data!V87</f>
        <v>1183</v>
      </c>
      <c r="R86" s="140">
        <f>Data!Y87</f>
        <v>0</v>
      </c>
      <c r="U86" s="140">
        <f>Data!AB87</f>
        <v>1718</v>
      </c>
      <c r="X86" s="140">
        <f>Data!AE87</f>
        <v>1894</v>
      </c>
      <c r="Y86" s="140"/>
      <c r="AA86" s="140">
        <f t="shared" si="20"/>
        <v>19141</v>
      </c>
    </row>
    <row r="87" spans="1:27">
      <c r="A87" s="169"/>
      <c r="B87" s="145">
        <f t="shared" si="19"/>
        <v>2004</v>
      </c>
      <c r="C87" s="140">
        <f>Data!D88</f>
        <v>4927</v>
      </c>
      <c r="F87" s="140">
        <f>Data!G88</f>
        <v>3212</v>
      </c>
      <c r="I87" s="140">
        <f>Data!J88</f>
        <v>0</v>
      </c>
      <c r="L87" s="140">
        <f>Data!M88</f>
        <v>0</v>
      </c>
      <c r="M87" s="140">
        <f>Data!P88</f>
        <v>0</v>
      </c>
      <c r="N87" s="140">
        <f>Data!S88</f>
        <v>0</v>
      </c>
      <c r="O87" s="140">
        <f>Data!V88</f>
        <v>1651</v>
      </c>
      <c r="R87" s="140">
        <f>Data!Y88</f>
        <v>2638</v>
      </c>
      <c r="U87" s="140">
        <f>Data!AB88</f>
        <v>0</v>
      </c>
      <c r="X87" s="140">
        <f>Data!AE88</f>
        <v>2832</v>
      </c>
      <c r="Y87" s="140"/>
      <c r="AA87" s="140">
        <f t="shared" si="20"/>
        <v>15260</v>
      </c>
    </row>
    <row r="88" spans="1:27">
      <c r="A88" s="169"/>
      <c r="B88" s="145">
        <f t="shared" si="19"/>
        <v>2005</v>
      </c>
      <c r="C88" s="140">
        <f>Data!D89</f>
        <v>1958</v>
      </c>
      <c r="F88" s="140">
        <f>Data!G89</f>
        <v>6565</v>
      </c>
      <c r="I88" s="140">
        <f>Data!J89</f>
        <v>0</v>
      </c>
      <c r="L88" s="140">
        <f>Data!M89</f>
        <v>0</v>
      </c>
      <c r="M88" s="140">
        <f>Data!P89</f>
        <v>704</v>
      </c>
      <c r="N88" s="140">
        <f>Data!S89</f>
        <v>0</v>
      </c>
      <c r="O88" s="140">
        <f>Data!V89</f>
        <v>0</v>
      </c>
      <c r="R88" s="140">
        <f>Data!Y89</f>
        <v>0</v>
      </c>
      <c r="U88" s="140">
        <f>Data!AB89</f>
        <v>812</v>
      </c>
      <c r="X88" s="140">
        <f>Data!AE89</f>
        <v>394</v>
      </c>
      <c r="Y88" s="140"/>
      <c r="AA88" s="140">
        <f t="shared" si="20"/>
        <v>10433</v>
      </c>
    </row>
    <row r="89" spans="1:27">
      <c r="A89" s="169"/>
      <c r="B89" s="145">
        <f t="shared" si="19"/>
        <v>2006</v>
      </c>
      <c r="C89" s="140">
        <f>Data!D90</f>
        <v>2163</v>
      </c>
      <c r="F89" s="140">
        <f>Data!G90</f>
        <v>5531</v>
      </c>
      <c r="I89" s="140">
        <f>Data!J90</f>
        <v>1165</v>
      </c>
      <c r="L89" s="140">
        <f>Data!M90</f>
        <v>358</v>
      </c>
      <c r="M89" s="140">
        <f>Data!P90</f>
        <v>160</v>
      </c>
      <c r="N89" s="140">
        <f>Data!S90</f>
        <v>0</v>
      </c>
      <c r="O89" s="140">
        <f>Data!V90</f>
        <v>0</v>
      </c>
      <c r="R89" s="140">
        <f>Data!Y90</f>
        <v>3418</v>
      </c>
      <c r="U89" s="140">
        <f>Data!AB90</f>
        <v>135</v>
      </c>
      <c r="X89" s="140">
        <f>Data!AE90</f>
        <v>11149</v>
      </c>
      <c r="Y89" s="140"/>
      <c r="AA89" s="140">
        <f t="shared" si="20"/>
        <v>24079</v>
      </c>
    </row>
    <row r="90" spans="1:27">
      <c r="A90" s="169"/>
      <c r="B90" s="145">
        <f t="shared" si="19"/>
        <v>2007</v>
      </c>
      <c r="C90" s="140">
        <f>Data!D91</f>
        <v>2211</v>
      </c>
      <c r="F90" s="140">
        <f>Data!G91</f>
        <v>4609</v>
      </c>
      <c r="I90" s="140">
        <f>Data!J91</f>
        <v>0</v>
      </c>
      <c r="L90" s="140">
        <f>Data!M91</f>
        <v>501</v>
      </c>
      <c r="M90" s="140">
        <f>Data!P91</f>
        <v>0</v>
      </c>
      <c r="N90" s="140">
        <f>Data!S91</f>
        <v>0</v>
      </c>
      <c r="O90" s="140">
        <f>Data!V91</f>
        <v>0</v>
      </c>
      <c r="R90" s="140">
        <f>Data!Y91</f>
        <v>1602</v>
      </c>
      <c r="U90" s="140">
        <f>Data!AB91</f>
        <v>1266</v>
      </c>
      <c r="X90" s="140">
        <f>Data!AE91</f>
        <v>575</v>
      </c>
      <c r="Y90" s="140"/>
      <c r="AA90" s="140">
        <f t="shared" si="20"/>
        <v>10764</v>
      </c>
    </row>
    <row r="91" spans="1:27">
      <c r="A91" s="169"/>
      <c r="B91" s="145">
        <f t="shared" si="19"/>
        <v>2008</v>
      </c>
      <c r="C91" s="140">
        <f>Data!D92</f>
        <v>3524</v>
      </c>
      <c r="F91" s="140">
        <f>Data!G92</f>
        <v>3175</v>
      </c>
      <c r="I91" s="140">
        <f>Data!J92</f>
        <v>0</v>
      </c>
      <c r="L91" s="140">
        <f>Data!M92</f>
        <v>678</v>
      </c>
      <c r="M91" s="140">
        <f>Data!P92</f>
        <v>0</v>
      </c>
      <c r="N91" s="140">
        <f>Data!S92</f>
        <v>143</v>
      </c>
      <c r="O91" s="140">
        <f>Data!V92</f>
        <v>0</v>
      </c>
      <c r="R91" s="140">
        <f>Data!Y92</f>
        <v>0</v>
      </c>
      <c r="U91" s="140">
        <f>Data!AB92</f>
        <v>0</v>
      </c>
      <c r="X91" s="140">
        <f>Data!AE92</f>
        <v>469</v>
      </c>
      <c r="Y91" s="140"/>
      <c r="AA91" s="140">
        <f t="shared" si="20"/>
        <v>7989</v>
      </c>
    </row>
    <row r="92" spans="1:27">
      <c r="A92" s="169"/>
      <c r="B92" s="145">
        <f t="shared" si="19"/>
        <v>2009</v>
      </c>
      <c r="C92" s="140">
        <f>Data!D93</f>
        <v>882</v>
      </c>
      <c r="F92" s="140">
        <f>Data!G93</f>
        <v>6657</v>
      </c>
      <c r="I92" s="140">
        <f>Data!J93</f>
        <v>1984</v>
      </c>
      <c r="L92" s="140">
        <f>Data!M93</f>
        <v>0</v>
      </c>
      <c r="M92" s="140">
        <f>Data!P93</f>
        <v>0</v>
      </c>
      <c r="N92" s="140">
        <f>Data!S93</f>
        <v>0</v>
      </c>
      <c r="O92" s="140">
        <f>Data!V93</f>
        <v>335</v>
      </c>
      <c r="R92" s="140">
        <f>Data!Y93</f>
        <v>958</v>
      </c>
      <c r="U92" s="140">
        <f>Data!AB93</f>
        <v>902</v>
      </c>
      <c r="X92" s="140">
        <f>Data!AE93</f>
        <v>0</v>
      </c>
      <c r="Y92" s="140"/>
      <c r="AA92" s="140">
        <f t="shared" si="20"/>
        <v>11718</v>
      </c>
    </row>
    <row r="93" spans="1:27">
      <c r="A93" s="169"/>
      <c r="B93" s="145">
        <f t="shared" si="19"/>
        <v>2010</v>
      </c>
      <c r="C93" s="140">
        <f>Data!D94</f>
        <v>1402</v>
      </c>
      <c r="F93" s="140">
        <f>Data!G94</f>
        <v>6027</v>
      </c>
      <c r="I93" s="140">
        <f>Data!J94</f>
        <v>0</v>
      </c>
      <c r="L93" s="140">
        <f>Data!M94</f>
        <v>2207</v>
      </c>
      <c r="M93" s="140">
        <f>Data!P94</f>
        <v>0</v>
      </c>
      <c r="N93" s="140">
        <f>Data!S94</f>
        <v>0</v>
      </c>
      <c r="O93" s="140">
        <f>Data!V94</f>
        <v>0</v>
      </c>
      <c r="R93" s="140">
        <f>Data!Y94</f>
        <v>2866</v>
      </c>
      <c r="U93" s="140">
        <f>Data!AB94</f>
        <v>0</v>
      </c>
      <c r="X93" s="140">
        <f>Data!AE94</f>
        <v>394</v>
      </c>
      <c r="Y93" s="140"/>
      <c r="AA93" s="140">
        <f t="shared" si="20"/>
        <v>12896</v>
      </c>
    </row>
    <row r="94" spans="1:27">
      <c r="A94" s="169"/>
      <c r="B94" s="145">
        <f t="shared" si="19"/>
        <v>2011</v>
      </c>
      <c r="C94" s="140">
        <f>Data!D95</f>
        <v>704</v>
      </c>
      <c r="F94" s="140">
        <f>Data!G95</f>
        <v>8771</v>
      </c>
      <c r="I94" s="140">
        <f>Data!J95</f>
        <v>0</v>
      </c>
      <c r="L94" s="140">
        <f>Data!M95</f>
        <v>1000</v>
      </c>
      <c r="M94" s="140">
        <f>Data!P95</f>
        <v>0</v>
      </c>
      <c r="N94" s="140">
        <f>Data!S95</f>
        <v>0</v>
      </c>
      <c r="O94" s="140">
        <f>Data!V95</f>
        <v>478</v>
      </c>
      <c r="R94" s="140">
        <f>Data!Y95</f>
        <v>9596</v>
      </c>
      <c r="U94" s="140">
        <f>Data!AB95</f>
        <v>5099</v>
      </c>
      <c r="X94" s="140">
        <f>Data!AE95</f>
        <v>14080</v>
      </c>
      <c r="Y94" s="140"/>
      <c r="AA94" s="140">
        <f t="shared" si="20"/>
        <v>39728</v>
      </c>
    </row>
    <row r="95" spans="1:27">
      <c r="A95" s="169"/>
      <c r="B95" s="145">
        <f t="shared" si="19"/>
        <v>2012</v>
      </c>
      <c r="C95" s="140">
        <f>Data!D96</f>
        <v>1295</v>
      </c>
      <c r="F95" s="140">
        <f>Data!G96</f>
        <v>8547</v>
      </c>
      <c r="I95" s="140">
        <f>Data!J96</f>
        <v>0</v>
      </c>
      <c r="L95" s="140">
        <f>Data!M96</f>
        <v>0</v>
      </c>
      <c r="M95" s="140">
        <f>Data!P96</f>
        <v>0</v>
      </c>
      <c r="N95" s="140">
        <f>Data!S96</f>
        <v>994</v>
      </c>
      <c r="O95" s="140">
        <f>Data!V96</f>
        <v>548</v>
      </c>
      <c r="R95" s="140">
        <f>Data!Y96</f>
        <v>0</v>
      </c>
      <c r="U95" s="140">
        <f>Data!AB96</f>
        <v>1083</v>
      </c>
      <c r="X95" s="140">
        <f>Data!AE96</f>
        <v>2627</v>
      </c>
      <c r="Y95" s="140"/>
      <c r="AA95" s="140">
        <f t="shared" si="20"/>
        <v>15094</v>
      </c>
    </row>
    <row r="96" spans="1:27">
      <c r="C96" s="140"/>
      <c r="F96" s="140"/>
      <c r="I96" s="140"/>
      <c r="L96" s="140"/>
      <c r="M96" s="140"/>
      <c r="N96" s="140"/>
      <c r="O96" s="140"/>
      <c r="R96" s="140"/>
      <c r="U96" s="140"/>
      <c r="X96" s="140"/>
      <c r="Y96" s="140"/>
      <c r="AA96" s="140">
        <f t="shared" ref="AA96:AA98" si="21">SUM(C96:X96)</f>
        <v>0</v>
      </c>
    </row>
    <row r="97" spans="1:27">
      <c r="B97" s="145" t="s">
        <v>106</v>
      </c>
      <c r="C97" s="140">
        <f>SUM(C84:C86)</f>
        <v>24779</v>
      </c>
      <c r="F97" s="140">
        <f t="shared" ref="F97:X97" si="22">SUM(F84:F86)</f>
        <v>13077</v>
      </c>
      <c r="I97" s="140">
        <f t="shared" si="22"/>
        <v>0</v>
      </c>
      <c r="L97" s="140">
        <f t="shared" si="22"/>
        <v>592</v>
      </c>
      <c r="M97" s="140">
        <f t="shared" si="22"/>
        <v>474</v>
      </c>
      <c r="N97" s="140">
        <f t="shared" si="22"/>
        <v>3265</v>
      </c>
      <c r="O97" s="140">
        <f t="shared" si="22"/>
        <v>2325</v>
      </c>
      <c r="R97" s="140">
        <f t="shared" si="22"/>
        <v>733</v>
      </c>
      <c r="U97" s="140">
        <f t="shared" si="22"/>
        <v>2374</v>
      </c>
      <c r="X97" s="140">
        <f t="shared" si="22"/>
        <v>2980</v>
      </c>
      <c r="Y97" s="140"/>
      <c r="AA97" s="140">
        <f t="shared" si="21"/>
        <v>50599</v>
      </c>
    </row>
    <row r="98" spans="1:27">
      <c r="B98" s="145" t="s">
        <v>139</v>
      </c>
      <c r="C98" s="140">
        <f>SUM(C87:C95)</f>
        <v>19066</v>
      </c>
      <c r="D98" s="140">
        <f>SUM(C97:C98)</f>
        <v>43845</v>
      </c>
      <c r="E98" s="140">
        <f>SUM(C84:C95)</f>
        <v>43845</v>
      </c>
      <c r="F98" s="140">
        <f>SUM(F87:F95)</f>
        <v>53094</v>
      </c>
      <c r="G98" s="140">
        <f>SUM(F97:F98)</f>
        <v>66171</v>
      </c>
      <c r="H98" s="140">
        <f>SUM(F84:F95)</f>
        <v>66171</v>
      </c>
      <c r="I98" s="140">
        <f>SUM(I87:I95)</f>
        <v>3149</v>
      </c>
      <c r="J98" s="140">
        <f>SUM(I97:I98)</f>
        <v>3149</v>
      </c>
      <c r="K98" s="140">
        <f>SUM(I84:I95)</f>
        <v>3149</v>
      </c>
      <c r="L98" s="140">
        <f t="shared" ref="L98:X98" si="23">SUM(L87:L95)</f>
        <v>4744</v>
      </c>
      <c r="M98" s="140">
        <f t="shared" si="23"/>
        <v>864</v>
      </c>
      <c r="N98" s="140">
        <f t="shared" si="23"/>
        <v>1137</v>
      </c>
      <c r="O98" s="140">
        <f t="shared" si="23"/>
        <v>3012</v>
      </c>
      <c r="P98" s="140">
        <f>SUM(O97:O98)</f>
        <v>5337</v>
      </c>
      <c r="Q98" s="140">
        <f>SUM(O84:O95)</f>
        <v>5337</v>
      </c>
      <c r="R98" s="140">
        <f t="shared" si="23"/>
        <v>21078</v>
      </c>
      <c r="S98" s="140">
        <f>SUM(R97:R98)</f>
        <v>21811</v>
      </c>
      <c r="T98" s="140">
        <f>SUM(R84:R95)</f>
        <v>21811</v>
      </c>
      <c r="U98" s="140">
        <f t="shared" si="23"/>
        <v>9297</v>
      </c>
      <c r="V98" s="140">
        <f>SUM(U97:U98)</f>
        <v>11671</v>
      </c>
      <c r="W98" s="140">
        <f>SUM(U84:U95)</f>
        <v>11671</v>
      </c>
      <c r="X98" s="140">
        <f t="shared" si="23"/>
        <v>32520</v>
      </c>
      <c r="Y98" s="140">
        <f>SUM(X84:X95)</f>
        <v>35500</v>
      </c>
      <c r="Z98" s="140">
        <f>SUM(X97:X98)</f>
        <v>35500</v>
      </c>
      <c r="AA98" s="140">
        <f t="shared" si="21"/>
        <v>451929</v>
      </c>
    </row>
    <row r="99" spans="1:27">
      <c r="C99" s="140"/>
      <c r="F99" s="140"/>
      <c r="I99" s="140"/>
      <c r="L99" s="140"/>
      <c r="M99" s="140"/>
      <c r="N99" s="140"/>
      <c r="O99" s="140"/>
      <c r="R99" s="140"/>
      <c r="U99" s="140"/>
      <c r="X99" s="140"/>
      <c r="Y99" s="140"/>
      <c r="AA99" s="140"/>
    </row>
    <row r="100" spans="1:27" ht="12.75" customHeight="1">
      <c r="A100" s="169" t="s">
        <v>10</v>
      </c>
      <c r="B100" s="145">
        <f>B84</f>
        <v>2001</v>
      </c>
      <c r="C100" s="140">
        <f>Data!D101</f>
        <v>19917</v>
      </c>
      <c r="F100" s="140">
        <f>Data!G101</f>
        <v>1309</v>
      </c>
      <c r="I100" s="140">
        <f>Data!J101</f>
        <v>0</v>
      </c>
      <c r="L100" s="140">
        <f>Data!M101</f>
        <v>0</v>
      </c>
      <c r="M100" s="140">
        <f>Data!P101</f>
        <v>0</v>
      </c>
      <c r="N100" s="140">
        <f>Data!S101</f>
        <v>0</v>
      </c>
      <c r="O100" s="140">
        <f>Data!V101</f>
        <v>0</v>
      </c>
      <c r="R100" s="140">
        <f>Data!Y101</f>
        <v>0</v>
      </c>
      <c r="U100" s="140">
        <f>Data!AB101</f>
        <v>0</v>
      </c>
      <c r="X100" s="140">
        <f>Data!AE101</f>
        <v>652</v>
      </c>
      <c r="Y100" s="140"/>
      <c r="AA100" s="140">
        <f>SUM(C100:X100)</f>
        <v>21878</v>
      </c>
    </row>
    <row r="101" spans="1:27">
      <c r="A101" s="169"/>
      <c r="B101" s="145">
        <f t="shared" ref="B101:B111" si="24">B85</f>
        <v>2002</v>
      </c>
      <c r="C101" s="140">
        <f>Data!D102</f>
        <v>237</v>
      </c>
      <c r="F101" s="140">
        <f>Data!G102</f>
        <v>2100</v>
      </c>
      <c r="I101" s="140">
        <f>Data!J102</f>
        <v>0</v>
      </c>
      <c r="L101" s="140">
        <f>Data!M102</f>
        <v>0</v>
      </c>
      <c r="M101" s="140">
        <f>Data!P102</f>
        <v>0</v>
      </c>
      <c r="N101" s="140">
        <f>Data!S102</f>
        <v>0</v>
      </c>
      <c r="O101" s="140">
        <f>Data!V102</f>
        <v>0</v>
      </c>
      <c r="R101" s="140">
        <f>Data!Y102</f>
        <v>0</v>
      </c>
      <c r="U101" s="140">
        <f>Data!AB102</f>
        <v>0</v>
      </c>
      <c r="X101" s="140">
        <f>Data!AE102</f>
        <v>112</v>
      </c>
      <c r="Y101" s="140"/>
      <c r="AA101" s="140">
        <f t="shared" ref="AA101:AA111" si="25">SUM(C101:X101)</f>
        <v>2449</v>
      </c>
    </row>
    <row r="102" spans="1:27">
      <c r="A102" s="169"/>
      <c r="B102" s="145">
        <f t="shared" si="24"/>
        <v>2003</v>
      </c>
      <c r="C102" s="140">
        <f>Data!D103</f>
        <v>11032</v>
      </c>
      <c r="F102" s="140">
        <f>Data!G103</f>
        <v>1206</v>
      </c>
      <c r="I102" s="140">
        <f>Data!J103</f>
        <v>0</v>
      </c>
      <c r="L102" s="140">
        <f>Data!M103</f>
        <v>0</v>
      </c>
      <c r="M102" s="140">
        <f>Data!P103</f>
        <v>0</v>
      </c>
      <c r="N102" s="140">
        <f>Data!S103</f>
        <v>5054</v>
      </c>
      <c r="O102" s="140">
        <f>Data!V103</f>
        <v>0</v>
      </c>
      <c r="R102" s="140">
        <f>Data!Y103</f>
        <v>0</v>
      </c>
      <c r="U102" s="140">
        <f>Data!AB103</f>
        <v>0</v>
      </c>
      <c r="X102" s="140">
        <f>Data!AE103</f>
        <v>0</v>
      </c>
      <c r="Y102" s="140"/>
      <c r="AA102" s="140">
        <f t="shared" si="25"/>
        <v>17292</v>
      </c>
    </row>
    <row r="103" spans="1:27">
      <c r="A103" s="169"/>
      <c r="B103" s="145">
        <f t="shared" si="24"/>
        <v>2004</v>
      </c>
      <c r="C103" s="140">
        <f>Data!D104</f>
        <v>6788</v>
      </c>
      <c r="F103" s="140">
        <f>Data!G104</f>
        <v>3197</v>
      </c>
      <c r="I103" s="140">
        <f>Data!J104</f>
        <v>0</v>
      </c>
      <c r="L103" s="140">
        <f>Data!M104</f>
        <v>0</v>
      </c>
      <c r="M103" s="140">
        <f>Data!P104</f>
        <v>835</v>
      </c>
      <c r="N103" s="140">
        <f>Data!S104</f>
        <v>0</v>
      </c>
      <c r="O103" s="140">
        <f>Data!V104</f>
        <v>181</v>
      </c>
      <c r="R103" s="140">
        <f>Data!Y104</f>
        <v>0</v>
      </c>
      <c r="U103" s="140">
        <f>Data!AB104</f>
        <v>0</v>
      </c>
      <c r="X103" s="140">
        <f>Data!AE104</f>
        <v>0</v>
      </c>
      <c r="Y103" s="140"/>
      <c r="AA103" s="140">
        <f t="shared" si="25"/>
        <v>11001</v>
      </c>
    </row>
    <row r="104" spans="1:27">
      <c r="A104" s="169"/>
      <c r="B104" s="145">
        <f t="shared" si="24"/>
        <v>2005</v>
      </c>
      <c r="C104" s="140">
        <f>Data!D105</f>
        <v>20430</v>
      </c>
      <c r="F104" s="140">
        <f>Data!G105</f>
        <v>3662</v>
      </c>
      <c r="I104" s="140">
        <f>Data!J105</f>
        <v>0</v>
      </c>
      <c r="L104" s="140">
        <f>Data!M105</f>
        <v>2789</v>
      </c>
      <c r="M104" s="140">
        <f>Data!P105</f>
        <v>0</v>
      </c>
      <c r="N104" s="140">
        <f>Data!S105</f>
        <v>52</v>
      </c>
      <c r="O104" s="140">
        <f>Data!V105</f>
        <v>205</v>
      </c>
      <c r="R104" s="140">
        <f>Data!Y105</f>
        <v>565</v>
      </c>
      <c r="U104" s="140">
        <f>Data!AB105</f>
        <v>385</v>
      </c>
      <c r="X104" s="140">
        <f>Data!AE105</f>
        <v>0</v>
      </c>
      <c r="Y104" s="140"/>
      <c r="AA104" s="140">
        <f t="shared" si="25"/>
        <v>28088</v>
      </c>
    </row>
    <row r="105" spans="1:27">
      <c r="A105" s="169"/>
      <c r="B105" s="145">
        <f t="shared" si="24"/>
        <v>2006</v>
      </c>
      <c r="C105" s="140">
        <f>Data!D106</f>
        <v>13418</v>
      </c>
      <c r="F105" s="140">
        <f>Data!G106</f>
        <v>4379</v>
      </c>
      <c r="I105" s="140">
        <f>Data!J106</f>
        <v>3492</v>
      </c>
      <c r="L105" s="140">
        <f>Data!M106</f>
        <v>6314</v>
      </c>
      <c r="M105" s="140">
        <f>Data!P106</f>
        <v>150</v>
      </c>
      <c r="N105" s="140">
        <f>Data!S106</f>
        <v>0</v>
      </c>
      <c r="O105" s="140">
        <f>Data!V106</f>
        <v>72</v>
      </c>
      <c r="R105" s="140">
        <f>Data!Y106</f>
        <v>0</v>
      </c>
      <c r="U105" s="140">
        <f>Data!AB106</f>
        <v>517</v>
      </c>
      <c r="X105" s="140">
        <f>Data!AE106</f>
        <v>601</v>
      </c>
      <c r="Y105" s="140"/>
      <c r="AA105" s="140">
        <f t="shared" si="25"/>
        <v>28943</v>
      </c>
    </row>
    <row r="106" spans="1:27">
      <c r="A106" s="169"/>
      <c r="B106" s="145">
        <f t="shared" si="24"/>
        <v>2007</v>
      </c>
      <c r="C106" s="140">
        <f>Data!D107</f>
        <v>19372</v>
      </c>
      <c r="F106" s="140">
        <f>Data!G107</f>
        <v>19736</v>
      </c>
      <c r="I106" s="140">
        <f>Data!J107</f>
        <v>0</v>
      </c>
      <c r="L106" s="140">
        <f>Data!M107</f>
        <v>0</v>
      </c>
      <c r="M106" s="140">
        <f>Data!P107</f>
        <v>0</v>
      </c>
      <c r="N106" s="140">
        <f>Data!S107</f>
        <v>0</v>
      </c>
      <c r="O106" s="140">
        <f>Data!V107</f>
        <v>0</v>
      </c>
      <c r="R106" s="140">
        <f>Data!Y107</f>
        <v>0</v>
      </c>
      <c r="U106" s="140">
        <f>Data!AB107</f>
        <v>0</v>
      </c>
      <c r="X106" s="140">
        <f>Data!AE107</f>
        <v>2835</v>
      </c>
      <c r="Y106" s="140"/>
      <c r="AA106" s="140">
        <f t="shared" si="25"/>
        <v>41943</v>
      </c>
    </row>
    <row r="107" spans="1:27">
      <c r="A107" s="169"/>
      <c r="B107" s="145">
        <f t="shared" si="24"/>
        <v>2008</v>
      </c>
      <c r="C107" s="140">
        <f>Data!D108</f>
        <v>540</v>
      </c>
      <c r="F107" s="140">
        <f>Data!G108</f>
        <v>4475</v>
      </c>
      <c r="I107" s="140">
        <f>Data!J108</f>
        <v>0</v>
      </c>
      <c r="L107" s="140">
        <f>Data!M108</f>
        <v>1586</v>
      </c>
      <c r="M107" s="140">
        <f>Data!P108</f>
        <v>0</v>
      </c>
      <c r="N107" s="140">
        <f>Data!S108</f>
        <v>0</v>
      </c>
      <c r="O107" s="140">
        <f>Data!V108</f>
        <v>770</v>
      </c>
      <c r="R107" s="140">
        <f>Data!Y108</f>
        <v>0</v>
      </c>
      <c r="U107" s="140">
        <f>Data!AB108</f>
        <v>757</v>
      </c>
      <c r="X107" s="140">
        <f>Data!AE108</f>
        <v>1508</v>
      </c>
      <c r="Y107" s="140"/>
      <c r="AA107" s="140">
        <f t="shared" si="25"/>
        <v>9636</v>
      </c>
    </row>
    <row r="108" spans="1:27">
      <c r="A108" s="169"/>
      <c r="B108" s="145">
        <f t="shared" si="24"/>
        <v>2009</v>
      </c>
      <c r="C108" s="140">
        <f>Data!D109</f>
        <v>972</v>
      </c>
      <c r="F108" s="140">
        <f>Data!G109</f>
        <v>5225</v>
      </c>
      <c r="I108" s="140">
        <f>Data!J109</f>
        <v>0</v>
      </c>
      <c r="L108" s="140">
        <f>Data!M109</f>
        <v>0</v>
      </c>
      <c r="M108" s="140">
        <f>Data!P109</f>
        <v>0</v>
      </c>
      <c r="N108" s="140">
        <f>Data!S109</f>
        <v>0</v>
      </c>
      <c r="O108" s="140">
        <f>Data!V109</f>
        <v>0</v>
      </c>
      <c r="R108" s="140">
        <f>Data!Y109</f>
        <v>0</v>
      </c>
      <c r="U108" s="140">
        <f>Data!AB109</f>
        <v>0</v>
      </c>
      <c r="X108" s="140">
        <f>Data!AE109</f>
        <v>0</v>
      </c>
      <c r="Y108" s="140"/>
      <c r="AA108" s="140">
        <f t="shared" si="25"/>
        <v>6197</v>
      </c>
    </row>
    <row r="109" spans="1:27">
      <c r="A109" s="169"/>
      <c r="B109" s="145">
        <f t="shared" si="24"/>
        <v>2010</v>
      </c>
      <c r="C109" s="140">
        <f>Data!D110</f>
        <v>1952</v>
      </c>
      <c r="F109" s="140">
        <f>Data!G110</f>
        <v>12871</v>
      </c>
      <c r="I109" s="140">
        <f>Data!J110</f>
        <v>0</v>
      </c>
      <c r="L109" s="140">
        <f>Data!M110</f>
        <v>859</v>
      </c>
      <c r="M109" s="140">
        <f>Data!P110</f>
        <v>0</v>
      </c>
      <c r="N109" s="140">
        <f>Data!S110</f>
        <v>0</v>
      </c>
      <c r="O109" s="140">
        <f>Data!V110</f>
        <v>0</v>
      </c>
      <c r="R109" s="140">
        <f>Data!Y110</f>
        <v>0</v>
      </c>
      <c r="U109" s="140">
        <f>Data!AB110</f>
        <v>0</v>
      </c>
      <c r="X109" s="140">
        <f>Data!AE110</f>
        <v>0</v>
      </c>
      <c r="Y109" s="140"/>
      <c r="AA109" s="140">
        <f t="shared" si="25"/>
        <v>15682</v>
      </c>
    </row>
    <row r="110" spans="1:27">
      <c r="A110" s="169"/>
      <c r="B110" s="145">
        <f t="shared" si="24"/>
        <v>2011</v>
      </c>
      <c r="C110" s="140">
        <f>Data!D111</f>
        <v>643</v>
      </c>
      <c r="F110" s="140">
        <f>Data!G111</f>
        <v>2423</v>
      </c>
      <c r="I110" s="140">
        <f>Data!J111</f>
        <v>0</v>
      </c>
      <c r="L110" s="140">
        <f>Data!M111</f>
        <v>1659</v>
      </c>
      <c r="M110" s="140">
        <f>Data!P111</f>
        <v>356</v>
      </c>
      <c r="N110" s="140">
        <f>Data!S111</f>
        <v>200</v>
      </c>
      <c r="O110" s="140">
        <f>Data!V111</f>
        <v>0</v>
      </c>
      <c r="R110" s="140">
        <f>Data!Y111</f>
        <v>0</v>
      </c>
      <c r="U110" s="140">
        <f>Data!AB111</f>
        <v>493</v>
      </c>
      <c r="X110" s="140">
        <f>Data!AE111</f>
        <v>430</v>
      </c>
      <c r="Y110" s="140"/>
      <c r="AA110" s="140">
        <f t="shared" si="25"/>
        <v>6204</v>
      </c>
    </row>
    <row r="111" spans="1:27">
      <c r="A111" s="169"/>
      <c r="B111" s="145">
        <f t="shared" si="24"/>
        <v>2012</v>
      </c>
      <c r="C111" s="140">
        <f>Data!D112</f>
        <v>564</v>
      </c>
      <c r="F111" s="140">
        <f>Data!G112</f>
        <v>3488</v>
      </c>
      <c r="I111" s="140">
        <f>Data!J112</f>
        <v>1604</v>
      </c>
      <c r="L111" s="140">
        <f>Data!M112</f>
        <v>1235</v>
      </c>
      <c r="M111" s="140">
        <f>Data!P112</f>
        <v>0</v>
      </c>
      <c r="N111" s="140">
        <f>Data!S112</f>
        <v>0</v>
      </c>
      <c r="O111" s="140">
        <f>Data!V112</f>
        <v>560</v>
      </c>
      <c r="R111" s="140">
        <f>Data!Y112</f>
        <v>0</v>
      </c>
      <c r="U111" s="140">
        <f>Data!AB112</f>
        <v>1456</v>
      </c>
      <c r="X111" s="140">
        <f>Data!AE112</f>
        <v>0</v>
      </c>
      <c r="Y111" s="140"/>
      <c r="AA111" s="140">
        <f t="shared" si="25"/>
        <v>8907</v>
      </c>
    </row>
    <row r="112" spans="1:27">
      <c r="C112" s="140"/>
      <c r="F112" s="140"/>
      <c r="I112" s="140"/>
      <c r="L112" s="140"/>
      <c r="M112" s="140"/>
      <c r="N112" s="140"/>
      <c r="O112" s="140"/>
      <c r="R112" s="140"/>
      <c r="U112" s="140"/>
      <c r="X112" s="140"/>
      <c r="Y112" s="140"/>
      <c r="AA112" s="140">
        <f t="shared" ref="AA112:AA114" si="26">SUM(C112:X112)</f>
        <v>0</v>
      </c>
    </row>
    <row r="113" spans="1:27">
      <c r="B113" s="145" t="s">
        <v>106</v>
      </c>
      <c r="C113" s="140">
        <f>SUM(C100:C102)</f>
        <v>31186</v>
      </c>
      <c r="F113" s="140">
        <f>SUM(F100:F102)</f>
        <v>4615</v>
      </c>
      <c r="I113" s="140">
        <f>SUM(I100:I102)</f>
        <v>0</v>
      </c>
      <c r="L113" s="140">
        <f>SUM(L100:L102)</f>
        <v>0</v>
      </c>
      <c r="M113" s="140">
        <f>SUM(M100:M102)</f>
        <v>0</v>
      </c>
      <c r="N113" s="140">
        <f>SUM(N100:N102)</f>
        <v>5054</v>
      </c>
      <c r="O113" s="140">
        <f>SUM(O100:O102)</f>
        <v>0</v>
      </c>
      <c r="R113" s="140">
        <f>SUM(R100:R102)</f>
        <v>0</v>
      </c>
      <c r="U113" s="140">
        <f>SUM(U100:U102)</f>
        <v>0</v>
      </c>
      <c r="X113" s="140">
        <f>SUM(X100:X102)</f>
        <v>764</v>
      </c>
      <c r="Y113" s="140"/>
      <c r="AA113" s="140">
        <f t="shared" si="26"/>
        <v>41619</v>
      </c>
    </row>
    <row r="114" spans="1:27">
      <c r="B114" s="145" t="s">
        <v>139</v>
      </c>
      <c r="C114" s="140">
        <f>SUM(C103:C111)</f>
        <v>64679</v>
      </c>
      <c r="D114" s="140">
        <f>SUM(C113:C114)</f>
        <v>95865</v>
      </c>
      <c r="E114" s="140">
        <f>SUM(C100:C111)</f>
        <v>95865</v>
      </c>
      <c r="F114" s="140">
        <f>SUM(F103:F111)</f>
        <v>59456</v>
      </c>
      <c r="G114" s="140">
        <f>SUM(F113:F114)</f>
        <v>64071</v>
      </c>
      <c r="H114" s="140">
        <f>SUM(F100:F111)</f>
        <v>64071</v>
      </c>
      <c r="I114" s="140">
        <f>SUM(I103:I111)</f>
        <v>5096</v>
      </c>
      <c r="J114" s="140">
        <f>SUM(I113:I114)</f>
        <v>5096</v>
      </c>
      <c r="K114" s="140">
        <f>SUM(I100:I111)</f>
        <v>5096</v>
      </c>
      <c r="L114" s="140">
        <f>SUM(L103:L111)</f>
        <v>14442</v>
      </c>
      <c r="M114" s="140">
        <f>SUM(M103:M111)</f>
        <v>1341</v>
      </c>
      <c r="N114" s="140">
        <f>SUM(N103:N111)</f>
        <v>252</v>
      </c>
      <c r="O114" s="140">
        <f>SUM(O103:O111)</f>
        <v>1788</v>
      </c>
      <c r="P114" s="140">
        <f>SUM(O113:O114)</f>
        <v>1788</v>
      </c>
      <c r="Q114" s="140">
        <f>SUM(O100:O111)</f>
        <v>1788</v>
      </c>
      <c r="R114" s="140">
        <f>SUM(R103:R111)</f>
        <v>565</v>
      </c>
      <c r="S114" s="140">
        <f>SUM(R113:R114)</f>
        <v>565</v>
      </c>
      <c r="T114" s="140">
        <f>SUM(R100:R111)</f>
        <v>565</v>
      </c>
      <c r="U114" s="140">
        <f>SUM(U103:U111)</f>
        <v>3608</v>
      </c>
      <c r="V114" s="140">
        <f>SUM(U113:U114)</f>
        <v>3608</v>
      </c>
      <c r="W114" s="140">
        <f>SUM(U100:U111)</f>
        <v>3608</v>
      </c>
      <c r="X114" s="140">
        <f>SUM(X103:X111)</f>
        <v>5374</v>
      </c>
      <c r="Y114" s="140">
        <f>SUM(X100:X111)</f>
        <v>6138</v>
      </c>
      <c r="Z114" s="140">
        <f>SUM(X113:X114)</f>
        <v>6138</v>
      </c>
      <c r="AA114" s="140">
        <f t="shared" si="26"/>
        <v>498587</v>
      </c>
    </row>
    <row r="115" spans="1:27">
      <c r="C115" s="140"/>
      <c r="F115" s="140"/>
      <c r="I115" s="140"/>
      <c r="L115" s="140"/>
      <c r="M115" s="140"/>
      <c r="N115" s="140"/>
      <c r="O115" s="140"/>
      <c r="R115" s="140"/>
      <c r="U115" s="140"/>
      <c r="X115" s="140"/>
      <c r="Y115" s="140"/>
      <c r="AA115" s="140"/>
    </row>
    <row r="116" spans="1:27" ht="12.75" customHeight="1">
      <c r="A116" s="169" t="s">
        <v>21</v>
      </c>
      <c r="B116" s="145">
        <f>B100</f>
        <v>2001</v>
      </c>
      <c r="C116" s="140">
        <f>Data!D117</f>
        <v>39241</v>
      </c>
      <c r="F116" s="140">
        <f>Data!G117</f>
        <v>220962</v>
      </c>
      <c r="I116" s="140">
        <f>Data!J117</f>
        <v>1570</v>
      </c>
      <c r="L116" s="140">
        <f>Data!M117</f>
        <v>55801</v>
      </c>
      <c r="M116" s="140">
        <f>Data!P117</f>
        <v>9601</v>
      </c>
      <c r="N116" s="140">
        <f>Data!S117</f>
        <v>6252</v>
      </c>
      <c r="O116" s="140">
        <f>Data!V117</f>
        <v>15696</v>
      </c>
      <c r="R116" s="140">
        <f>Data!Y117</f>
        <v>68636</v>
      </c>
      <c r="U116" s="140">
        <f>Data!AB117</f>
        <v>360053</v>
      </c>
      <c r="X116" s="140">
        <f>Data!AE117</f>
        <v>118310</v>
      </c>
      <c r="Y116" s="140"/>
      <c r="AA116" s="140">
        <f>SUM(C116:X116)</f>
        <v>896122</v>
      </c>
    </row>
    <row r="117" spans="1:27">
      <c r="A117" s="169"/>
      <c r="B117" s="145">
        <f t="shared" ref="B117:B127" si="27">B101</f>
        <v>2002</v>
      </c>
      <c r="C117" s="140">
        <f>Data!D118</f>
        <v>47182</v>
      </c>
      <c r="F117" s="140">
        <f>Data!G118</f>
        <v>209724</v>
      </c>
      <c r="I117" s="140">
        <f>Data!J118</f>
        <v>3807</v>
      </c>
      <c r="L117" s="140">
        <f>Data!M118</f>
        <v>34199</v>
      </c>
      <c r="M117" s="140">
        <f>Data!P118</f>
        <v>8216</v>
      </c>
      <c r="N117" s="140">
        <f>Data!S118</f>
        <v>8083</v>
      </c>
      <c r="O117" s="140">
        <f>Data!V118</f>
        <v>19071</v>
      </c>
      <c r="R117" s="140">
        <f>Data!Y118</f>
        <v>89593</v>
      </c>
      <c r="U117" s="140">
        <f>Data!AB118</f>
        <v>70826</v>
      </c>
      <c r="X117" s="140">
        <f>Data!AE118</f>
        <v>149416</v>
      </c>
      <c r="Y117" s="140"/>
      <c r="AA117" s="140">
        <f t="shared" ref="AA117:AA127" si="28">SUM(C117:X117)</f>
        <v>640117</v>
      </c>
    </row>
    <row r="118" spans="1:27" ht="12.75" customHeight="1">
      <c r="A118" s="169"/>
      <c r="B118" s="145">
        <f t="shared" si="27"/>
        <v>2003</v>
      </c>
      <c r="C118" s="140">
        <f>Data!D119</f>
        <v>261520</v>
      </c>
      <c r="F118" s="140">
        <f>Data!G119</f>
        <v>157444</v>
      </c>
      <c r="I118" s="140">
        <f>Data!J119</f>
        <v>4500</v>
      </c>
      <c r="L118" s="140">
        <f>Data!M119</f>
        <v>42392</v>
      </c>
      <c r="M118" s="140">
        <f>Data!P119</f>
        <v>39557</v>
      </c>
      <c r="N118" s="140">
        <f>Data!S119</f>
        <v>5054</v>
      </c>
      <c r="O118" s="140">
        <f>Data!V119</f>
        <v>14115</v>
      </c>
      <c r="R118" s="140">
        <f>Data!Y119</f>
        <v>53575</v>
      </c>
      <c r="U118" s="140">
        <f>Data!AB119</f>
        <v>32390</v>
      </c>
      <c r="X118" s="140">
        <f>Data!AE119</f>
        <v>75094</v>
      </c>
      <c r="Y118" s="140"/>
      <c r="AA118" s="140">
        <f t="shared" si="28"/>
        <v>685641</v>
      </c>
    </row>
    <row r="119" spans="1:27">
      <c r="A119" s="169"/>
      <c r="B119" s="145">
        <f t="shared" si="27"/>
        <v>2004</v>
      </c>
      <c r="C119" s="140">
        <f>Data!D120</f>
        <v>105379</v>
      </c>
      <c r="F119" s="140">
        <f>Data!G120</f>
        <v>193010</v>
      </c>
      <c r="I119" s="140">
        <f>Data!J120</f>
        <v>137847</v>
      </c>
      <c r="L119" s="140">
        <f>Data!M120</f>
        <v>186130</v>
      </c>
      <c r="M119" s="140">
        <f>Data!P120</f>
        <v>139642</v>
      </c>
      <c r="N119" s="140">
        <f>Data!S120</f>
        <v>4204</v>
      </c>
      <c r="O119" s="140">
        <f>Data!V120</f>
        <v>15714</v>
      </c>
      <c r="R119" s="140">
        <f>Data!Y120</f>
        <v>78442</v>
      </c>
      <c r="U119" s="140">
        <f>Data!AB120</f>
        <v>1068978</v>
      </c>
      <c r="X119" s="140">
        <f>Data!AE120</f>
        <v>89164</v>
      </c>
      <c r="Y119" s="140"/>
      <c r="AA119" s="140">
        <f t="shared" si="28"/>
        <v>2018510</v>
      </c>
    </row>
    <row r="120" spans="1:27">
      <c r="A120" s="169"/>
      <c r="B120" s="145">
        <f t="shared" si="27"/>
        <v>2005</v>
      </c>
      <c r="C120" s="140">
        <f>Data!D121</f>
        <v>50892</v>
      </c>
      <c r="F120" s="140">
        <f>Data!G121</f>
        <v>216839</v>
      </c>
      <c r="I120" s="140">
        <f>Data!J121</f>
        <v>63869</v>
      </c>
      <c r="L120" s="140">
        <f>Data!M121</f>
        <v>167328</v>
      </c>
      <c r="M120" s="140">
        <f>Data!P121</f>
        <v>2530</v>
      </c>
      <c r="N120" s="140">
        <f>Data!S121</f>
        <v>11124</v>
      </c>
      <c r="O120" s="140">
        <f>Data!V121</f>
        <v>22934</v>
      </c>
      <c r="R120" s="140">
        <f>Data!Y121</f>
        <v>134934</v>
      </c>
      <c r="U120" s="140">
        <f>Data!AB121</f>
        <v>71164</v>
      </c>
      <c r="X120" s="140">
        <f>Data!AE121</f>
        <v>23573</v>
      </c>
      <c r="Y120" s="140"/>
      <c r="AA120" s="140">
        <f t="shared" si="28"/>
        <v>765187</v>
      </c>
    </row>
    <row r="121" spans="1:27">
      <c r="A121" s="169"/>
      <c r="B121" s="145">
        <f t="shared" si="27"/>
        <v>2006</v>
      </c>
      <c r="C121" s="140">
        <f>Data!D122</f>
        <v>66280</v>
      </c>
      <c r="F121" s="140">
        <f>Data!G122</f>
        <v>363020</v>
      </c>
      <c r="I121" s="140">
        <f>Data!J122</f>
        <v>109344</v>
      </c>
      <c r="L121" s="140">
        <f>Data!M122</f>
        <v>212770</v>
      </c>
      <c r="M121" s="140">
        <f>Data!P122</f>
        <v>9976</v>
      </c>
      <c r="N121" s="140">
        <f>Data!S122</f>
        <v>7814</v>
      </c>
      <c r="O121" s="140">
        <f>Data!V122</f>
        <v>41474</v>
      </c>
      <c r="R121" s="140">
        <f>Data!Y122</f>
        <v>95598</v>
      </c>
      <c r="U121" s="140">
        <f>Data!AB122</f>
        <v>78630</v>
      </c>
      <c r="X121" s="140">
        <f>Data!AE122</f>
        <v>306410</v>
      </c>
      <c r="Y121" s="140"/>
      <c r="AA121" s="140">
        <f t="shared" si="28"/>
        <v>1291316</v>
      </c>
    </row>
    <row r="122" spans="1:27">
      <c r="A122" s="169"/>
      <c r="B122" s="145">
        <f t="shared" si="27"/>
        <v>2007</v>
      </c>
      <c r="C122" s="140">
        <f>Data!D123</f>
        <v>31275</v>
      </c>
      <c r="F122" s="140">
        <f>Data!G123</f>
        <v>228060</v>
      </c>
      <c r="I122" s="140">
        <f>Data!J123</f>
        <v>95332</v>
      </c>
      <c r="L122" s="140">
        <f>Data!M123</f>
        <v>200811</v>
      </c>
      <c r="M122" s="140">
        <f>Data!P123</f>
        <v>12606</v>
      </c>
      <c r="N122" s="140">
        <f>Data!S123</f>
        <v>10538</v>
      </c>
      <c r="O122" s="140">
        <f>Data!V123</f>
        <v>11792</v>
      </c>
      <c r="R122" s="140">
        <f>Data!Y123</f>
        <v>37351</v>
      </c>
      <c r="U122" s="140">
        <f>Data!AB123</f>
        <v>57305</v>
      </c>
      <c r="X122" s="140">
        <f>Data!AE123</f>
        <v>297113</v>
      </c>
      <c r="Y122" s="140"/>
      <c r="AA122" s="140">
        <f t="shared" si="28"/>
        <v>982183</v>
      </c>
    </row>
    <row r="123" spans="1:27">
      <c r="A123" s="169"/>
      <c r="B123" s="145">
        <f t="shared" si="27"/>
        <v>2008</v>
      </c>
      <c r="C123" s="140">
        <f>Data!D124</f>
        <v>29042</v>
      </c>
      <c r="F123" s="140">
        <f>Data!G124</f>
        <v>202586</v>
      </c>
      <c r="I123" s="140">
        <f>Data!J124</f>
        <v>111287</v>
      </c>
      <c r="L123" s="140">
        <f>Data!M124</f>
        <v>131535</v>
      </c>
      <c r="M123" s="140">
        <f>Data!P124</f>
        <v>220</v>
      </c>
      <c r="N123" s="140">
        <f>Data!S124</f>
        <v>4146</v>
      </c>
      <c r="O123" s="140">
        <f>Data!V124</f>
        <v>9943</v>
      </c>
      <c r="R123" s="140">
        <f>Data!Y124</f>
        <v>95451</v>
      </c>
      <c r="U123" s="140">
        <f>Data!AB124</f>
        <v>66644</v>
      </c>
      <c r="X123" s="140">
        <f>Data!AE124</f>
        <v>222801</v>
      </c>
      <c r="Y123" s="140"/>
      <c r="AA123" s="140">
        <f t="shared" si="28"/>
        <v>873655</v>
      </c>
    </row>
    <row r="124" spans="1:27">
      <c r="A124" s="169"/>
      <c r="B124" s="145">
        <f t="shared" si="27"/>
        <v>2009</v>
      </c>
      <c r="C124" s="140">
        <f>Data!D125</f>
        <v>22720</v>
      </c>
      <c r="F124" s="140">
        <f>Data!G125</f>
        <v>191881</v>
      </c>
      <c r="I124" s="140">
        <f>Data!J125</f>
        <v>118933</v>
      </c>
      <c r="L124" s="140">
        <f>Data!M125</f>
        <v>128887</v>
      </c>
      <c r="M124" s="140">
        <f>Data!P125</f>
        <v>0</v>
      </c>
      <c r="N124" s="140">
        <f>Data!S125</f>
        <v>23702</v>
      </c>
      <c r="O124" s="140">
        <f>Data!V125</f>
        <v>5232</v>
      </c>
      <c r="R124" s="140">
        <f>Data!Y125</f>
        <v>63015</v>
      </c>
      <c r="U124" s="140">
        <f>Data!AB125</f>
        <v>140844</v>
      </c>
      <c r="X124" s="140">
        <f>Data!AE125</f>
        <v>236262</v>
      </c>
      <c r="Y124" s="140"/>
      <c r="AA124" s="140">
        <f t="shared" si="28"/>
        <v>931476</v>
      </c>
    </row>
    <row r="125" spans="1:27">
      <c r="A125" s="169"/>
      <c r="B125" s="145">
        <f t="shared" si="27"/>
        <v>2010</v>
      </c>
      <c r="C125" s="140">
        <f>Data!D126</f>
        <v>15327</v>
      </c>
      <c r="F125" s="140">
        <f>Data!G126</f>
        <v>108218</v>
      </c>
      <c r="I125" s="140">
        <f>Data!J126</f>
        <v>20288</v>
      </c>
      <c r="L125" s="140">
        <f>Data!M126</f>
        <v>107674</v>
      </c>
      <c r="M125" s="140">
        <f>Data!P126</f>
        <v>39262</v>
      </c>
      <c r="N125" s="140">
        <f>Data!S126</f>
        <v>2717</v>
      </c>
      <c r="O125" s="140">
        <f>Data!V126</f>
        <v>4572</v>
      </c>
      <c r="R125" s="140">
        <f>Data!Y126</f>
        <v>119547</v>
      </c>
      <c r="U125" s="140">
        <f>Data!AB126</f>
        <v>69451</v>
      </c>
      <c r="X125" s="140">
        <f>Data!AE126</f>
        <v>91926</v>
      </c>
      <c r="Y125" s="140"/>
      <c r="AA125" s="140">
        <f t="shared" si="28"/>
        <v>578982</v>
      </c>
    </row>
    <row r="126" spans="1:27">
      <c r="A126" s="169"/>
      <c r="B126" s="145">
        <f t="shared" si="27"/>
        <v>2011</v>
      </c>
      <c r="C126" s="140">
        <f>Data!D127</f>
        <v>23008</v>
      </c>
      <c r="F126" s="140">
        <f>Data!G127</f>
        <v>118475</v>
      </c>
      <c r="I126" s="140">
        <f>Data!J127</f>
        <v>30808</v>
      </c>
      <c r="L126" s="140">
        <f>Data!M127</f>
        <v>47618</v>
      </c>
      <c r="M126" s="140">
        <f>Data!P127</f>
        <v>2683</v>
      </c>
      <c r="N126" s="140">
        <f>Data!S127</f>
        <v>24087</v>
      </c>
      <c r="O126" s="140">
        <f>Data!V127</f>
        <v>4445</v>
      </c>
      <c r="R126" s="140">
        <f>Data!Y127</f>
        <v>54493</v>
      </c>
      <c r="U126" s="140">
        <f>Data!AB127</f>
        <v>77544</v>
      </c>
      <c r="X126" s="140">
        <f>Data!AE127</f>
        <v>176152</v>
      </c>
      <c r="Y126" s="140"/>
      <c r="AA126" s="140">
        <f t="shared" si="28"/>
        <v>559313</v>
      </c>
    </row>
    <row r="127" spans="1:27">
      <c r="A127" s="169"/>
      <c r="B127" s="145">
        <f t="shared" si="27"/>
        <v>2012</v>
      </c>
      <c r="C127" s="140">
        <f>Data!D128</f>
        <v>11805</v>
      </c>
      <c r="F127" s="140">
        <f>Data!G128</f>
        <v>100914</v>
      </c>
      <c r="I127" s="140">
        <f>Data!J128</f>
        <v>20408</v>
      </c>
      <c r="L127" s="140">
        <f>Data!M128</f>
        <v>47274</v>
      </c>
      <c r="M127" s="140">
        <f>Data!P128</f>
        <v>1381</v>
      </c>
      <c r="N127" s="140">
        <f>Data!S128</f>
        <v>5617</v>
      </c>
      <c r="O127" s="140">
        <f>Data!V128</f>
        <v>5515</v>
      </c>
      <c r="R127" s="140">
        <f>Data!Y128</f>
        <v>77108</v>
      </c>
      <c r="U127" s="140">
        <f>Data!AB128</f>
        <v>6154</v>
      </c>
      <c r="X127" s="140">
        <f>Data!AE128</f>
        <v>18450</v>
      </c>
      <c r="Y127" s="140"/>
      <c r="AA127" s="140">
        <f t="shared" si="28"/>
        <v>294626</v>
      </c>
    </row>
    <row r="128" spans="1:27">
      <c r="C128" s="140"/>
      <c r="F128" s="140"/>
      <c r="I128" s="140"/>
      <c r="L128" s="140"/>
      <c r="M128" s="140"/>
      <c r="N128" s="140"/>
      <c r="O128" s="140"/>
      <c r="R128" s="140"/>
      <c r="U128" s="140"/>
      <c r="X128" s="140"/>
      <c r="Y128" s="140"/>
      <c r="AA128" s="140">
        <f t="shared" ref="AA128:AA130" si="29">SUM(C128:X128)</f>
        <v>0</v>
      </c>
    </row>
    <row r="129" spans="1:27">
      <c r="B129" s="145" t="s">
        <v>106</v>
      </c>
      <c r="C129" s="140">
        <f>SUM(C116:C118)</f>
        <v>347943</v>
      </c>
      <c r="F129" s="140">
        <f t="shared" ref="F129:X129" si="30">SUM(F116:F118)</f>
        <v>588130</v>
      </c>
      <c r="I129" s="140">
        <f t="shared" si="30"/>
        <v>9877</v>
      </c>
      <c r="L129" s="140">
        <f t="shared" si="30"/>
        <v>132392</v>
      </c>
      <c r="M129" s="140">
        <f t="shared" si="30"/>
        <v>57374</v>
      </c>
      <c r="N129" s="140">
        <f t="shared" si="30"/>
        <v>19389</v>
      </c>
      <c r="O129" s="140">
        <f t="shared" si="30"/>
        <v>48882</v>
      </c>
      <c r="R129" s="140">
        <f>SUM(R116:R118)</f>
        <v>211804</v>
      </c>
      <c r="U129" s="140">
        <f>SUM(U116:U118)</f>
        <v>463269</v>
      </c>
      <c r="X129" s="140">
        <f t="shared" si="30"/>
        <v>342820</v>
      </c>
      <c r="Y129" s="140"/>
      <c r="AA129" s="140">
        <f t="shared" si="29"/>
        <v>2221880</v>
      </c>
    </row>
    <row r="130" spans="1:27">
      <c r="B130" s="145" t="s">
        <v>139</v>
      </c>
      <c r="C130" s="140">
        <f>SUM(C119:C127)</f>
        <v>355728</v>
      </c>
      <c r="D130" s="140">
        <f>SUM(C129:C130)</f>
        <v>703671</v>
      </c>
      <c r="E130" s="140">
        <f>SUM(C116:C127)</f>
        <v>703671</v>
      </c>
      <c r="F130" s="140">
        <f t="shared" ref="F130:X130" si="31">SUM(F119:F127)</f>
        <v>1723003</v>
      </c>
      <c r="G130" s="140">
        <f>SUM(F129:F130)</f>
        <v>2311133</v>
      </c>
      <c r="H130" s="140">
        <f>SUM(F116:F127)</f>
        <v>2311133</v>
      </c>
      <c r="I130" s="140">
        <f t="shared" si="31"/>
        <v>708116</v>
      </c>
      <c r="J130" s="140">
        <f>SUM(I129:I130)</f>
        <v>717993</v>
      </c>
      <c r="K130" s="140">
        <f>SUM(I116:I127)</f>
        <v>717993</v>
      </c>
      <c r="L130" s="140">
        <f t="shared" si="31"/>
        <v>1230027</v>
      </c>
      <c r="M130" s="140">
        <f t="shared" si="31"/>
        <v>208300</v>
      </c>
      <c r="N130" s="140">
        <f t="shared" si="31"/>
        <v>93949</v>
      </c>
      <c r="O130" s="140">
        <f t="shared" si="31"/>
        <v>121621</v>
      </c>
      <c r="P130" s="140">
        <f>SUM(O129:O130)</f>
        <v>170503</v>
      </c>
      <c r="Q130" s="140">
        <f>SUM(O116:O127)</f>
        <v>170503</v>
      </c>
      <c r="R130" s="140">
        <f t="shared" si="31"/>
        <v>755939</v>
      </c>
      <c r="S130" s="140">
        <f>SUM(R129:R130)</f>
        <v>967743</v>
      </c>
      <c r="T130" s="140">
        <f>SUM(R116:R127)</f>
        <v>967743</v>
      </c>
      <c r="U130" s="140">
        <f t="shared" si="31"/>
        <v>1636714</v>
      </c>
      <c r="V130" s="140">
        <f>SUM(U129:U130)</f>
        <v>2099983</v>
      </c>
      <c r="W130" s="140">
        <f>SUM(U116:U127)</f>
        <v>2099983</v>
      </c>
      <c r="X130" s="140">
        <f t="shared" si="31"/>
        <v>1461851</v>
      </c>
      <c r="Y130" s="140">
        <f>SUM(X116:X127)</f>
        <v>1804671</v>
      </c>
      <c r="Z130" s="140">
        <f>SUM(X129:X130)</f>
        <v>1804671</v>
      </c>
      <c r="AA130" s="140">
        <f t="shared" si="29"/>
        <v>22237300</v>
      </c>
    </row>
    <row r="131" spans="1:27">
      <c r="C131" s="140"/>
      <c r="F131" s="140"/>
      <c r="I131" s="140"/>
      <c r="L131" s="140"/>
      <c r="M131" s="140"/>
      <c r="N131" s="140"/>
      <c r="O131" s="140"/>
      <c r="R131" s="140"/>
      <c r="U131" s="140"/>
      <c r="X131" s="140"/>
      <c r="Y131" s="140"/>
      <c r="AA131" s="140"/>
    </row>
    <row r="132" spans="1:27" ht="12.75" customHeight="1">
      <c r="A132" s="169" t="s">
        <v>31</v>
      </c>
      <c r="B132" s="145">
        <f>B116</f>
        <v>2001</v>
      </c>
      <c r="C132" s="140">
        <f>Data!D133</f>
        <v>0</v>
      </c>
      <c r="F132" s="140">
        <f>Data!G133</f>
        <v>0</v>
      </c>
      <c r="I132" s="140">
        <f>Data!J133</f>
        <v>0</v>
      </c>
      <c r="L132" s="140">
        <f>Data!M133</f>
        <v>0</v>
      </c>
      <c r="M132" s="140">
        <f>Data!P133</f>
        <v>0</v>
      </c>
      <c r="N132" s="140">
        <f>Data!S133</f>
        <v>0</v>
      </c>
      <c r="O132" s="140">
        <f>Data!V133</f>
        <v>0</v>
      </c>
      <c r="R132" s="140">
        <f>Data!Y133</f>
        <v>0</v>
      </c>
      <c r="U132" s="140">
        <f>Data!AB133</f>
        <v>0</v>
      </c>
      <c r="X132" s="140">
        <f>Data!AE133</f>
        <v>0</v>
      </c>
      <c r="Y132" s="140"/>
      <c r="AA132" s="140">
        <f>SUM(C132:X132)</f>
        <v>0</v>
      </c>
    </row>
    <row r="133" spans="1:27">
      <c r="A133" s="169"/>
      <c r="B133" s="145">
        <f t="shared" ref="B133:B143" si="32">B117</f>
        <v>2002</v>
      </c>
      <c r="C133" s="140">
        <f>Data!D134</f>
        <v>0</v>
      </c>
      <c r="F133" s="140">
        <f>Data!G134</f>
        <v>0</v>
      </c>
      <c r="I133" s="140">
        <f>Data!J134</f>
        <v>0</v>
      </c>
      <c r="L133" s="140">
        <f>Data!M134</f>
        <v>0</v>
      </c>
      <c r="M133" s="140">
        <f>Data!P134</f>
        <v>0</v>
      </c>
      <c r="N133" s="140">
        <f>Data!S134</f>
        <v>0</v>
      </c>
      <c r="O133" s="140">
        <f>Data!V134</f>
        <v>0</v>
      </c>
      <c r="R133" s="140">
        <f>Data!Y134</f>
        <v>0</v>
      </c>
      <c r="U133" s="140">
        <f>Data!AB134</f>
        <v>0</v>
      </c>
      <c r="X133" s="140">
        <f>Data!AE134</f>
        <v>0</v>
      </c>
      <c r="Y133" s="140"/>
      <c r="AA133" s="140">
        <f t="shared" ref="AA133:AA143" si="33">SUM(C133:X133)</f>
        <v>0</v>
      </c>
    </row>
    <row r="134" spans="1:27">
      <c r="A134" s="169"/>
      <c r="B134" s="145">
        <f t="shared" si="32"/>
        <v>2003</v>
      </c>
      <c r="C134" s="140">
        <f>Data!D135</f>
        <v>0</v>
      </c>
      <c r="F134" s="140">
        <f>Data!G135</f>
        <v>0</v>
      </c>
      <c r="I134" s="140">
        <f>Data!J135</f>
        <v>0</v>
      </c>
      <c r="L134" s="140">
        <f>Data!M135</f>
        <v>0</v>
      </c>
      <c r="M134" s="140">
        <f>Data!P135</f>
        <v>0</v>
      </c>
      <c r="N134" s="140">
        <f>Data!S135</f>
        <v>0</v>
      </c>
      <c r="O134" s="140">
        <f>Data!V135</f>
        <v>0</v>
      </c>
      <c r="R134" s="140">
        <f>Data!Y135</f>
        <v>0</v>
      </c>
      <c r="U134" s="140">
        <f>Data!AB135</f>
        <v>0</v>
      </c>
      <c r="X134" s="140">
        <f>Data!AE135</f>
        <v>0</v>
      </c>
      <c r="Y134" s="140"/>
      <c r="AA134" s="140">
        <f t="shared" si="33"/>
        <v>0</v>
      </c>
    </row>
    <row r="135" spans="1:27">
      <c r="A135" s="169"/>
      <c r="B135" s="145">
        <f t="shared" si="32"/>
        <v>2004</v>
      </c>
      <c r="C135" s="140">
        <f>Data!D136</f>
        <v>0</v>
      </c>
      <c r="F135" s="140">
        <f>Data!G136</f>
        <v>0</v>
      </c>
      <c r="I135" s="140">
        <f>Data!J136</f>
        <v>0</v>
      </c>
      <c r="L135" s="140">
        <f>Data!M136</f>
        <v>0</v>
      </c>
      <c r="M135" s="140">
        <f>Data!P136</f>
        <v>0</v>
      </c>
      <c r="N135" s="140">
        <f>Data!S136</f>
        <v>0</v>
      </c>
      <c r="O135" s="140">
        <f>Data!V136</f>
        <v>0</v>
      </c>
      <c r="R135" s="140">
        <f>Data!Y136</f>
        <v>0</v>
      </c>
      <c r="U135" s="140">
        <f>Data!AB136</f>
        <v>0</v>
      </c>
      <c r="X135" s="140">
        <f>Data!AE136</f>
        <v>0</v>
      </c>
      <c r="Y135" s="140"/>
      <c r="AA135" s="140">
        <f t="shared" si="33"/>
        <v>0</v>
      </c>
    </row>
    <row r="136" spans="1:27">
      <c r="A136" s="169"/>
      <c r="B136" s="145">
        <f t="shared" si="32"/>
        <v>2005</v>
      </c>
      <c r="C136" s="140">
        <f>Data!D137</f>
        <v>0</v>
      </c>
      <c r="F136" s="140">
        <f>Data!G137</f>
        <v>0</v>
      </c>
      <c r="I136" s="140">
        <f>Data!J137</f>
        <v>0</v>
      </c>
      <c r="L136" s="140">
        <f>Data!M137</f>
        <v>0</v>
      </c>
      <c r="M136" s="140">
        <f>Data!P137</f>
        <v>216</v>
      </c>
      <c r="N136" s="140">
        <f>Data!S137</f>
        <v>0</v>
      </c>
      <c r="O136" s="140">
        <f>Data!V137</f>
        <v>0</v>
      </c>
      <c r="R136" s="140">
        <f>Data!Y137</f>
        <v>0</v>
      </c>
      <c r="U136" s="140">
        <f>Data!AB137</f>
        <v>0</v>
      </c>
      <c r="X136" s="140">
        <f>Data!AE137</f>
        <v>0</v>
      </c>
      <c r="Y136" s="140"/>
      <c r="AA136" s="140">
        <f t="shared" si="33"/>
        <v>216</v>
      </c>
    </row>
    <row r="137" spans="1:27">
      <c r="A137" s="169"/>
      <c r="B137" s="145">
        <f t="shared" si="32"/>
        <v>2006</v>
      </c>
      <c r="C137" s="140">
        <f>Data!D138</f>
        <v>0</v>
      </c>
      <c r="F137" s="140">
        <f>Data!G138</f>
        <v>0</v>
      </c>
      <c r="I137" s="140">
        <f>Data!J138</f>
        <v>0</v>
      </c>
      <c r="L137" s="140">
        <f>Data!M138</f>
        <v>0</v>
      </c>
      <c r="M137" s="140">
        <f>Data!P138</f>
        <v>0</v>
      </c>
      <c r="N137" s="140">
        <f>Data!S138</f>
        <v>0</v>
      </c>
      <c r="O137" s="140">
        <f>Data!V138</f>
        <v>0</v>
      </c>
      <c r="R137" s="140">
        <f>Data!Y138</f>
        <v>0</v>
      </c>
      <c r="U137" s="140">
        <f>Data!AB138</f>
        <v>0</v>
      </c>
      <c r="X137" s="140">
        <f>Data!AE138</f>
        <v>153205</v>
      </c>
      <c r="Y137" s="140"/>
      <c r="AA137" s="140">
        <f t="shared" si="33"/>
        <v>153205</v>
      </c>
    </row>
    <row r="138" spans="1:27">
      <c r="A138" s="169"/>
      <c r="B138" s="145">
        <f t="shared" si="32"/>
        <v>2007</v>
      </c>
      <c r="C138" s="140">
        <f>Data!D139</f>
        <v>46600</v>
      </c>
      <c r="F138" s="140">
        <f>Data!G139</f>
        <v>0</v>
      </c>
      <c r="I138" s="140">
        <f>Data!J139</f>
        <v>0</v>
      </c>
      <c r="L138" s="140">
        <f>Data!M139</f>
        <v>0</v>
      </c>
      <c r="M138" s="140">
        <f>Data!P139</f>
        <v>0</v>
      </c>
      <c r="N138" s="140">
        <f>Data!S139</f>
        <v>0</v>
      </c>
      <c r="O138" s="140">
        <f>Data!V139</f>
        <v>0</v>
      </c>
      <c r="R138" s="140">
        <f>Data!Y139</f>
        <v>0</v>
      </c>
      <c r="U138" s="140">
        <f>Data!AB139</f>
        <v>0</v>
      </c>
      <c r="X138" s="140">
        <f>Data!AE139</f>
        <v>0</v>
      </c>
      <c r="Y138" s="140"/>
      <c r="AA138" s="140">
        <f t="shared" si="33"/>
        <v>46600</v>
      </c>
    </row>
    <row r="139" spans="1:27">
      <c r="A139" s="169"/>
      <c r="B139" s="145">
        <f t="shared" si="32"/>
        <v>2008</v>
      </c>
      <c r="C139" s="140">
        <f>Data!D140</f>
        <v>0</v>
      </c>
      <c r="F139" s="140">
        <f>Data!G140</f>
        <v>0</v>
      </c>
      <c r="I139" s="140">
        <f>Data!J140</f>
        <v>0</v>
      </c>
      <c r="L139" s="140">
        <f>Data!M140</f>
        <v>0</v>
      </c>
      <c r="M139" s="140">
        <f>Data!P140</f>
        <v>0</v>
      </c>
      <c r="N139" s="140">
        <f>Data!S140</f>
        <v>0</v>
      </c>
      <c r="O139" s="140">
        <f>Data!V140</f>
        <v>0</v>
      </c>
      <c r="R139" s="140">
        <f>Data!Y140</f>
        <v>0</v>
      </c>
      <c r="U139" s="140">
        <f>Data!AB140</f>
        <v>0</v>
      </c>
      <c r="X139" s="140">
        <f>Data!AE140</f>
        <v>0</v>
      </c>
      <c r="Y139" s="140"/>
      <c r="AA139" s="140">
        <f t="shared" si="33"/>
        <v>0</v>
      </c>
    </row>
    <row r="140" spans="1:27">
      <c r="A140" s="169"/>
      <c r="B140" s="145">
        <f t="shared" si="32"/>
        <v>2009</v>
      </c>
      <c r="C140" s="140">
        <f>Data!D141</f>
        <v>0</v>
      </c>
      <c r="F140" s="140">
        <f>Data!G141</f>
        <v>0</v>
      </c>
      <c r="I140" s="140">
        <f>Data!J141</f>
        <v>0</v>
      </c>
      <c r="L140" s="140">
        <f>Data!M141</f>
        <v>0</v>
      </c>
      <c r="M140" s="140">
        <f>Data!P141</f>
        <v>0</v>
      </c>
      <c r="N140" s="140">
        <f>Data!S141</f>
        <v>0</v>
      </c>
      <c r="O140" s="140">
        <f>Data!V141</f>
        <v>0</v>
      </c>
      <c r="R140" s="140">
        <f>Data!Y141</f>
        <v>0</v>
      </c>
      <c r="U140" s="140">
        <f>Data!AB141</f>
        <v>0</v>
      </c>
      <c r="X140" s="140">
        <f>Data!AE141</f>
        <v>0</v>
      </c>
      <c r="Y140" s="140"/>
      <c r="AA140" s="140">
        <f t="shared" si="33"/>
        <v>0</v>
      </c>
    </row>
    <row r="141" spans="1:27">
      <c r="A141" s="169"/>
      <c r="B141" s="145">
        <f t="shared" si="32"/>
        <v>2010</v>
      </c>
      <c r="C141" s="140">
        <f>Data!D142</f>
        <v>0</v>
      </c>
      <c r="F141" s="140">
        <f>Data!G142</f>
        <v>0</v>
      </c>
      <c r="I141" s="140">
        <f>Data!J142</f>
        <v>0</v>
      </c>
      <c r="L141" s="140">
        <f>Data!M142</f>
        <v>0</v>
      </c>
      <c r="M141" s="140">
        <f>Data!P142</f>
        <v>0</v>
      </c>
      <c r="N141" s="140">
        <f>Data!S142</f>
        <v>0</v>
      </c>
      <c r="O141" s="140">
        <f>Data!V142</f>
        <v>0</v>
      </c>
      <c r="R141" s="140">
        <f>Data!Y142</f>
        <v>0</v>
      </c>
      <c r="U141" s="140">
        <f>Data!AB142</f>
        <v>0</v>
      </c>
      <c r="X141" s="140">
        <f>Data!AE142</f>
        <v>0</v>
      </c>
      <c r="Y141" s="140"/>
      <c r="AA141" s="140">
        <f t="shared" si="33"/>
        <v>0</v>
      </c>
    </row>
    <row r="142" spans="1:27">
      <c r="A142" s="169"/>
      <c r="B142" s="145">
        <f t="shared" si="32"/>
        <v>2011</v>
      </c>
      <c r="C142" s="140">
        <f>Data!D143</f>
        <v>0</v>
      </c>
      <c r="F142" s="140">
        <f>Data!G143</f>
        <v>0</v>
      </c>
      <c r="I142" s="140">
        <f>Data!J143</f>
        <v>0</v>
      </c>
      <c r="L142" s="140">
        <f>Data!M143</f>
        <v>0</v>
      </c>
      <c r="M142" s="140">
        <f>Data!P143</f>
        <v>0</v>
      </c>
      <c r="N142" s="140">
        <f>Data!S143</f>
        <v>0</v>
      </c>
      <c r="O142" s="140">
        <f>Data!V143</f>
        <v>0</v>
      </c>
      <c r="R142" s="140">
        <f>Data!Y143</f>
        <v>0</v>
      </c>
      <c r="U142" s="140">
        <f>Data!AB143</f>
        <v>0</v>
      </c>
      <c r="X142" s="140">
        <f>Data!AE143</f>
        <v>0</v>
      </c>
      <c r="Y142" s="140"/>
      <c r="AA142" s="140">
        <f t="shared" si="33"/>
        <v>0</v>
      </c>
    </row>
    <row r="143" spans="1:27">
      <c r="A143" s="169"/>
      <c r="B143" s="145">
        <f t="shared" si="32"/>
        <v>2012</v>
      </c>
      <c r="C143" s="140">
        <f>Data!D144</f>
        <v>0</v>
      </c>
      <c r="F143" s="140">
        <f>Data!G144</f>
        <v>0</v>
      </c>
      <c r="I143" s="140">
        <f>Data!J144</f>
        <v>0</v>
      </c>
      <c r="L143" s="140">
        <f>Data!M144</f>
        <v>0</v>
      </c>
      <c r="M143" s="140">
        <f>Data!P144</f>
        <v>0</v>
      </c>
      <c r="N143" s="140">
        <f>Data!S144</f>
        <v>0</v>
      </c>
      <c r="O143" s="140">
        <f>Data!V144</f>
        <v>0</v>
      </c>
      <c r="R143" s="140">
        <f>Data!Y144</f>
        <v>0</v>
      </c>
      <c r="U143" s="140">
        <f>Data!AB144</f>
        <v>0</v>
      </c>
      <c r="X143" s="140">
        <f>Data!AE144</f>
        <v>0</v>
      </c>
      <c r="Y143" s="140"/>
      <c r="AA143" s="140">
        <f t="shared" si="33"/>
        <v>0</v>
      </c>
    </row>
    <row r="144" spans="1:27">
      <c r="A144" s="138"/>
      <c r="C144" s="140"/>
      <c r="F144" s="140"/>
      <c r="I144" s="140"/>
      <c r="L144" s="140"/>
      <c r="M144" s="140"/>
      <c r="N144" s="140"/>
      <c r="O144" s="140"/>
      <c r="R144" s="140"/>
      <c r="U144" s="140"/>
      <c r="X144" s="140"/>
      <c r="Y144" s="140"/>
      <c r="AA144" s="140"/>
    </row>
    <row r="145" spans="1:27">
      <c r="B145" s="145" t="s">
        <v>106</v>
      </c>
      <c r="C145" s="140">
        <f>SUM(C132:C134)</f>
        <v>0</v>
      </c>
      <c r="F145" s="140">
        <f t="shared" ref="F145:X145" si="34">SUM(F132:F134)</f>
        <v>0</v>
      </c>
      <c r="I145" s="140">
        <f t="shared" si="34"/>
        <v>0</v>
      </c>
      <c r="L145" s="140">
        <f t="shared" si="34"/>
        <v>0</v>
      </c>
      <c r="M145" s="140">
        <f t="shared" si="34"/>
        <v>0</v>
      </c>
      <c r="N145" s="140">
        <f t="shared" si="34"/>
        <v>0</v>
      </c>
      <c r="O145" s="140">
        <f t="shared" si="34"/>
        <v>0</v>
      </c>
      <c r="R145" s="140">
        <f t="shared" si="34"/>
        <v>0</v>
      </c>
      <c r="U145" s="140">
        <f t="shared" si="34"/>
        <v>0</v>
      </c>
      <c r="X145" s="140">
        <f t="shared" si="34"/>
        <v>0</v>
      </c>
      <c r="Y145" s="140"/>
      <c r="AA145" s="140">
        <f t="shared" ref="AA145:AA146" si="35">SUM(C145:X145)</f>
        <v>0</v>
      </c>
    </row>
    <row r="146" spans="1:27">
      <c r="B146" s="145" t="s">
        <v>139</v>
      </c>
      <c r="C146" s="140">
        <f>SUM(C135:C143)</f>
        <v>46600</v>
      </c>
      <c r="D146" s="140">
        <f>SUM(C145:C146)</f>
        <v>46600</v>
      </c>
      <c r="E146" s="140">
        <f>SUM(C132:C143)</f>
        <v>46600</v>
      </c>
      <c r="F146" s="140">
        <f>SUM(F135:F143)</f>
        <v>0</v>
      </c>
      <c r="G146" s="140">
        <f>SUM(F145:F146)</f>
        <v>0</v>
      </c>
      <c r="H146" s="140">
        <f>SUM(F132:F143)</f>
        <v>0</v>
      </c>
      <c r="I146" s="140">
        <f>SUM(I135:I143)</f>
        <v>0</v>
      </c>
      <c r="J146" s="140">
        <f>SUM(I145:I146)</f>
        <v>0</v>
      </c>
      <c r="K146" s="140">
        <f>SUM(I132:I143)</f>
        <v>0</v>
      </c>
      <c r="L146" s="140">
        <f>SUM(L135:L143)</f>
        <v>0</v>
      </c>
      <c r="M146" s="140">
        <f>SUM(M135:M143)</f>
        <v>216</v>
      </c>
      <c r="N146" s="140">
        <f>SUM(N135:N143)</f>
        <v>0</v>
      </c>
      <c r="O146" s="140">
        <f>SUM(O135:O143)</f>
        <v>0</v>
      </c>
      <c r="P146" s="140">
        <f>SUM(O145:O146)</f>
        <v>0</v>
      </c>
      <c r="Q146" s="140">
        <f>SUM(O132:O143)</f>
        <v>0</v>
      </c>
      <c r="R146" s="140">
        <f>SUM(R135:R143)</f>
        <v>0</v>
      </c>
      <c r="S146" s="140">
        <f>SUM(R145:R146)</f>
        <v>0</v>
      </c>
      <c r="T146" s="140">
        <f>SUM(R132:R143)</f>
        <v>0</v>
      </c>
      <c r="U146" s="140">
        <f>SUM(U135:U143)</f>
        <v>0</v>
      </c>
      <c r="V146" s="140">
        <f>SUM(U145:U146)</f>
        <v>0</v>
      </c>
      <c r="W146" s="140">
        <f>SUM(U132:U143)</f>
        <v>0</v>
      </c>
      <c r="X146" s="140">
        <f>SUM(X135:X143)</f>
        <v>153205</v>
      </c>
      <c r="Y146" s="140">
        <f>SUM(X132:X143)</f>
        <v>153205</v>
      </c>
      <c r="Z146" s="140">
        <f>SUM(X145:X146)</f>
        <v>153205</v>
      </c>
      <c r="AA146" s="140">
        <f t="shared" si="35"/>
        <v>293221</v>
      </c>
    </row>
    <row r="147" spans="1:27" ht="12.75" customHeight="1">
      <c r="A147" s="144"/>
      <c r="C147" s="140"/>
      <c r="F147" s="140"/>
      <c r="I147" s="140"/>
      <c r="L147" s="140"/>
      <c r="M147" s="140"/>
      <c r="N147" s="140"/>
      <c r="O147" s="140"/>
      <c r="R147" s="140"/>
      <c r="U147" s="140"/>
      <c r="X147" s="140"/>
      <c r="Y147" s="140"/>
      <c r="AA147" s="140"/>
    </row>
    <row r="148" spans="1:27" ht="23.25" customHeight="1">
      <c r="A148" s="169" t="s">
        <v>20</v>
      </c>
      <c r="B148" s="145">
        <f>B132</f>
        <v>2001</v>
      </c>
      <c r="C148" s="140">
        <f>Data!D149</f>
        <v>1183</v>
      </c>
      <c r="F148" s="140">
        <f>Data!G149</f>
        <v>1211</v>
      </c>
      <c r="I148" s="140">
        <f>Data!J149</f>
        <v>0</v>
      </c>
      <c r="L148" s="140">
        <f>Data!M149</f>
        <v>1415</v>
      </c>
      <c r="M148" s="140">
        <f>Data!P149</f>
        <v>0</v>
      </c>
      <c r="N148" s="140">
        <f>Data!S149</f>
        <v>0</v>
      </c>
      <c r="O148" s="140">
        <f>Data!V149</f>
        <v>0</v>
      </c>
      <c r="R148" s="140">
        <f>Data!Y149</f>
        <v>171</v>
      </c>
      <c r="U148" s="140">
        <f>Data!AB149</f>
        <v>0</v>
      </c>
      <c r="X148" s="140">
        <f>Data!AE149</f>
        <v>120</v>
      </c>
      <c r="Y148" s="140"/>
      <c r="AA148" s="140">
        <f>SUM(C148:X148)</f>
        <v>4100</v>
      </c>
    </row>
    <row r="149" spans="1:27">
      <c r="A149" s="169"/>
      <c r="B149" s="145">
        <f t="shared" ref="B149:B159" si="36">B133</f>
        <v>2002</v>
      </c>
      <c r="C149" s="140">
        <f>Data!D150</f>
        <v>1060</v>
      </c>
      <c r="F149" s="140">
        <f>Data!G150</f>
        <v>610</v>
      </c>
      <c r="I149" s="140">
        <f>Data!J150</f>
        <v>0</v>
      </c>
      <c r="L149" s="140">
        <f>Data!M150</f>
        <v>932</v>
      </c>
      <c r="M149" s="140">
        <f>Data!P150</f>
        <v>547</v>
      </c>
      <c r="N149" s="140">
        <f>Data!S150</f>
        <v>1054</v>
      </c>
      <c r="O149" s="140">
        <f>Data!V150</f>
        <v>236</v>
      </c>
      <c r="R149" s="140">
        <f>Data!Y150</f>
        <v>0</v>
      </c>
      <c r="U149" s="140">
        <f>Data!AB150</f>
        <v>0</v>
      </c>
      <c r="X149" s="140">
        <f>Data!AE150</f>
        <v>1308</v>
      </c>
      <c r="Y149" s="140"/>
      <c r="AA149" s="140">
        <f t="shared" ref="AA149:AA159" si="37">SUM(C149:X149)</f>
        <v>5747</v>
      </c>
    </row>
    <row r="150" spans="1:27">
      <c r="A150" s="169"/>
      <c r="B150" s="145">
        <f t="shared" si="36"/>
        <v>2003</v>
      </c>
      <c r="C150" s="140">
        <f>Data!D151</f>
        <v>3631</v>
      </c>
      <c r="F150" s="140">
        <f>Data!G151</f>
        <v>437</v>
      </c>
      <c r="I150" s="140">
        <f>Data!J151</f>
        <v>0</v>
      </c>
      <c r="L150" s="140">
        <f>Data!M151</f>
        <v>0</v>
      </c>
      <c r="M150" s="140">
        <f>Data!P151</f>
        <v>0</v>
      </c>
      <c r="N150" s="140">
        <f>Data!S151</f>
        <v>0</v>
      </c>
      <c r="O150" s="140">
        <f>Data!V151</f>
        <v>0</v>
      </c>
      <c r="R150" s="140">
        <f>Data!Y151</f>
        <v>0</v>
      </c>
      <c r="U150" s="140">
        <f>Data!AB151</f>
        <v>0</v>
      </c>
      <c r="X150" s="140">
        <f>Data!AE151</f>
        <v>0</v>
      </c>
      <c r="Y150" s="140"/>
      <c r="AA150" s="140">
        <f t="shared" si="37"/>
        <v>4068</v>
      </c>
    </row>
    <row r="151" spans="1:27">
      <c r="A151" s="169"/>
      <c r="B151" s="145">
        <f t="shared" si="36"/>
        <v>2004</v>
      </c>
      <c r="C151" s="140">
        <f>Data!D152</f>
        <v>5697</v>
      </c>
      <c r="F151" s="140">
        <f>Data!G152</f>
        <v>536</v>
      </c>
      <c r="I151" s="140">
        <f>Data!J152</f>
        <v>0</v>
      </c>
      <c r="L151" s="140">
        <f>Data!M152</f>
        <v>0</v>
      </c>
      <c r="M151" s="140">
        <f>Data!P152</f>
        <v>0</v>
      </c>
      <c r="N151" s="140">
        <f>Data!S152</f>
        <v>0</v>
      </c>
      <c r="O151" s="140">
        <f>Data!V152</f>
        <v>0</v>
      </c>
      <c r="R151" s="140">
        <f>Data!Y152</f>
        <v>0</v>
      </c>
      <c r="U151" s="140">
        <f>Data!AB152</f>
        <v>0</v>
      </c>
      <c r="X151" s="140">
        <f>Data!AE152</f>
        <v>0</v>
      </c>
      <c r="Y151" s="140"/>
      <c r="AA151" s="140">
        <f t="shared" si="37"/>
        <v>6233</v>
      </c>
    </row>
    <row r="152" spans="1:27">
      <c r="A152" s="169"/>
      <c r="B152" s="145">
        <f t="shared" si="36"/>
        <v>2005</v>
      </c>
      <c r="C152" s="140">
        <f>Data!D153</f>
        <v>333</v>
      </c>
      <c r="F152" s="140">
        <f>Data!G153</f>
        <v>1078</v>
      </c>
      <c r="I152" s="140">
        <f>Data!J153</f>
        <v>0</v>
      </c>
      <c r="L152" s="140">
        <f>Data!M153</f>
        <v>0</v>
      </c>
      <c r="M152" s="140">
        <f>Data!P153</f>
        <v>216</v>
      </c>
      <c r="N152" s="140">
        <f>Data!S153</f>
        <v>0</v>
      </c>
      <c r="O152" s="140">
        <f>Data!V153</f>
        <v>0</v>
      </c>
      <c r="R152" s="140">
        <f>Data!Y153</f>
        <v>0</v>
      </c>
      <c r="U152" s="140">
        <f>Data!AB153</f>
        <v>0</v>
      </c>
      <c r="X152" s="140">
        <f>Data!AE153</f>
        <v>0</v>
      </c>
      <c r="Y152" s="140"/>
      <c r="AA152" s="140">
        <f t="shared" si="37"/>
        <v>1627</v>
      </c>
    </row>
    <row r="153" spans="1:27">
      <c r="A153" s="169"/>
      <c r="B153" s="145">
        <f t="shared" si="36"/>
        <v>2006</v>
      </c>
      <c r="C153" s="140">
        <f>Data!D154</f>
        <v>355</v>
      </c>
      <c r="F153" s="140">
        <f>Data!G154</f>
        <v>2522</v>
      </c>
      <c r="I153" s="140">
        <f>Data!J154</f>
        <v>0</v>
      </c>
      <c r="L153" s="140">
        <f>Data!M154</f>
        <v>0</v>
      </c>
      <c r="M153" s="140">
        <f>Data!P154</f>
        <v>0</v>
      </c>
      <c r="N153" s="140">
        <f>Data!S154</f>
        <v>0</v>
      </c>
      <c r="O153" s="140">
        <f>Data!V154</f>
        <v>0</v>
      </c>
      <c r="R153" s="140">
        <f>Data!Y154</f>
        <v>0</v>
      </c>
      <c r="U153" s="140">
        <f>Data!AB154</f>
        <v>0</v>
      </c>
      <c r="X153" s="140">
        <f>Data!AE154</f>
        <v>83477</v>
      </c>
      <c r="Y153" s="140"/>
      <c r="AA153" s="140">
        <f t="shared" si="37"/>
        <v>86354</v>
      </c>
    </row>
    <row r="154" spans="1:27">
      <c r="A154" s="169"/>
      <c r="B154" s="145">
        <f t="shared" si="36"/>
        <v>2007</v>
      </c>
      <c r="C154" s="140">
        <f>Data!D155</f>
        <v>4877</v>
      </c>
      <c r="F154" s="140">
        <f>Data!G155</f>
        <v>655</v>
      </c>
      <c r="I154" s="140">
        <f>Data!J155</f>
        <v>0</v>
      </c>
      <c r="L154" s="140">
        <f>Data!M155</f>
        <v>0</v>
      </c>
      <c r="M154" s="140">
        <f>Data!P155</f>
        <v>0</v>
      </c>
      <c r="N154" s="140">
        <f>Data!S155</f>
        <v>0</v>
      </c>
      <c r="O154" s="140">
        <f>Data!V155</f>
        <v>249</v>
      </c>
      <c r="R154" s="140">
        <f>Data!Y155</f>
        <v>96</v>
      </c>
      <c r="U154" s="140">
        <f>Data!AB155</f>
        <v>0</v>
      </c>
      <c r="X154" s="140">
        <f>Data!AE155</f>
        <v>0</v>
      </c>
      <c r="Y154" s="140"/>
      <c r="AA154" s="140">
        <f t="shared" si="37"/>
        <v>5877</v>
      </c>
    </row>
    <row r="155" spans="1:27">
      <c r="A155" s="169"/>
      <c r="B155" s="145">
        <f t="shared" si="36"/>
        <v>2008</v>
      </c>
      <c r="C155" s="140">
        <f>Data!D156</f>
        <v>2792</v>
      </c>
      <c r="F155" s="140">
        <f>Data!G156</f>
        <v>483</v>
      </c>
      <c r="I155" s="140">
        <f>Data!J156</f>
        <v>0</v>
      </c>
      <c r="L155" s="140">
        <f>Data!M156</f>
        <v>276</v>
      </c>
      <c r="M155" s="140">
        <f>Data!P156</f>
        <v>0</v>
      </c>
      <c r="N155" s="140">
        <f>Data!S156</f>
        <v>0</v>
      </c>
      <c r="O155" s="140">
        <f>Data!V156</f>
        <v>98</v>
      </c>
      <c r="R155" s="140">
        <f>Data!Y156</f>
        <v>280</v>
      </c>
      <c r="U155" s="140">
        <f>Data!AB156</f>
        <v>0</v>
      </c>
      <c r="X155" s="140">
        <f>Data!AE156</f>
        <v>115</v>
      </c>
      <c r="Y155" s="140"/>
      <c r="AA155" s="140">
        <f t="shared" si="37"/>
        <v>4044</v>
      </c>
    </row>
    <row r="156" spans="1:27">
      <c r="A156" s="169"/>
      <c r="B156" s="145">
        <f t="shared" si="36"/>
        <v>2009</v>
      </c>
      <c r="C156" s="140">
        <f>Data!D157</f>
        <v>1579</v>
      </c>
      <c r="F156" s="140">
        <f>Data!G157</f>
        <v>892</v>
      </c>
      <c r="I156" s="140">
        <f>Data!J157</f>
        <v>0</v>
      </c>
      <c r="L156" s="140">
        <f>Data!M157</f>
        <v>0</v>
      </c>
      <c r="M156" s="140">
        <f>Data!P157</f>
        <v>0</v>
      </c>
      <c r="N156" s="140">
        <f>Data!S157</f>
        <v>0</v>
      </c>
      <c r="O156" s="140">
        <f>Data!V157</f>
        <v>0</v>
      </c>
      <c r="R156" s="140">
        <f>Data!Y157</f>
        <v>0</v>
      </c>
      <c r="U156" s="140">
        <f>Data!AB157</f>
        <v>0</v>
      </c>
      <c r="X156" s="140">
        <f>Data!AE157</f>
        <v>0</v>
      </c>
      <c r="Y156" s="140"/>
      <c r="AA156" s="140">
        <f t="shared" si="37"/>
        <v>2471</v>
      </c>
    </row>
    <row r="157" spans="1:27">
      <c r="A157" s="169"/>
      <c r="B157" s="145">
        <f t="shared" si="36"/>
        <v>2010</v>
      </c>
      <c r="C157" s="140">
        <f>Data!D158</f>
        <v>258</v>
      </c>
      <c r="F157" s="140">
        <f>Data!G158</f>
        <v>987</v>
      </c>
      <c r="I157" s="140">
        <f>Data!J158</f>
        <v>0</v>
      </c>
      <c r="L157" s="140">
        <f>Data!M158</f>
        <v>0</v>
      </c>
      <c r="M157" s="140">
        <f>Data!P158</f>
        <v>0</v>
      </c>
      <c r="N157" s="140">
        <f>Data!S158</f>
        <v>0</v>
      </c>
      <c r="O157" s="140">
        <f>Data!V158</f>
        <v>0</v>
      </c>
      <c r="R157" s="140">
        <f>Data!Y158</f>
        <v>0</v>
      </c>
      <c r="U157" s="140">
        <f>Data!AB158</f>
        <v>0</v>
      </c>
      <c r="X157" s="140">
        <f>Data!AE158</f>
        <v>0</v>
      </c>
      <c r="Y157" s="140"/>
      <c r="AA157" s="140">
        <f t="shared" si="37"/>
        <v>1245</v>
      </c>
    </row>
    <row r="158" spans="1:27">
      <c r="A158" s="169"/>
      <c r="B158" s="145">
        <f t="shared" si="36"/>
        <v>2011</v>
      </c>
      <c r="C158" s="140">
        <f>Data!D159</f>
        <v>1019</v>
      </c>
      <c r="F158" s="140">
        <f>Data!G159</f>
        <v>455</v>
      </c>
      <c r="I158" s="140">
        <f>Data!J159</f>
        <v>1826</v>
      </c>
      <c r="L158" s="140">
        <f>Data!M159</f>
        <v>0</v>
      </c>
      <c r="M158" s="140">
        <f>Data!P159</f>
        <v>0</v>
      </c>
      <c r="N158" s="140">
        <f>Data!S159</f>
        <v>0</v>
      </c>
      <c r="O158" s="140">
        <f>Data!V159</f>
        <v>0</v>
      </c>
      <c r="R158" s="140">
        <f>Data!Y159</f>
        <v>0</v>
      </c>
      <c r="U158" s="140">
        <f>Data!AB159</f>
        <v>0</v>
      </c>
      <c r="X158" s="140">
        <f>Data!AE159</f>
        <v>0</v>
      </c>
      <c r="Y158" s="140"/>
      <c r="AA158" s="140">
        <f t="shared" si="37"/>
        <v>3300</v>
      </c>
    </row>
    <row r="159" spans="1:27">
      <c r="A159" s="169"/>
      <c r="B159" s="145">
        <f t="shared" si="36"/>
        <v>2012</v>
      </c>
      <c r="C159" s="140">
        <f>Data!D160</f>
        <v>1626</v>
      </c>
      <c r="F159" s="140">
        <f>Data!G160</f>
        <v>747</v>
      </c>
      <c r="I159" s="140">
        <f>Data!J160</f>
        <v>0</v>
      </c>
      <c r="L159" s="140">
        <f>Data!M160</f>
        <v>0</v>
      </c>
      <c r="M159" s="140">
        <f>Data!P160</f>
        <v>0</v>
      </c>
      <c r="N159" s="140">
        <f>Data!S160</f>
        <v>0</v>
      </c>
      <c r="O159" s="140">
        <f>Data!V160</f>
        <v>0</v>
      </c>
      <c r="R159" s="140">
        <f>Data!Y160</f>
        <v>348</v>
      </c>
      <c r="U159" s="140">
        <f>Data!AB160</f>
        <v>3233</v>
      </c>
      <c r="X159" s="140">
        <f>Data!AE160</f>
        <v>4690</v>
      </c>
      <c r="Y159" s="140"/>
      <c r="AA159" s="140">
        <f t="shared" si="37"/>
        <v>10644</v>
      </c>
    </row>
    <row r="160" spans="1:27">
      <c r="C160" s="140"/>
      <c r="F160" s="140"/>
      <c r="I160" s="140"/>
      <c r="L160" s="140"/>
      <c r="M160" s="140"/>
      <c r="N160" s="140"/>
      <c r="O160" s="140"/>
      <c r="R160" s="140"/>
      <c r="U160" s="140"/>
      <c r="X160" s="140"/>
      <c r="Y160" s="140"/>
      <c r="AA160" s="140">
        <f t="shared" ref="AA160:AA162" si="38">SUM(C160:X160)</f>
        <v>0</v>
      </c>
    </row>
    <row r="161" spans="1:27">
      <c r="B161" s="145" t="s">
        <v>106</v>
      </c>
      <c r="C161" s="140">
        <f>SUM(C148:C150)</f>
        <v>5874</v>
      </c>
      <c r="F161" s="140">
        <f t="shared" ref="F161:X161" si="39">SUM(F148:F150)</f>
        <v>2258</v>
      </c>
      <c r="I161" s="140">
        <f t="shared" si="39"/>
        <v>0</v>
      </c>
      <c r="L161" s="140">
        <f t="shared" si="39"/>
        <v>2347</v>
      </c>
      <c r="M161" s="140">
        <f t="shared" si="39"/>
        <v>547</v>
      </c>
      <c r="N161" s="140">
        <f t="shared" si="39"/>
        <v>1054</v>
      </c>
      <c r="O161" s="140">
        <f t="shared" si="39"/>
        <v>236</v>
      </c>
      <c r="R161" s="140">
        <f t="shared" si="39"/>
        <v>171</v>
      </c>
      <c r="U161" s="140">
        <f t="shared" si="39"/>
        <v>0</v>
      </c>
      <c r="X161" s="140">
        <f t="shared" si="39"/>
        <v>1428</v>
      </c>
      <c r="Y161" s="140"/>
      <c r="AA161" s="140">
        <f t="shared" si="38"/>
        <v>13915</v>
      </c>
    </row>
    <row r="162" spans="1:27" ht="12.75" customHeight="1">
      <c r="B162" s="145" t="s">
        <v>139</v>
      </c>
      <c r="C162" s="140">
        <f>SUM(C151:C159)</f>
        <v>18536</v>
      </c>
      <c r="D162" s="140">
        <f>SUM(C161:C162)</f>
        <v>24410</v>
      </c>
      <c r="E162" s="140">
        <f>SUM(C148:C159)</f>
        <v>24410</v>
      </c>
      <c r="F162" s="140">
        <f>SUM(F151:F159)</f>
        <v>8355</v>
      </c>
      <c r="G162" s="140">
        <f>SUM(F161:F162)</f>
        <v>10613</v>
      </c>
      <c r="H162" s="140">
        <f>SUM(F148:F159)</f>
        <v>10613</v>
      </c>
      <c r="I162" s="140">
        <f>SUM(I151:I159)</f>
        <v>1826</v>
      </c>
      <c r="J162" s="140">
        <f>SUM(I161:I162)</f>
        <v>1826</v>
      </c>
      <c r="K162" s="140">
        <f>SUM(I148:I159)</f>
        <v>1826</v>
      </c>
      <c r="L162" s="140">
        <f>SUM(L151:L159)</f>
        <v>276</v>
      </c>
      <c r="M162" s="140">
        <f>SUM(M151:M159)</f>
        <v>216</v>
      </c>
      <c r="N162" s="140">
        <f>SUM(N151:N159)</f>
        <v>0</v>
      </c>
      <c r="O162" s="140">
        <f>SUM(O151:O159)</f>
        <v>347</v>
      </c>
      <c r="P162" s="140">
        <f>SUM(O161:O162)</f>
        <v>583</v>
      </c>
      <c r="Q162" s="140">
        <f>SUM(O148:O159)</f>
        <v>583</v>
      </c>
      <c r="R162" s="140">
        <f>SUM(R151:R159)</f>
        <v>724</v>
      </c>
      <c r="S162" s="140">
        <f>SUM(R161:R162)</f>
        <v>895</v>
      </c>
      <c r="T162" s="140">
        <f>SUM(R148:R159)</f>
        <v>895</v>
      </c>
      <c r="U162" s="140">
        <f>SUM(U151:U159)</f>
        <v>3233</v>
      </c>
      <c r="V162" s="140">
        <f>SUM(U161:U162)</f>
        <v>3233</v>
      </c>
      <c r="W162" s="140">
        <f>SUM(U148:U159)</f>
        <v>3233</v>
      </c>
      <c r="X162" s="140">
        <f>SUM(X151:X159)</f>
        <v>88282</v>
      </c>
      <c r="Y162" s="140">
        <f>SUM(X148:X159)</f>
        <v>89710</v>
      </c>
      <c r="Z162" s="140">
        <f>SUM(X161:X162)</f>
        <v>89710</v>
      </c>
      <c r="AA162" s="140">
        <f t="shared" si="38"/>
        <v>204915</v>
      </c>
    </row>
    <row r="163" spans="1:27">
      <c r="A163" s="144"/>
      <c r="C163" s="140"/>
      <c r="F163" s="140"/>
      <c r="I163" s="140"/>
      <c r="L163" s="140"/>
      <c r="M163" s="140"/>
      <c r="N163" s="140"/>
      <c r="O163" s="140"/>
      <c r="R163" s="140"/>
      <c r="U163" s="140"/>
      <c r="X163" s="140"/>
      <c r="Y163" s="140"/>
      <c r="AA163" s="140"/>
    </row>
    <row r="164" spans="1:27" ht="25.5" customHeight="1">
      <c r="A164" s="169" t="s">
        <v>15</v>
      </c>
      <c r="B164" s="145">
        <f t="shared" ref="B164:B175" si="40">B148</f>
        <v>2001</v>
      </c>
      <c r="C164" s="140">
        <f>Data!D165</f>
        <v>1520</v>
      </c>
      <c r="F164" s="140">
        <f>Data!G165</f>
        <v>22374</v>
      </c>
      <c r="I164" s="140">
        <f>Data!J165</f>
        <v>3622</v>
      </c>
      <c r="L164" s="140">
        <f>Data!M165</f>
        <v>1696</v>
      </c>
      <c r="M164" s="140">
        <f>Data!P165</f>
        <v>0</v>
      </c>
      <c r="N164" s="140">
        <f>Data!S165</f>
        <v>0</v>
      </c>
      <c r="O164" s="140">
        <f>Data!V165</f>
        <v>0</v>
      </c>
      <c r="R164" s="140">
        <f>Data!Y165</f>
        <v>0</v>
      </c>
      <c r="U164" s="140">
        <f>Data!AB165</f>
        <v>18000</v>
      </c>
      <c r="X164" s="140">
        <f>Data!AE165</f>
        <v>2183</v>
      </c>
      <c r="Y164" s="140"/>
      <c r="AA164" s="140">
        <f>SUM(C164:X164)</f>
        <v>49395</v>
      </c>
    </row>
    <row r="165" spans="1:27">
      <c r="A165" s="169"/>
      <c r="B165" s="145">
        <f t="shared" si="40"/>
        <v>2002</v>
      </c>
      <c r="C165" s="140">
        <f>Data!D166</f>
        <v>1666</v>
      </c>
      <c r="F165" s="140">
        <f>Data!G166</f>
        <v>16110</v>
      </c>
      <c r="I165" s="140">
        <f>Data!J166</f>
        <v>8671</v>
      </c>
      <c r="L165" s="140">
        <f>Data!M166</f>
        <v>3702</v>
      </c>
      <c r="M165" s="140">
        <f>Data!P166</f>
        <v>137</v>
      </c>
      <c r="N165" s="140">
        <f>Data!S166</f>
        <v>60</v>
      </c>
      <c r="O165" s="140">
        <f>Data!V166</f>
        <v>1181</v>
      </c>
      <c r="R165" s="140">
        <f>Data!Y166</f>
        <v>123</v>
      </c>
      <c r="U165" s="140">
        <f>Data!AB166</f>
        <v>577</v>
      </c>
      <c r="X165" s="140">
        <f>Data!AE166</f>
        <v>2183</v>
      </c>
      <c r="Y165" s="140"/>
      <c r="AA165" s="140">
        <f t="shared" ref="AA165:AA175" si="41">SUM(C165:X165)</f>
        <v>34410</v>
      </c>
    </row>
    <row r="166" spans="1:27" ht="12.75" customHeight="1">
      <c r="A166" s="169"/>
      <c r="B166" s="145">
        <f t="shared" si="40"/>
        <v>2003</v>
      </c>
      <c r="C166" s="140">
        <f>Data!D167</f>
        <v>904</v>
      </c>
      <c r="F166" s="140">
        <f>Data!G167</f>
        <v>36111</v>
      </c>
      <c r="I166" s="140">
        <f>Data!J167</f>
        <v>897</v>
      </c>
      <c r="L166" s="140">
        <f>Data!M167</f>
        <v>426</v>
      </c>
      <c r="M166" s="140">
        <f>Data!P167</f>
        <v>103</v>
      </c>
      <c r="N166" s="140">
        <f>Data!S167</f>
        <v>297</v>
      </c>
      <c r="O166" s="140">
        <f>Data!V167</f>
        <v>282</v>
      </c>
      <c r="R166" s="140">
        <f>Data!Y167</f>
        <v>0</v>
      </c>
      <c r="U166" s="140">
        <f>Data!AB167</f>
        <v>1383</v>
      </c>
      <c r="X166" s="140">
        <f>Data!AE167</f>
        <v>0</v>
      </c>
      <c r="Y166" s="140"/>
      <c r="AA166" s="140">
        <f t="shared" si="41"/>
        <v>40403</v>
      </c>
    </row>
    <row r="167" spans="1:27" ht="12.75" customHeight="1">
      <c r="A167" s="169"/>
      <c r="B167" s="145">
        <f t="shared" si="40"/>
        <v>2004</v>
      </c>
      <c r="C167" s="140">
        <f>Data!D168</f>
        <v>846</v>
      </c>
      <c r="F167" s="140">
        <f>Data!G168</f>
        <v>33256</v>
      </c>
      <c r="I167" s="140">
        <f>Data!J168</f>
        <v>3650</v>
      </c>
      <c r="L167" s="140">
        <f>Data!M168</f>
        <v>14529</v>
      </c>
      <c r="M167" s="140">
        <f>Data!P168</f>
        <v>0</v>
      </c>
      <c r="N167" s="140">
        <f>Data!S168</f>
        <v>0</v>
      </c>
      <c r="O167" s="140">
        <f>Data!V168</f>
        <v>0</v>
      </c>
      <c r="R167" s="140">
        <f>Data!Y168</f>
        <v>0</v>
      </c>
      <c r="U167" s="140">
        <f>Data!AB168</f>
        <v>0</v>
      </c>
      <c r="X167" s="140">
        <f>Data!AE168</f>
        <v>900</v>
      </c>
      <c r="Y167" s="140"/>
      <c r="AA167" s="140">
        <f t="shared" si="41"/>
        <v>53181</v>
      </c>
    </row>
    <row r="168" spans="1:27" ht="12.75" customHeight="1">
      <c r="A168" s="169"/>
      <c r="B168" s="145">
        <f t="shared" si="40"/>
        <v>2005</v>
      </c>
      <c r="C168" s="140">
        <f>Data!D169</f>
        <v>773</v>
      </c>
      <c r="F168" s="140">
        <f>Data!G169</f>
        <v>35892</v>
      </c>
      <c r="I168" s="140">
        <f>Data!J169</f>
        <v>10790</v>
      </c>
      <c r="L168" s="140">
        <f>Data!M169</f>
        <v>60877</v>
      </c>
      <c r="M168" s="140">
        <f>Data!P169</f>
        <v>0</v>
      </c>
      <c r="N168" s="140">
        <f>Data!S169</f>
        <v>0</v>
      </c>
      <c r="O168" s="140">
        <f>Data!V169</f>
        <v>0</v>
      </c>
      <c r="R168" s="140">
        <f>Data!Y169</f>
        <v>0</v>
      </c>
      <c r="U168" s="140">
        <f>Data!AB169</f>
        <v>1563</v>
      </c>
      <c r="X168" s="140">
        <f>Data!AE169</f>
        <v>0</v>
      </c>
      <c r="Y168" s="140"/>
      <c r="AA168" s="140">
        <f t="shared" si="41"/>
        <v>109895</v>
      </c>
    </row>
    <row r="169" spans="1:27" ht="12.75" customHeight="1">
      <c r="A169" s="169"/>
      <c r="B169" s="145">
        <f t="shared" si="40"/>
        <v>2006</v>
      </c>
      <c r="C169" s="140">
        <f>Data!D170</f>
        <v>611</v>
      </c>
      <c r="F169" s="140">
        <f>Data!G170</f>
        <v>25937</v>
      </c>
      <c r="I169" s="140">
        <f>Data!J170</f>
        <v>3059</v>
      </c>
      <c r="L169" s="140">
        <f>Data!M170</f>
        <v>95483</v>
      </c>
      <c r="M169" s="140">
        <f>Data!P170</f>
        <v>0</v>
      </c>
      <c r="N169" s="140">
        <f>Data!S170</f>
        <v>0</v>
      </c>
      <c r="O169" s="140">
        <f>Data!V170</f>
        <v>0</v>
      </c>
      <c r="R169" s="140">
        <f>Data!Y170</f>
        <v>4854</v>
      </c>
      <c r="U169" s="140">
        <f>Data!AB170</f>
        <v>193</v>
      </c>
      <c r="X169" s="140">
        <f>Data!AE170</f>
        <v>407</v>
      </c>
      <c r="Y169" s="140"/>
      <c r="AA169" s="140">
        <f t="shared" si="41"/>
        <v>130544</v>
      </c>
    </row>
    <row r="170" spans="1:27">
      <c r="A170" s="169"/>
      <c r="B170" s="145">
        <f t="shared" si="40"/>
        <v>2007</v>
      </c>
      <c r="C170" s="140">
        <f>Data!D171</f>
        <v>616</v>
      </c>
      <c r="F170" s="140">
        <f>Data!G171</f>
        <v>33795</v>
      </c>
      <c r="I170" s="140">
        <f>Data!J171</f>
        <v>4674</v>
      </c>
      <c r="L170" s="140">
        <f>Data!M171</f>
        <v>73867</v>
      </c>
      <c r="M170" s="140">
        <f>Data!P171</f>
        <v>0</v>
      </c>
      <c r="N170" s="140">
        <f>Data!S171</f>
        <v>0</v>
      </c>
      <c r="O170" s="140">
        <f>Data!V171</f>
        <v>2338</v>
      </c>
      <c r="R170" s="140">
        <f>Data!Y171</f>
        <v>0</v>
      </c>
      <c r="U170" s="140">
        <f>Data!AB171</f>
        <v>37490</v>
      </c>
      <c r="X170" s="140">
        <f>Data!AE171</f>
        <v>478</v>
      </c>
      <c r="Y170" s="140"/>
      <c r="AA170" s="140">
        <f t="shared" si="41"/>
        <v>153258</v>
      </c>
    </row>
    <row r="171" spans="1:27">
      <c r="A171" s="169"/>
      <c r="B171" s="145">
        <f t="shared" si="40"/>
        <v>2008</v>
      </c>
      <c r="C171" s="140">
        <f>Data!D172</f>
        <v>259</v>
      </c>
      <c r="F171" s="140">
        <f>Data!G172</f>
        <v>32744</v>
      </c>
      <c r="I171" s="140">
        <f>Data!J172</f>
        <v>0</v>
      </c>
      <c r="L171" s="140">
        <f>Data!M172</f>
        <v>55540</v>
      </c>
      <c r="M171" s="140">
        <f>Data!P172</f>
        <v>0</v>
      </c>
      <c r="N171" s="140">
        <f>Data!S172</f>
        <v>0</v>
      </c>
      <c r="O171" s="140">
        <f>Data!V172</f>
        <v>0</v>
      </c>
      <c r="R171" s="140">
        <f>Data!Y172</f>
        <v>1455</v>
      </c>
      <c r="U171" s="140">
        <f>Data!AB172</f>
        <v>3068</v>
      </c>
      <c r="X171" s="140">
        <f>Data!AE172</f>
        <v>1678</v>
      </c>
      <c r="Y171" s="140"/>
      <c r="AA171" s="140">
        <f t="shared" si="41"/>
        <v>94744</v>
      </c>
    </row>
    <row r="172" spans="1:27">
      <c r="A172" s="169"/>
      <c r="B172" s="145">
        <f t="shared" si="40"/>
        <v>2009</v>
      </c>
      <c r="C172" s="140">
        <f>Data!D173</f>
        <v>1164</v>
      </c>
      <c r="F172" s="140">
        <f>Data!G173</f>
        <v>30766</v>
      </c>
      <c r="I172" s="140">
        <f>Data!J173</f>
        <v>1083</v>
      </c>
      <c r="L172" s="140">
        <f>Data!M173</f>
        <v>21296</v>
      </c>
      <c r="M172" s="140">
        <f>Data!P173</f>
        <v>0</v>
      </c>
      <c r="N172" s="140">
        <f>Data!S173</f>
        <v>0</v>
      </c>
      <c r="O172" s="140">
        <f>Data!V173</f>
        <v>0</v>
      </c>
      <c r="R172" s="140">
        <f>Data!Y173</f>
        <v>0</v>
      </c>
      <c r="U172" s="140">
        <f>Data!AB173</f>
        <v>7382</v>
      </c>
      <c r="X172" s="140">
        <f>Data!AE173</f>
        <v>748</v>
      </c>
      <c r="Y172" s="140"/>
      <c r="AA172" s="140">
        <f t="shared" si="41"/>
        <v>62439</v>
      </c>
    </row>
    <row r="173" spans="1:27">
      <c r="A173" s="169"/>
      <c r="B173" s="145">
        <f t="shared" si="40"/>
        <v>2010</v>
      </c>
      <c r="C173" s="140">
        <f>Data!D174</f>
        <v>942</v>
      </c>
      <c r="F173" s="140">
        <f>Data!G174</f>
        <v>36767</v>
      </c>
      <c r="I173" s="140">
        <f>Data!J174</f>
        <v>3880</v>
      </c>
      <c r="L173" s="140">
        <f>Data!M174</f>
        <v>13609</v>
      </c>
      <c r="M173" s="140">
        <f>Data!P174</f>
        <v>0</v>
      </c>
      <c r="N173" s="140">
        <f>Data!S174</f>
        <v>432</v>
      </c>
      <c r="O173" s="140">
        <f>Data!V174</f>
        <v>1606</v>
      </c>
      <c r="R173" s="140">
        <f>Data!Y174</f>
        <v>7816</v>
      </c>
      <c r="U173" s="140">
        <f>Data!AB174</f>
        <v>1735</v>
      </c>
      <c r="X173" s="140">
        <f>Data!AE174</f>
        <v>7996</v>
      </c>
      <c r="Y173" s="140"/>
      <c r="AA173" s="140">
        <f t="shared" si="41"/>
        <v>74783</v>
      </c>
    </row>
    <row r="174" spans="1:27">
      <c r="A174" s="169"/>
      <c r="B174" s="145">
        <f t="shared" si="40"/>
        <v>2011</v>
      </c>
      <c r="C174" s="140">
        <f>Data!D175</f>
        <v>445</v>
      </c>
      <c r="F174" s="140">
        <f>Data!G175</f>
        <v>16047</v>
      </c>
      <c r="I174" s="140">
        <f>Data!J175</f>
        <v>3585</v>
      </c>
      <c r="L174" s="140">
        <f>Data!M175</f>
        <v>5766</v>
      </c>
      <c r="M174" s="140">
        <f>Data!P175</f>
        <v>0</v>
      </c>
      <c r="N174" s="140">
        <f>Data!S175</f>
        <v>0</v>
      </c>
      <c r="O174" s="140">
        <f>Data!V175</f>
        <v>633</v>
      </c>
      <c r="R174" s="140">
        <f>Data!Y175</f>
        <v>0</v>
      </c>
      <c r="U174" s="140">
        <f>Data!AB175</f>
        <v>0</v>
      </c>
      <c r="X174" s="140">
        <f>Data!AE175</f>
        <v>7715</v>
      </c>
      <c r="Y174" s="140"/>
      <c r="AA174" s="140">
        <f t="shared" si="41"/>
        <v>34191</v>
      </c>
    </row>
    <row r="175" spans="1:27">
      <c r="A175" s="169"/>
      <c r="B175" s="145">
        <f t="shared" si="40"/>
        <v>2012</v>
      </c>
      <c r="C175" s="140">
        <f>Data!D176</f>
        <v>263</v>
      </c>
      <c r="F175" s="140">
        <f>Data!G176</f>
        <v>15257</v>
      </c>
      <c r="I175" s="140">
        <f>Data!J176</f>
        <v>0</v>
      </c>
      <c r="L175" s="140">
        <f>Data!M176</f>
        <v>8350</v>
      </c>
      <c r="M175" s="140">
        <f>Data!P176</f>
        <v>0</v>
      </c>
      <c r="N175" s="140">
        <f>Data!S176</f>
        <v>0</v>
      </c>
      <c r="O175" s="140">
        <f>Data!V176</f>
        <v>0</v>
      </c>
      <c r="R175" s="140">
        <f>Data!Y176</f>
        <v>101</v>
      </c>
      <c r="U175" s="140">
        <f>Data!AB176</f>
        <v>574</v>
      </c>
      <c r="X175" s="140">
        <f>Data!AE176</f>
        <v>2618</v>
      </c>
      <c r="Y175" s="140"/>
      <c r="AA175" s="140">
        <f t="shared" si="41"/>
        <v>27163</v>
      </c>
    </row>
    <row r="176" spans="1:27">
      <c r="C176" s="140"/>
      <c r="F176" s="140"/>
      <c r="I176" s="140"/>
      <c r="L176" s="140"/>
      <c r="M176" s="140"/>
      <c r="N176" s="140"/>
      <c r="O176" s="140"/>
      <c r="R176" s="140"/>
      <c r="U176" s="140"/>
      <c r="X176" s="140"/>
      <c r="Y176" s="140"/>
      <c r="AA176" s="140">
        <f t="shared" ref="AA176:AA177" si="42">SUM(C176:X176)</f>
        <v>0</v>
      </c>
    </row>
    <row r="177" spans="1:27" ht="12.75" customHeight="1">
      <c r="B177" s="145" t="s">
        <v>106</v>
      </c>
      <c r="C177" s="140">
        <f>SUM(C164:C166)</f>
        <v>4090</v>
      </c>
      <c r="F177" s="140">
        <f t="shared" ref="F177:X177" si="43">SUM(F164:F166)</f>
        <v>74595</v>
      </c>
      <c r="I177" s="140">
        <f t="shared" si="43"/>
        <v>13190</v>
      </c>
      <c r="L177" s="140">
        <f t="shared" si="43"/>
        <v>5824</v>
      </c>
      <c r="M177" s="140">
        <f t="shared" si="43"/>
        <v>240</v>
      </c>
      <c r="N177" s="140">
        <f t="shared" si="43"/>
        <v>357</v>
      </c>
      <c r="O177" s="140">
        <f t="shared" si="43"/>
        <v>1463</v>
      </c>
      <c r="R177" s="140">
        <f t="shared" si="43"/>
        <v>123</v>
      </c>
      <c r="U177" s="140">
        <f t="shared" si="43"/>
        <v>19960</v>
      </c>
      <c r="X177" s="140">
        <f t="shared" si="43"/>
        <v>4366</v>
      </c>
      <c r="Y177" s="140"/>
      <c r="AA177" s="140">
        <f t="shared" si="42"/>
        <v>124208</v>
      </c>
    </row>
    <row r="178" spans="1:27">
      <c r="A178" s="144"/>
      <c r="B178" s="145" t="s">
        <v>139</v>
      </c>
      <c r="C178" s="140">
        <f>SUM(C167:C175)</f>
        <v>5919</v>
      </c>
      <c r="D178" s="140">
        <f>SUM(C177:C178)</f>
        <v>10009</v>
      </c>
      <c r="E178" s="140">
        <f>SUM(C164:C175)</f>
        <v>10009</v>
      </c>
      <c r="F178" s="140">
        <f>SUM(F167:F175)</f>
        <v>260461</v>
      </c>
      <c r="G178" s="140">
        <f>SUM(F177:F178)</f>
        <v>335056</v>
      </c>
      <c r="H178" s="140">
        <f>SUM(F164:F175)</f>
        <v>335056</v>
      </c>
      <c r="I178" s="140">
        <f>SUM(I167:I175)</f>
        <v>30721</v>
      </c>
      <c r="J178" s="140">
        <f>SUM(I177:I178)</f>
        <v>43911</v>
      </c>
      <c r="K178" s="140">
        <f>SUM(I164:I175)</f>
        <v>43911</v>
      </c>
      <c r="L178" s="140">
        <f>SUM(L167:L175)</f>
        <v>349317</v>
      </c>
      <c r="M178" s="140">
        <f>SUM(M167:M175)</f>
        <v>0</v>
      </c>
      <c r="N178" s="140">
        <f>SUM(N167:N175)</f>
        <v>432</v>
      </c>
      <c r="O178" s="140">
        <f>SUM(O167:O175)</f>
        <v>4577</v>
      </c>
      <c r="P178" s="140">
        <f>SUM(O177:O178)</f>
        <v>6040</v>
      </c>
      <c r="Q178" s="140">
        <f>SUM(O164:O175)</f>
        <v>6040</v>
      </c>
      <c r="R178" s="140">
        <f>SUM(R167:R175)</f>
        <v>14226</v>
      </c>
      <c r="S178" s="140">
        <f>SUM(R177:R178)</f>
        <v>14349</v>
      </c>
      <c r="T178" s="140">
        <f>SUM(R164:R175)</f>
        <v>14349</v>
      </c>
      <c r="U178" s="140">
        <f>SUM(U167:U175)</f>
        <v>52005</v>
      </c>
      <c r="V178" s="140">
        <f>SUM(U177:U178)</f>
        <v>71965</v>
      </c>
      <c r="W178" s="140">
        <f>SUM(U164:U175)</f>
        <v>71965</v>
      </c>
      <c r="X178" s="140">
        <f>SUM(X167:X175)</f>
        <v>22540</v>
      </c>
      <c r="Y178" s="140">
        <f>SUM(X164:X175)</f>
        <v>26906</v>
      </c>
      <c r="Z178" s="140">
        <f>SUM(X177:X178)</f>
        <v>26906</v>
      </c>
      <c r="AA178" s="140">
        <f>SUM(C178:X178)</f>
        <v>1702858</v>
      </c>
    </row>
    <row r="179" spans="1:27">
      <c r="A179" s="144"/>
      <c r="C179" s="140"/>
      <c r="F179" s="140"/>
      <c r="I179" s="140"/>
      <c r="L179" s="140"/>
      <c r="M179" s="140"/>
      <c r="N179" s="140"/>
      <c r="O179" s="140"/>
      <c r="R179" s="140"/>
      <c r="U179" s="140"/>
      <c r="X179" s="140"/>
      <c r="Y179" s="140"/>
      <c r="AA179" s="140"/>
    </row>
    <row r="180" spans="1:27" ht="15" customHeight="1">
      <c r="A180" s="169" t="s">
        <v>32</v>
      </c>
      <c r="B180" s="145">
        <f t="shared" ref="B180:B191" si="44">B164</f>
        <v>2001</v>
      </c>
      <c r="C180" s="140">
        <f>Data!D181</f>
        <v>0</v>
      </c>
      <c r="F180" s="140">
        <f>Data!G181</f>
        <v>0</v>
      </c>
      <c r="I180" s="140">
        <f>Data!J181</f>
        <v>0</v>
      </c>
      <c r="L180" s="140">
        <f>Data!M181</f>
        <v>0</v>
      </c>
      <c r="M180" s="140">
        <f>Data!P181</f>
        <v>0</v>
      </c>
      <c r="N180" s="140">
        <f>Data!S181</f>
        <v>0</v>
      </c>
      <c r="O180" s="140">
        <f>Data!V181</f>
        <v>0</v>
      </c>
      <c r="R180" s="140">
        <f>Data!Y181</f>
        <v>0</v>
      </c>
      <c r="U180" s="140">
        <f>Data!AB181</f>
        <v>0</v>
      </c>
      <c r="X180" s="140">
        <f>Data!AE181</f>
        <v>0</v>
      </c>
      <c r="Y180" s="140"/>
      <c r="AA180" s="140">
        <f>SUM(C180:X180)</f>
        <v>0</v>
      </c>
    </row>
    <row r="181" spans="1:27">
      <c r="A181" s="169"/>
      <c r="B181" s="145">
        <f t="shared" si="44"/>
        <v>2002</v>
      </c>
      <c r="C181" s="140">
        <f>Data!D182</f>
        <v>0</v>
      </c>
      <c r="F181" s="140">
        <f>Data!G182</f>
        <v>0</v>
      </c>
      <c r="I181" s="140">
        <f>Data!J182</f>
        <v>0</v>
      </c>
      <c r="L181" s="140">
        <f>Data!M182</f>
        <v>0</v>
      </c>
      <c r="M181" s="140">
        <f>Data!P182</f>
        <v>0</v>
      </c>
      <c r="N181" s="140">
        <f>Data!S182</f>
        <v>0</v>
      </c>
      <c r="O181" s="140">
        <f>Data!V182</f>
        <v>0</v>
      </c>
      <c r="R181" s="140">
        <f>Data!Y182</f>
        <v>0</v>
      </c>
      <c r="U181" s="140">
        <f>Data!AB182</f>
        <v>0</v>
      </c>
      <c r="X181" s="140">
        <f>Data!AE182</f>
        <v>0</v>
      </c>
      <c r="Y181" s="140"/>
      <c r="AA181" s="140">
        <f t="shared" ref="AA181:AA191" si="45">SUM(C181:X181)</f>
        <v>0</v>
      </c>
    </row>
    <row r="182" spans="1:27">
      <c r="A182" s="169"/>
      <c r="B182" s="145">
        <f t="shared" si="44"/>
        <v>2003</v>
      </c>
      <c r="C182" s="140">
        <f>Data!D183</f>
        <v>0</v>
      </c>
      <c r="F182" s="140">
        <f>Data!G183</f>
        <v>0</v>
      </c>
      <c r="I182" s="140">
        <f>Data!J183</f>
        <v>0</v>
      </c>
      <c r="L182" s="140">
        <f>Data!M183</f>
        <v>0</v>
      </c>
      <c r="M182" s="140">
        <f>Data!P183</f>
        <v>0</v>
      </c>
      <c r="N182" s="140">
        <f>Data!S183</f>
        <v>0</v>
      </c>
      <c r="O182" s="140">
        <f>Data!V183</f>
        <v>0</v>
      </c>
      <c r="R182" s="140">
        <f>Data!Y183</f>
        <v>0</v>
      </c>
      <c r="U182" s="140">
        <f>Data!AB183</f>
        <v>0</v>
      </c>
      <c r="X182" s="140">
        <f>Data!AE183</f>
        <v>195</v>
      </c>
      <c r="Y182" s="140"/>
      <c r="AA182" s="140">
        <f t="shared" si="45"/>
        <v>195</v>
      </c>
    </row>
    <row r="183" spans="1:27">
      <c r="A183" s="169"/>
      <c r="B183" s="145">
        <f t="shared" si="44"/>
        <v>2004</v>
      </c>
      <c r="C183" s="140">
        <f>Data!D184</f>
        <v>0</v>
      </c>
      <c r="F183" s="140">
        <f>Data!G184</f>
        <v>0</v>
      </c>
      <c r="I183" s="140">
        <f>Data!J184</f>
        <v>0</v>
      </c>
      <c r="L183" s="140">
        <f>Data!M184</f>
        <v>0</v>
      </c>
      <c r="M183" s="140">
        <f>Data!P184</f>
        <v>0</v>
      </c>
      <c r="N183" s="140">
        <f>Data!S184</f>
        <v>0</v>
      </c>
      <c r="O183" s="140">
        <f>Data!V184</f>
        <v>0</v>
      </c>
      <c r="R183" s="140">
        <f>Data!Y184</f>
        <v>0</v>
      </c>
      <c r="U183" s="140">
        <f>Data!AB184</f>
        <v>0</v>
      </c>
      <c r="X183" s="140">
        <f>Data!AE184</f>
        <v>0</v>
      </c>
      <c r="Y183" s="140"/>
      <c r="AA183" s="140">
        <f t="shared" si="45"/>
        <v>0</v>
      </c>
    </row>
    <row r="184" spans="1:27">
      <c r="A184" s="169"/>
      <c r="B184" s="145">
        <f t="shared" si="44"/>
        <v>2005</v>
      </c>
      <c r="C184" s="140">
        <f>Data!D185</f>
        <v>0</v>
      </c>
      <c r="F184" s="140">
        <f>Data!G185</f>
        <v>0</v>
      </c>
      <c r="I184" s="140">
        <f>Data!J185</f>
        <v>0</v>
      </c>
      <c r="L184" s="140">
        <f>Data!M185</f>
        <v>0</v>
      </c>
      <c r="M184" s="140">
        <f>Data!P185</f>
        <v>0</v>
      </c>
      <c r="N184" s="140">
        <f>Data!S185</f>
        <v>0</v>
      </c>
      <c r="O184" s="140">
        <f>Data!V185</f>
        <v>0</v>
      </c>
      <c r="R184" s="140">
        <f>Data!Y185</f>
        <v>0</v>
      </c>
      <c r="U184" s="140">
        <f>Data!AB185</f>
        <v>1563</v>
      </c>
      <c r="X184" s="140">
        <f>Data!AE185</f>
        <v>0</v>
      </c>
      <c r="Y184" s="140"/>
      <c r="AA184" s="140">
        <f t="shared" si="45"/>
        <v>1563</v>
      </c>
    </row>
    <row r="185" spans="1:27">
      <c r="A185" s="169"/>
      <c r="B185" s="145">
        <f t="shared" si="44"/>
        <v>2006</v>
      </c>
      <c r="C185" s="140">
        <f>Data!D186</f>
        <v>7000</v>
      </c>
      <c r="F185" s="140">
        <f>Data!G186</f>
        <v>0</v>
      </c>
      <c r="I185" s="140">
        <f>Data!J186</f>
        <v>0</v>
      </c>
      <c r="L185" s="140">
        <f>Data!M186</f>
        <v>0</v>
      </c>
      <c r="M185" s="140">
        <f>Data!P186</f>
        <v>0</v>
      </c>
      <c r="N185" s="140">
        <f>Data!S186</f>
        <v>0</v>
      </c>
      <c r="O185" s="140">
        <f>Data!V186</f>
        <v>0</v>
      </c>
      <c r="R185" s="140">
        <f>Data!Y186</f>
        <v>0</v>
      </c>
      <c r="U185" s="140">
        <f>Data!AB186</f>
        <v>3597</v>
      </c>
      <c r="X185" s="140">
        <f>Data!AE186</f>
        <v>0</v>
      </c>
      <c r="Y185" s="140"/>
      <c r="AA185" s="140">
        <f t="shared" si="45"/>
        <v>10597</v>
      </c>
    </row>
    <row r="186" spans="1:27">
      <c r="A186" s="169"/>
      <c r="B186" s="145">
        <f t="shared" si="44"/>
        <v>2007</v>
      </c>
      <c r="C186" s="140">
        <f>Data!D187</f>
        <v>18354</v>
      </c>
      <c r="F186" s="140">
        <f>Data!G187</f>
        <v>0</v>
      </c>
      <c r="I186" s="140">
        <f>Data!J187</f>
        <v>0</v>
      </c>
      <c r="L186" s="140">
        <f>Data!M187</f>
        <v>0</v>
      </c>
      <c r="M186" s="140">
        <f>Data!P187</f>
        <v>0</v>
      </c>
      <c r="N186" s="140">
        <f>Data!S187</f>
        <v>0</v>
      </c>
      <c r="O186" s="140">
        <f>Data!V187</f>
        <v>0</v>
      </c>
      <c r="R186" s="140">
        <f>Data!Y187</f>
        <v>3894</v>
      </c>
      <c r="U186" s="140">
        <f>Data!AB187</f>
        <v>0</v>
      </c>
      <c r="X186" s="140">
        <f>Data!AE187</f>
        <v>0</v>
      </c>
      <c r="Y186" s="140"/>
      <c r="AA186" s="140">
        <f t="shared" si="45"/>
        <v>22248</v>
      </c>
    </row>
    <row r="187" spans="1:27">
      <c r="A187" s="169"/>
      <c r="B187" s="145">
        <f t="shared" si="44"/>
        <v>2008</v>
      </c>
      <c r="C187" s="140">
        <f>Data!D188</f>
        <v>10280</v>
      </c>
      <c r="F187" s="140">
        <f>Data!G188</f>
        <v>0</v>
      </c>
      <c r="I187" s="140">
        <f>Data!J188</f>
        <v>0</v>
      </c>
      <c r="L187" s="140">
        <f>Data!M188</f>
        <v>0</v>
      </c>
      <c r="M187" s="140">
        <f>Data!P188</f>
        <v>0</v>
      </c>
      <c r="N187" s="140">
        <f>Data!S188</f>
        <v>0</v>
      </c>
      <c r="O187" s="140">
        <f>Data!V188</f>
        <v>0</v>
      </c>
      <c r="R187" s="140">
        <f>Data!Y188</f>
        <v>0</v>
      </c>
      <c r="U187" s="140">
        <f>Data!AB188</f>
        <v>0</v>
      </c>
      <c r="X187" s="140">
        <f>Data!AE188</f>
        <v>0</v>
      </c>
      <c r="Y187" s="140"/>
      <c r="AA187" s="140">
        <f t="shared" si="45"/>
        <v>10280</v>
      </c>
    </row>
    <row r="188" spans="1:27">
      <c r="A188" s="169"/>
      <c r="B188" s="145">
        <f t="shared" si="44"/>
        <v>2009</v>
      </c>
      <c r="C188" s="140">
        <f>Data!D189</f>
        <v>0</v>
      </c>
      <c r="F188" s="140">
        <f>Data!G189</f>
        <v>0</v>
      </c>
      <c r="I188" s="140">
        <f>Data!J189</f>
        <v>0</v>
      </c>
      <c r="L188" s="140">
        <f>Data!M189</f>
        <v>0</v>
      </c>
      <c r="M188" s="140">
        <f>Data!P189</f>
        <v>0</v>
      </c>
      <c r="N188" s="140">
        <f>Data!S189</f>
        <v>0</v>
      </c>
      <c r="O188" s="140">
        <f>Data!V189</f>
        <v>0</v>
      </c>
      <c r="R188" s="140">
        <f>Data!Y189</f>
        <v>0</v>
      </c>
      <c r="U188" s="140">
        <f>Data!AB189</f>
        <v>0</v>
      </c>
      <c r="X188" s="140">
        <f>Data!AE189</f>
        <v>0</v>
      </c>
      <c r="Y188" s="140"/>
      <c r="AA188" s="140">
        <f t="shared" si="45"/>
        <v>0</v>
      </c>
    </row>
    <row r="189" spans="1:27">
      <c r="A189" s="169"/>
      <c r="B189" s="145">
        <f t="shared" si="44"/>
        <v>2010</v>
      </c>
      <c r="C189" s="140">
        <f>Data!D190</f>
        <v>0</v>
      </c>
      <c r="F189" s="140">
        <f>Data!G190</f>
        <v>0</v>
      </c>
      <c r="I189" s="140">
        <f>Data!J190</f>
        <v>0</v>
      </c>
      <c r="L189" s="140">
        <f>Data!M190</f>
        <v>0</v>
      </c>
      <c r="M189" s="140">
        <f>Data!P190</f>
        <v>0</v>
      </c>
      <c r="N189" s="140">
        <f>Data!S190</f>
        <v>0</v>
      </c>
      <c r="O189" s="140">
        <f>Data!V190</f>
        <v>0</v>
      </c>
      <c r="R189" s="140">
        <f>Data!Y190</f>
        <v>0</v>
      </c>
      <c r="U189" s="140">
        <f>Data!AB190</f>
        <v>0</v>
      </c>
      <c r="X189" s="140">
        <f>Data!AE190</f>
        <v>0</v>
      </c>
      <c r="Y189" s="140"/>
      <c r="AA189" s="140">
        <f t="shared" si="45"/>
        <v>0</v>
      </c>
    </row>
    <row r="190" spans="1:27">
      <c r="A190" s="169"/>
      <c r="B190" s="145">
        <f t="shared" si="44"/>
        <v>2011</v>
      </c>
      <c r="C190" s="140">
        <f>Data!D191</f>
        <v>2320</v>
      </c>
      <c r="F190" s="140">
        <f>Data!G191</f>
        <v>1150</v>
      </c>
      <c r="I190" s="140">
        <f>Data!J191</f>
        <v>0</v>
      </c>
      <c r="L190" s="140">
        <f>Data!M191</f>
        <v>0</v>
      </c>
      <c r="M190" s="140">
        <f>Data!P191</f>
        <v>800</v>
      </c>
      <c r="N190" s="140">
        <f>Data!S191</f>
        <v>4500</v>
      </c>
      <c r="O190" s="140">
        <f>Data!V191</f>
        <v>0</v>
      </c>
      <c r="R190" s="140">
        <f>Data!Y191</f>
        <v>0</v>
      </c>
      <c r="U190" s="140">
        <f>Data!AB191</f>
        <v>3000</v>
      </c>
      <c r="X190" s="140">
        <f>Data!AE191</f>
        <v>0</v>
      </c>
      <c r="Y190" s="140"/>
      <c r="AA190" s="140">
        <f t="shared" si="45"/>
        <v>11770</v>
      </c>
    </row>
    <row r="191" spans="1:27">
      <c r="A191" s="169"/>
      <c r="B191" s="145">
        <f t="shared" si="44"/>
        <v>2012</v>
      </c>
      <c r="C191" s="140">
        <f>Data!D192</f>
        <v>11580</v>
      </c>
      <c r="F191" s="140">
        <f>Data!G192</f>
        <v>0</v>
      </c>
      <c r="I191" s="140">
        <f>Data!J192</f>
        <v>0</v>
      </c>
      <c r="L191" s="140">
        <f>Data!M192</f>
        <v>0</v>
      </c>
      <c r="M191" s="140">
        <f>Data!P192</f>
        <v>0</v>
      </c>
      <c r="N191" s="140">
        <f>Data!S192</f>
        <v>0</v>
      </c>
      <c r="O191" s="140">
        <f>Data!V192</f>
        <v>480</v>
      </c>
      <c r="R191" s="140">
        <f>Data!Y192</f>
        <v>0</v>
      </c>
      <c r="U191" s="140">
        <f>Data!AB192</f>
        <v>2076</v>
      </c>
      <c r="X191" s="140">
        <f>Data!AE192</f>
        <v>0</v>
      </c>
      <c r="Y191" s="140"/>
      <c r="AA191" s="140">
        <f t="shared" si="45"/>
        <v>14136</v>
      </c>
    </row>
    <row r="192" spans="1:27" ht="12.75" customHeight="1">
      <c r="C192" s="140"/>
      <c r="F192" s="140"/>
      <c r="I192" s="140"/>
      <c r="L192" s="140"/>
      <c r="M192" s="140"/>
      <c r="N192" s="140"/>
      <c r="O192" s="140"/>
      <c r="R192" s="140"/>
      <c r="U192" s="140"/>
      <c r="X192" s="140"/>
      <c r="Y192" s="140"/>
      <c r="AA192" s="140">
        <f t="shared" ref="AA192:AA193" si="46">SUM(C192:X192)</f>
        <v>0</v>
      </c>
    </row>
    <row r="193" spans="1:27">
      <c r="A193" s="144"/>
      <c r="B193" s="145" t="s">
        <v>106</v>
      </c>
      <c r="C193" s="140">
        <f>SUM(C180:C182)</f>
        <v>0</v>
      </c>
      <c r="F193" s="140">
        <f t="shared" ref="F193:X193" si="47">SUM(F180:F182)</f>
        <v>0</v>
      </c>
      <c r="I193" s="140">
        <f t="shared" si="47"/>
        <v>0</v>
      </c>
      <c r="L193" s="140">
        <f t="shared" si="47"/>
        <v>0</v>
      </c>
      <c r="M193" s="140">
        <f t="shared" si="47"/>
        <v>0</v>
      </c>
      <c r="N193" s="140">
        <f t="shared" si="47"/>
        <v>0</v>
      </c>
      <c r="O193" s="140">
        <f t="shared" si="47"/>
        <v>0</v>
      </c>
      <c r="R193" s="140">
        <f t="shared" si="47"/>
        <v>0</v>
      </c>
      <c r="U193" s="140">
        <f t="shared" si="47"/>
        <v>0</v>
      </c>
      <c r="X193" s="140">
        <f t="shared" si="47"/>
        <v>195</v>
      </c>
      <c r="Y193" s="140"/>
      <c r="AA193" s="140">
        <f t="shared" si="46"/>
        <v>195</v>
      </c>
    </row>
    <row r="194" spans="1:27">
      <c r="A194" s="144"/>
      <c r="B194" s="145" t="s">
        <v>139</v>
      </c>
      <c r="C194" s="140">
        <f>SUM(C183:C191)</f>
        <v>49534</v>
      </c>
      <c r="D194" s="140">
        <f>SUM(C193:C194)</f>
        <v>49534</v>
      </c>
      <c r="E194" s="140">
        <f>SUM(C180:C191)</f>
        <v>49534</v>
      </c>
      <c r="F194" s="140">
        <f>SUM(F183:F191)</f>
        <v>1150</v>
      </c>
      <c r="G194" s="140">
        <f>SUM(F193:F194)</f>
        <v>1150</v>
      </c>
      <c r="H194" s="140">
        <f>SUM(F180:F191)</f>
        <v>1150</v>
      </c>
      <c r="I194" s="140">
        <f>SUM(I183:I191)</f>
        <v>0</v>
      </c>
      <c r="J194" s="140">
        <f>SUM(I193:I194)</f>
        <v>0</v>
      </c>
      <c r="K194" s="140">
        <f>SUM(I180:I191)</f>
        <v>0</v>
      </c>
      <c r="L194" s="140">
        <f>SUM(L183:L191)</f>
        <v>0</v>
      </c>
      <c r="M194" s="140">
        <f>SUM(M183:M191)</f>
        <v>800</v>
      </c>
      <c r="N194" s="140">
        <f>SUM(N183:N191)</f>
        <v>4500</v>
      </c>
      <c r="O194" s="140">
        <f>SUM(O183:O191)</f>
        <v>480</v>
      </c>
      <c r="P194" s="140">
        <f>SUM(O193:O194)</f>
        <v>480</v>
      </c>
      <c r="Q194" s="140">
        <f>SUM(O180:O191)</f>
        <v>480</v>
      </c>
      <c r="R194" s="140">
        <f>SUM(R183:R191)</f>
        <v>3894</v>
      </c>
      <c r="S194" s="140">
        <f>SUM(R193:R194)</f>
        <v>3894</v>
      </c>
      <c r="T194" s="140">
        <f>SUM(R180:R191)</f>
        <v>3894</v>
      </c>
      <c r="U194" s="140">
        <f>SUM(U183:U191)</f>
        <v>10236</v>
      </c>
      <c r="V194" s="140">
        <f>SUM(U193:U194)</f>
        <v>10236</v>
      </c>
      <c r="W194" s="140">
        <f>SUM(U180:U191)</f>
        <v>10236</v>
      </c>
      <c r="X194" s="140">
        <f>SUM(X183:X191)</f>
        <v>0</v>
      </c>
      <c r="Y194" s="140">
        <f>SUM(X180:X191)</f>
        <v>195</v>
      </c>
      <c r="Z194" s="140">
        <f>SUM(X193:X194)</f>
        <v>195</v>
      </c>
      <c r="AA194" s="140">
        <f>SUM(C194:X194)</f>
        <v>201182</v>
      </c>
    </row>
    <row r="195" spans="1:27">
      <c r="A195" s="144"/>
      <c r="C195" s="140"/>
      <c r="F195" s="140"/>
      <c r="I195" s="140"/>
      <c r="L195" s="140"/>
      <c r="M195" s="140"/>
      <c r="N195" s="140"/>
      <c r="O195" s="140"/>
      <c r="R195" s="140"/>
      <c r="U195" s="140"/>
      <c r="X195" s="140"/>
      <c r="Y195" s="140"/>
      <c r="AA195" s="140"/>
    </row>
    <row r="196" spans="1:27" ht="20.25" customHeight="1">
      <c r="A196" s="169" t="s">
        <v>33</v>
      </c>
      <c r="B196" s="145">
        <f t="shared" ref="B196:B207" si="48">B180</f>
        <v>2001</v>
      </c>
      <c r="C196" s="140">
        <f>Data!D197</f>
        <v>0</v>
      </c>
      <c r="F196" s="140">
        <f>Data!G197</f>
        <v>0</v>
      </c>
      <c r="I196" s="140">
        <f>Data!J197</f>
        <v>0</v>
      </c>
      <c r="L196" s="140">
        <f>Data!M197</f>
        <v>0</v>
      </c>
      <c r="M196" s="140">
        <f>Data!P197</f>
        <v>0</v>
      </c>
      <c r="N196" s="140">
        <f>Data!S197</f>
        <v>0</v>
      </c>
      <c r="O196" s="140">
        <f>Data!V197</f>
        <v>0</v>
      </c>
      <c r="R196" s="140">
        <f>Data!Y197</f>
        <v>0</v>
      </c>
      <c r="U196" s="140">
        <f>Data!AB197</f>
        <v>0</v>
      </c>
      <c r="X196" s="140">
        <f>Data!AE197</f>
        <v>0</v>
      </c>
      <c r="Y196" s="140"/>
      <c r="AA196" s="140">
        <f>SUM(C196:X196)</f>
        <v>0</v>
      </c>
    </row>
    <row r="197" spans="1:27">
      <c r="A197" s="169"/>
      <c r="B197" s="145">
        <f t="shared" si="48"/>
        <v>2002</v>
      </c>
      <c r="C197" s="140">
        <f>Data!D198</f>
        <v>0</v>
      </c>
      <c r="F197" s="140">
        <f>Data!G198</f>
        <v>0</v>
      </c>
      <c r="I197" s="140">
        <f>Data!J198</f>
        <v>0</v>
      </c>
      <c r="L197" s="140">
        <f>Data!M198</f>
        <v>0</v>
      </c>
      <c r="M197" s="140">
        <f>Data!P198</f>
        <v>0</v>
      </c>
      <c r="N197" s="140">
        <f>Data!S198</f>
        <v>0</v>
      </c>
      <c r="O197" s="140">
        <f>Data!V198</f>
        <v>0</v>
      </c>
      <c r="R197" s="140">
        <f>Data!Y198</f>
        <v>0</v>
      </c>
      <c r="U197" s="140">
        <f>Data!AB198</f>
        <v>0</v>
      </c>
      <c r="X197" s="140">
        <f>Data!AE198</f>
        <v>0</v>
      </c>
      <c r="Y197" s="140"/>
      <c r="AA197" s="140">
        <f t="shared" ref="AA197:AA207" si="49">SUM(C197:X197)</f>
        <v>0</v>
      </c>
    </row>
    <row r="198" spans="1:27">
      <c r="A198" s="169"/>
      <c r="B198" s="145">
        <f t="shared" si="48"/>
        <v>2003</v>
      </c>
      <c r="C198" s="140">
        <f>Data!D199</f>
        <v>0</v>
      </c>
      <c r="F198" s="140">
        <f>Data!G199</f>
        <v>0</v>
      </c>
      <c r="I198" s="140">
        <f>Data!J199</f>
        <v>0</v>
      </c>
      <c r="L198" s="140">
        <f>Data!M199</f>
        <v>0</v>
      </c>
      <c r="M198" s="140">
        <f>Data!P199</f>
        <v>0</v>
      </c>
      <c r="N198" s="140">
        <f>Data!S199</f>
        <v>0</v>
      </c>
      <c r="O198" s="140">
        <f>Data!V199</f>
        <v>0</v>
      </c>
      <c r="R198" s="140">
        <f>Data!Y199</f>
        <v>0</v>
      </c>
      <c r="U198" s="140">
        <f>Data!AB199</f>
        <v>0</v>
      </c>
      <c r="X198" s="140">
        <f>Data!AE199</f>
        <v>0</v>
      </c>
      <c r="Y198" s="140"/>
      <c r="AA198" s="140">
        <f t="shared" si="49"/>
        <v>0</v>
      </c>
    </row>
    <row r="199" spans="1:27">
      <c r="A199" s="169"/>
      <c r="B199" s="145">
        <f t="shared" si="48"/>
        <v>2004</v>
      </c>
      <c r="C199" s="140">
        <f>Data!D200</f>
        <v>0</v>
      </c>
      <c r="F199" s="140">
        <f>Data!G200</f>
        <v>0</v>
      </c>
      <c r="I199" s="140">
        <f>Data!J200</f>
        <v>0</v>
      </c>
      <c r="L199" s="140">
        <f>Data!M200</f>
        <v>0</v>
      </c>
      <c r="M199" s="140">
        <f>Data!P200</f>
        <v>0</v>
      </c>
      <c r="N199" s="140">
        <f>Data!S200</f>
        <v>0</v>
      </c>
      <c r="O199" s="140">
        <f>Data!V200</f>
        <v>0</v>
      </c>
      <c r="R199" s="140">
        <f>Data!Y200</f>
        <v>0</v>
      </c>
      <c r="U199" s="140">
        <f>Data!AB200</f>
        <v>0</v>
      </c>
      <c r="X199" s="140">
        <f>Data!AE200</f>
        <v>0</v>
      </c>
      <c r="Y199" s="140"/>
      <c r="AA199" s="140">
        <f t="shared" si="49"/>
        <v>0</v>
      </c>
    </row>
    <row r="200" spans="1:27">
      <c r="A200" s="169"/>
      <c r="B200" s="145">
        <f t="shared" si="48"/>
        <v>2005</v>
      </c>
      <c r="C200" s="140">
        <f>Data!D201</f>
        <v>0</v>
      </c>
      <c r="F200" s="140">
        <f>Data!G201</f>
        <v>0</v>
      </c>
      <c r="I200" s="140">
        <f>Data!J201</f>
        <v>0</v>
      </c>
      <c r="L200" s="140">
        <f>Data!M201</f>
        <v>0</v>
      </c>
      <c r="M200" s="140">
        <f>Data!P201</f>
        <v>0</v>
      </c>
      <c r="N200" s="140">
        <f>Data!S201</f>
        <v>0</v>
      </c>
      <c r="O200" s="140">
        <f>Data!V201</f>
        <v>0</v>
      </c>
      <c r="R200" s="140">
        <f>Data!Y201</f>
        <v>0</v>
      </c>
      <c r="U200" s="140">
        <f>Data!AB201</f>
        <v>0</v>
      </c>
      <c r="X200" s="140">
        <f>Data!AE201</f>
        <v>0</v>
      </c>
      <c r="Y200" s="140"/>
      <c r="AA200" s="140">
        <f t="shared" si="49"/>
        <v>0</v>
      </c>
    </row>
    <row r="201" spans="1:27">
      <c r="A201" s="169"/>
      <c r="B201" s="145">
        <f t="shared" si="48"/>
        <v>2006</v>
      </c>
      <c r="C201" s="140">
        <f>Data!D202</f>
        <v>0</v>
      </c>
      <c r="F201" s="140">
        <f>Data!G202</f>
        <v>0</v>
      </c>
      <c r="I201" s="140">
        <f>Data!J202</f>
        <v>0</v>
      </c>
      <c r="L201" s="140">
        <f>Data!M202</f>
        <v>0</v>
      </c>
      <c r="M201" s="140">
        <f>Data!P202</f>
        <v>0</v>
      </c>
      <c r="N201" s="140">
        <f>Data!S202</f>
        <v>0</v>
      </c>
      <c r="O201" s="140">
        <f>Data!V202</f>
        <v>0</v>
      </c>
      <c r="R201" s="140">
        <f>Data!Y202</f>
        <v>0</v>
      </c>
      <c r="U201" s="140">
        <f>Data!AB202</f>
        <v>3597</v>
      </c>
      <c r="X201" s="140">
        <f>Data!AE202</f>
        <v>0</v>
      </c>
      <c r="Y201" s="140"/>
      <c r="AA201" s="140">
        <f t="shared" si="49"/>
        <v>3597</v>
      </c>
    </row>
    <row r="202" spans="1:27">
      <c r="A202" s="169"/>
      <c r="B202" s="145">
        <f t="shared" si="48"/>
        <v>2007</v>
      </c>
      <c r="C202" s="140">
        <f>Data!D203</f>
        <v>0</v>
      </c>
      <c r="F202" s="140">
        <f>Data!G203</f>
        <v>0</v>
      </c>
      <c r="I202" s="140">
        <f>Data!J203</f>
        <v>0</v>
      </c>
      <c r="L202" s="140">
        <f>Data!M203</f>
        <v>0</v>
      </c>
      <c r="M202" s="140">
        <f>Data!P203</f>
        <v>0</v>
      </c>
      <c r="N202" s="140">
        <f>Data!S203</f>
        <v>0</v>
      </c>
      <c r="O202" s="140">
        <f>Data!V203</f>
        <v>0</v>
      </c>
      <c r="R202" s="140">
        <f>Data!Y203</f>
        <v>0</v>
      </c>
      <c r="U202" s="140">
        <f>Data!AB203</f>
        <v>0</v>
      </c>
      <c r="X202" s="140">
        <f>Data!AE203</f>
        <v>0</v>
      </c>
      <c r="Y202" s="140"/>
      <c r="AA202" s="140">
        <f t="shared" si="49"/>
        <v>0</v>
      </c>
    </row>
    <row r="203" spans="1:27">
      <c r="A203" s="169"/>
      <c r="B203" s="145">
        <f t="shared" si="48"/>
        <v>2008</v>
      </c>
      <c r="C203" s="140">
        <f>Data!D204</f>
        <v>0</v>
      </c>
      <c r="F203" s="140">
        <f>Data!G204</f>
        <v>0</v>
      </c>
      <c r="I203" s="140">
        <f>Data!J204</f>
        <v>0</v>
      </c>
      <c r="L203" s="140">
        <f>Data!M204</f>
        <v>0</v>
      </c>
      <c r="M203" s="140">
        <f>Data!P204</f>
        <v>0</v>
      </c>
      <c r="N203" s="140">
        <f>Data!S204</f>
        <v>0</v>
      </c>
      <c r="O203" s="140">
        <f>Data!V204</f>
        <v>0</v>
      </c>
      <c r="R203" s="140">
        <f>Data!Y204</f>
        <v>0</v>
      </c>
      <c r="U203" s="140">
        <f>Data!AB204</f>
        <v>0</v>
      </c>
      <c r="X203" s="140">
        <f>Data!AE204</f>
        <v>0</v>
      </c>
      <c r="Y203" s="140"/>
      <c r="AA203" s="140">
        <f t="shared" si="49"/>
        <v>0</v>
      </c>
    </row>
    <row r="204" spans="1:27">
      <c r="A204" s="169"/>
      <c r="B204" s="145">
        <f t="shared" si="48"/>
        <v>2009</v>
      </c>
      <c r="C204" s="140">
        <f>Data!D205</f>
        <v>8610</v>
      </c>
      <c r="F204" s="140">
        <f>Data!G205</f>
        <v>0</v>
      </c>
      <c r="I204" s="140">
        <f>Data!J205</f>
        <v>0</v>
      </c>
      <c r="L204" s="140">
        <f>Data!M205</f>
        <v>0</v>
      </c>
      <c r="M204" s="140">
        <f>Data!P205</f>
        <v>0</v>
      </c>
      <c r="N204" s="140">
        <f>Data!S205</f>
        <v>0</v>
      </c>
      <c r="O204" s="140">
        <f>Data!V205</f>
        <v>0</v>
      </c>
      <c r="R204" s="140">
        <f>Data!Y205</f>
        <v>0</v>
      </c>
      <c r="U204" s="140">
        <f>Data!AB205</f>
        <v>0</v>
      </c>
      <c r="X204" s="140">
        <f>Data!AE205</f>
        <v>0</v>
      </c>
      <c r="Y204" s="140"/>
      <c r="AA204" s="140">
        <f t="shared" si="49"/>
        <v>8610</v>
      </c>
    </row>
    <row r="205" spans="1:27">
      <c r="A205" s="169"/>
      <c r="B205" s="145">
        <f t="shared" si="48"/>
        <v>2010</v>
      </c>
      <c r="C205" s="140">
        <f>Data!D206</f>
        <v>53300</v>
      </c>
      <c r="F205" s="140">
        <f>Data!G206</f>
        <v>0</v>
      </c>
      <c r="I205" s="140">
        <f>Data!J206</f>
        <v>0</v>
      </c>
      <c r="L205" s="140">
        <f>Data!M206</f>
        <v>0</v>
      </c>
      <c r="M205" s="140">
        <f>Data!P206</f>
        <v>0</v>
      </c>
      <c r="N205" s="140">
        <f>Data!S206</f>
        <v>0</v>
      </c>
      <c r="O205" s="140">
        <f>Data!V206</f>
        <v>0</v>
      </c>
      <c r="R205" s="140">
        <f>Data!Y206</f>
        <v>0</v>
      </c>
      <c r="U205" s="140">
        <f>Data!AB206</f>
        <v>0</v>
      </c>
      <c r="X205" s="140">
        <f>Data!AE206</f>
        <v>0</v>
      </c>
      <c r="Y205" s="140"/>
      <c r="AA205" s="140">
        <f t="shared" si="49"/>
        <v>53300</v>
      </c>
    </row>
    <row r="206" spans="1:27">
      <c r="A206" s="169"/>
      <c r="B206" s="145">
        <f t="shared" si="48"/>
        <v>2011</v>
      </c>
      <c r="C206" s="140">
        <f>Data!D207</f>
        <v>63040</v>
      </c>
      <c r="F206" s="140">
        <f>Data!G207</f>
        <v>0</v>
      </c>
      <c r="I206" s="140">
        <f>Data!J207</f>
        <v>0</v>
      </c>
      <c r="L206" s="140">
        <f>Data!M207</f>
        <v>0</v>
      </c>
      <c r="M206" s="140">
        <f>Data!P207</f>
        <v>0</v>
      </c>
      <c r="N206" s="140">
        <f>Data!S207</f>
        <v>0</v>
      </c>
      <c r="O206" s="140">
        <f>Data!V207</f>
        <v>0</v>
      </c>
      <c r="R206" s="140">
        <f>Data!Y207</f>
        <v>0</v>
      </c>
      <c r="U206" s="140">
        <f>Data!AB207</f>
        <v>0</v>
      </c>
      <c r="X206" s="140">
        <f>Data!AE207</f>
        <v>0</v>
      </c>
      <c r="Y206" s="140"/>
      <c r="AA206" s="140">
        <f t="shared" si="49"/>
        <v>63040</v>
      </c>
    </row>
    <row r="207" spans="1:27">
      <c r="A207" s="169"/>
      <c r="B207" s="145">
        <f t="shared" si="48"/>
        <v>2012</v>
      </c>
      <c r="C207" s="140">
        <f>Data!D208</f>
        <v>32240</v>
      </c>
      <c r="F207" s="140">
        <f>Data!G208</f>
        <v>0</v>
      </c>
      <c r="I207" s="140">
        <f>Data!J208</f>
        <v>0</v>
      </c>
      <c r="L207" s="140">
        <f>Data!M208</f>
        <v>0</v>
      </c>
      <c r="M207" s="140">
        <f>Data!P208</f>
        <v>0</v>
      </c>
      <c r="N207" s="140">
        <f>Data!S208</f>
        <v>0</v>
      </c>
      <c r="O207" s="140">
        <f>Data!V208</f>
        <v>0</v>
      </c>
      <c r="R207" s="140">
        <f>Data!Y208</f>
        <v>0</v>
      </c>
      <c r="U207" s="140">
        <f>Data!AB208</f>
        <v>0</v>
      </c>
      <c r="X207" s="140">
        <f>Data!AE208</f>
        <v>0</v>
      </c>
      <c r="Y207" s="140"/>
      <c r="AA207" s="140">
        <f t="shared" si="49"/>
        <v>32240</v>
      </c>
    </row>
    <row r="208" spans="1:27">
      <c r="A208" s="138"/>
      <c r="C208" s="140"/>
      <c r="F208" s="140"/>
      <c r="I208" s="140"/>
      <c r="L208" s="140"/>
      <c r="M208" s="140"/>
      <c r="N208" s="140"/>
      <c r="O208" s="140"/>
      <c r="R208" s="140"/>
      <c r="U208" s="140"/>
      <c r="X208" s="140"/>
      <c r="Y208" s="140"/>
      <c r="AA208" s="140"/>
    </row>
    <row r="209" spans="1:27">
      <c r="A209" s="144"/>
      <c r="B209" s="145" t="s">
        <v>106</v>
      </c>
      <c r="C209" s="140">
        <f>SUM(C196:C198)</f>
        <v>0</v>
      </c>
      <c r="F209" s="140">
        <f t="shared" ref="F209:X209" si="50">SUM(F196:F198)</f>
        <v>0</v>
      </c>
      <c r="I209" s="140">
        <f t="shared" si="50"/>
        <v>0</v>
      </c>
      <c r="L209" s="140">
        <f t="shared" si="50"/>
        <v>0</v>
      </c>
      <c r="M209" s="140">
        <f t="shared" si="50"/>
        <v>0</v>
      </c>
      <c r="N209" s="140">
        <f t="shared" si="50"/>
        <v>0</v>
      </c>
      <c r="O209" s="140">
        <f t="shared" si="50"/>
        <v>0</v>
      </c>
      <c r="R209" s="140">
        <f t="shared" si="50"/>
        <v>0</v>
      </c>
      <c r="U209" s="140">
        <f t="shared" si="50"/>
        <v>0</v>
      </c>
      <c r="X209" s="140">
        <f t="shared" si="50"/>
        <v>0</v>
      </c>
      <c r="Y209" s="140"/>
      <c r="AA209" s="140">
        <f t="shared" ref="AA209:AA210" si="51">SUM(C209:X209)</f>
        <v>0</v>
      </c>
    </row>
    <row r="210" spans="1:27">
      <c r="A210" s="144"/>
      <c r="B210" s="145" t="s">
        <v>139</v>
      </c>
      <c r="C210" s="140">
        <f>SUM(C199:C207)</f>
        <v>157190</v>
      </c>
      <c r="D210" s="140">
        <f>SUM(C209:C210)</f>
        <v>157190</v>
      </c>
      <c r="E210" s="140">
        <f>SUM(C196:C207)</f>
        <v>157190</v>
      </c>
      <c r="F210" s="140">
        <f>SUM(F199:F207)</f>
        <v>0</v>
      </c>
      <c r="G210" s="140">
        <f>SUM(F209:F210)</f>
        <v>0</v>
      </c>
      <c r="H210" s="140">
        <f>SUM(F196:F207)</f>
        <v>0</v>
      </c>
      <c r="I210" s="140">
        <f>SUM(I199:I207)</f>
        <v>0</v>
      </c>
      <c r="J210" s="140">
        <f>SUM(I209:I210)</f>
        <v>0</v>
      </c>
      <c r="K210" s="140">
        <f>SUM(I196:I207)</f>
        <v>0</v>
      </c>
      <c r="L210" s="140">
        <f t="shared" ref="L210:X210" si="52">SUM(L199:L207)</f>
        <v>0</v>
      </c>
      <c r="M210" s="140">
        <f t="shared" si="52"/>
        <v>0</v>
      </c>
      <c r="N210" s="140">
        <f t="shared" si="52"/>
        <v>0</v>
      </c>
      <c r="O210" s="140">
        <f t="shared" si="52"/>
        <v>0</v>
      </c>
      <c r="P210" s="140">
        <f>SUM(O209:O210)</f>
        <v>0</v>
      </c>
      <c r="Q210" s="140">
        <f>SUM(O196:O207)</f>
        <v>0</v>
      </c>
      <c r="R210" s="140">
        <f t="shared" si="52"/>
        <v>0</v>
      </c>
      <c r="S210" s="140">
        <f>SUM(R209:R210)</f>
        <v>0</v>
      </c>
      <c r="T210" s="140">
        <f>SUM(R196:R207)</f>
        <v>0</v>
      </c>
      <c r="U210" s="140">
        <f t="shared" si="52"/>
        <v>3597</v>
      </c>
      <c r="V210" s="140">
        <f>SUM(U209:U210)</f>
        <v>3597</v>
      </c>
      <c r="W210" s="140">
        <f>SUM(U196:U207)</f>
        <v>3597</v>
      </c>
      <c r="X210" s="140">
        <f t="shared" si="52"/>
        <v>0</v>
      </c>
      <c r="Y210" s="140">
        <f>SUM(X196:X207)</f>
        <v>0</v>
      </c>
      <c r="Z210" s="140">
        <f>SUM(X209:X210)</f>
        <v>0</v>
      </c>
      <c r="AA210" s="140">
        <f t="shared" si="51"/>
        <v>482361</v>
      </c>
    </row>
    <row r="211" spans="1:27">
      <c r="A211" s="144"/>
      <c r="C211" s="140"/>
      <c r="F211" s="140"/>
      <c r="I211" s="140"/>
      <c r="L211" s="140"/>
      <c r="M211" s="140"/>
      <c r="N211" s="140"/>
      <c r="O211" s="140"/>
      <c r="R211" s="140"/>
      <c r="U211" s="140"/>
      <c r="X211" s="140"/>
      <c r="Y211" s="140"/>
      <c r="AA211" s="140"/>
    </row>
    <row r="212" spans="1:27" ht="15.75" customHeight="1">
      <c r="A212" s="169" t="s">
        <v>34</v>
      </c>
      <c r="B212" s="145">
        <f t="shared" ref="B212:B223" si="53">B196</f>
        <v>2001</v>
      </c>
      <c r="C212" s="140">
        <f>Data!D213</f>
        <v>0</v>
      </c>
      <c r="F212" s="140">
        <f>Data!G213</f>
        <v>0</v>
      </c>
      <c r="I212" s="140">
        <f>Data!J213</f>
        <v>0</v>
      </c>
      <c r="L212" s="140">
        <f>Data!M213</f>
        <v>0</v>
      </c>
      <c r="M212" s="140">
        <f>Data!P213</f>
        <v>0</v>
      </c>
      <c r="N212" s="140">
        <f>Data!S213</f>
        <v>0</v>
      </c>
      <c r="O212" s="140">
        <f>Data!V213</f>
        <v>0</v>
      </c>
      <c r="R212" s="140">
        <f>Data!Y213</f>
        <v>0</v>
      </c>
      <c r="U212" s="140">
        <f>Data!AB213</f>
        <v>0</v>
      </c>
      <c r="X212" s="140">
        <f>Data!AE213</f>
        <v>0</v>
      </c>
      <c r="Y212" s="140"/>
      <c r="AA212" s="140">
        <f>SUM(C212:X212)</f>
        <v>0</v>
      </c>
    </row>
    <row r="213" spans="1:27">
      <c r="A213" s="169"/>
      <c r="B213" s="145">
        <f t="shared" si="53"/>
        <v>2002</v>
      </c>
      <c r="C213" s="140">
        <f>Data!D214</f>
        <v>0</v>
      </c>
      <c r="F213" s="140">
        <f>Data!G214</f>
        <v>0</v>
      </c>
      <c r="I213" s="140">
        <f>Data!J214</f>
        <v>0</v>
      </c>
      <c r="L213" s="140">
        <f>Data!M214</f>
        <v>0</v>
      </c>
      <c r="M213" s="140">
        <f>Data!P214</f>
        <v>500</v>
      </c>
      <c r="N213" s="140">
        <f>Data!S214</f>
        <v>0</v>
      </c>
      <c r="O213" s="140">
        <f>Data!V214</f>
        <v>0</v>
      </c>
      <c r="R213" s="140">
        <f>Data!Y214</f>
        <v>0</v>
      </c>
      <c r="U213" s="140">
        <f>Data!AB214</f>
        <v>0</v>
      </c>
      <c r="X213" s="140">
        <f>Data!AE214</f>
        <v>0</v>
      </c>
      <c r="Y213" s="140"/>
      <c r="AA213" s="140">
        <f t="shared" ref="AA213:AA223" si="54">SUM(C213:X213)</f>
        <v>500</v>
      </c>
    </row>
    <row r="214" spans="1:27">
      <c r="A214" s="169"/>
      <c r="B214" s="145">
        <f t="shared" si="53"/>
        <v>2003</v>
      </c>
      <c r="C214" s="140">
        <f>Data!D215</f>
        <v>0</v>
      </c>
      <c r="F214" s="140">
        <f>Data!G215</f>
        <v>0</v>
      </c>
      <c r="I214" s="140">
        <f>Data!J215</f>
        <v>0</v>
      </c>
      <c r="L214" s="140">
        <f>Data!M215</f>
        <v>0</v>
      </c>
      <c r="M214" s="140">
        <f>Data!P215</f>
        <v>0</v>
      </c>
      <c r="N214" s="140">
        <f>Data!S215</f>
        <v>0</v>
      </c>
      <c r="O214" s="140">
        <f>Data!V215</f>
        <v>0</v>
      </c>
      <c r="R214" s="140">
        <f>Data!Y215</f>
        <v>0</v>
      </c>
      <c r="U214" s="140">
        <f>Data!AB215</f>
        <v>0</v>
      </c>
      <c r="X214" s="140">
        <f>Data!AE215</f>
        <v>0</v>
      </c>
      <c r="Y214" s="140"/>
      <c r="AA214" s="140">
        <f t="shared" si="54"/>
        <v>0</v>
      </c>
    </row>
    <row r="215" spans="1:27">
      <c r="A215" s="169"/>
      <c r="B215" s="145">
        <f t="shared" si="53"/>
        <v>2004</v>
      </c>
      <c r="C215" s="140">
        <f>Data!D216</f>
        <v>0</v>
      </c>
      <c r="F215" s="140">
        <f>Data!G216</f>
        <v>0</v>
      </c>
      <c r="I215" s="140">
        <f>Data!J216</f>
        <v>0</v>
      </c>
      <c r="L215" s="140">
        <f>Data!M216</f>
        <v>0</v>
      </c>
      <c r="M215" s="140">
        <f>Data!P216</f>
        <v>0</v>
      </c>
      <c r="N215" s="140">
        <f>Data!S216</f>
        <v>0</v>
      </c>
      <c r="O215" s="140">
        <f>Data!V216</f>
        <v>0</v>
      </c>
      <c r="R215" s="140">
        <f>Data!Y216</f>
        <v>0</v>
      </c>
      <c r="U215" s="140">
        <f>Data!AB216</f>
        <v>0</v>
      </c>
      <c r="X215" s="140">
        <f>Data!AE216</f>
        <v>0</v>
      </c>
      <c r="Y215" s="140"/>
      <c r="AA215" s="140">
        <f t="shared" si="54"/>
        <v>0</v>
      </c>
    </row>
    <row r="216" spans="1:27">
      <c r="A216" s="169"/>
      <c r="B216" s="145">
        <f t="shared" si="53"/>
        <v>2005</v>
      </c>
      <c r="C216" s="140">
        <f>Data!D217</f>
        <v>0</v>
      </c>
      <c r="F216" s="140">
        <f>Data!G217</f>
        <v>0</v>
      </c>
      <c r="I216" s="140">
        <f>Data!J217</f>
        <v>0</v>
      </c>
      <c r="L216" s="140">
        <f>Data!M217</f>
        <v>0</v>
      </c>
      <c r="M216" s="140">
        <f>Data!P217</f>
        <v>0</v>
      </c>
      <c r="N216" s="140">
        <f>Data!S217</f>
        <v>0</v>
      </c>
      <c r="O216" s="140">
        <f>Data!V217</f>
        <v>0</v>
      </c>
      <c r="R216" s="140">
        <f>Data!Y217</f>
        <v>0</v>
      </c>
      <c r="U216" s="140">
        <f>Data!AB217</f>
        <v>0</v>
      </c>
      <c r="X216" s="140">
        <f>Data!AE217</f>
        <v>0</v>
      </c>
      <c r="Y216" s="140"/>
      <c r="AA216" s="140">
        <f t="shared" si="54"/>
        <v>0</v>
      </c>
    </row>
    <row r="217" spans="1:27">
      <c r="A217" s="169"/>
      <c r="B217" s="145">
        <f t="shared" si="53"/>
        <v>2006</v>
      </c>
      <c r="C217" s="140">
        <f>Data!D218</f>
        <v>0</v>
      </c>
      <c r="F217" s="140">
        <f>Data!G218</f>
        <v>0</v>
      </c>
      <c r="I217" s="140">
        <f>Data!J218</f>
        <v>0</v>
      </c>
      <c r="L217" s="140">
        <f>Data!M218</f>
        <v>0</v>
      </c>
      <c r="M217" s="140">
        <f>Data!P218</f>
        <v>0</v>
      </c>
      <c r="N217" s="140">
        <f>Data!S218</f>
        <v>0</v>
      </c>
      <c r="O217" s="140">
        <f>Data!V218</f>
        <v>0</v>
      </c>
      <c r="R217" s="140">
        <f>Data!Y218</f>
        <v>0</v>
      </c>
      <c r="U217" s="140">
        <f>Data!AB218</f>
        <v>0</v>
      </c>
      <c r="X217" s="140">
        <f>Data!AE218</f>
        <v>0</v>
      </c>
      <c r="Y217" s="140"/>
      <c r="AA217" s="140">
        <f t="shared" si="54"/>
        <v>0</v>
      </c>
    </row>
    <row r="218" spans="1:27">
      <c r="A218" s="169"/>
      <c r="B218" s="145">
        <f t="shared" si="53"/>
        <v>2007</v>
      </c>
      <c r="C218" s="140">
        <f>Data!D219</f>
        <v>0</v>
      </c>
      <c r="F218" s="140">
        <f>Data!G219</f>
        <v>0</v>
      </c>
      <c r="I218" s="140">
        <f>Data!J219</f>
        <v>0</v>
      </c>
      <c r="L218" s="140">
        <f>Data!M219</f>
        <v>0</v>
      </c>
      <c r="M218" s="140">
        <f>Data!P219</f>
        <v>500</v>
      </c>
      <c r="N218" s="140">
        <f>Data!S219</f>
        <v>0</v>
      </c>
      <c r="O218" s="140">
        <f>Data!V219</f>
        <v>0</v>
      </c>
      <c r="R218" s="140">
        <f>Data!Y219</f>
        <v>0</v>
      </c>
      <c r="U218" s="140">
        <f>Data!AB219</f>
        <v>0</v>
      </c>
      <c r="X218" s="140">
        <f>Data!AE219</f>
        <v>0</v>
      </c>
      <c r="Y218" s="140"/>
      <c r="AA218" s="140">
        <f t="shared" si="54"/>
        <v>500</v>
      </c>
    </row>
    <row r="219" spans="1:27">
      <c r="A219" s="169"/>
      <c r="B219" s="145">
        <f t="shared" si="53"/>
        <v>2008</v>
      </c>
      <c r="C219" s="140">
        <f>Data!D220</f>
        <v>0</v>
      </c>
      <c r="F219" s="140">
        <f>Data!G220</f>
        <v>0</v>
      </c>
      <c r="I219" s="140">
        <f>Data!J220</f>
        <v>0</v>
      </c>
      <c r="L219" s="140">
        <f>Data!M220</f>
        <v>0</v>
      </c>
      <c r="M219" s="140">
        <f>Data!P220</f>
        <v>0</v>
      </c>
      <c r="N219" s="140">
        <f>Data!S220</f>
        <v>0</v>
      </c>
      <c r="O219" s="140">
        <f>Data!V220</f>
        <v>0</v>
      </c>
      <c r="R219" s="140">
        <f>Data!Y220</f>
        <v>0</v>
      </c>
      <c r="U219" s="140">
        <f>Data!AB220</f>
        <v>0</v>
      </c>
      <c r="X219" s="140">
        <f>Data!AE220</f>
        <v>0</v>
      </c>
      <c r="Y219" s="140"/>
      <c r="AA219" s="140">
        <f t="shared" si="54"/>
        <v>0</v>
      </c>
    </row>
    <row r="220" spans="1:27">
      <c r="A220" s="169"/>
      <c r="B220" s="145">
        <f t="shared" si="53"/>
        <v>2009</v>
      </c>
      <c r="C220" s="140">
        <f>Data!D221</f>
        <v>0</v>
      </c>
      <c r="F220" s="140">
        <f>Data!G221</f>
        <v>0</v>
      </c>
      <c r="I220" s="140">
        <f>Data!J221</f>
        <v>0</v>
      </c>
      <c r="L220" s="140">
        <f>Data!M221</f>
        <v>0</v>
      </c>
      <c r="M220" s="140">
        <f>Data!P221</f>
        <v>0</v>
      </c>
      <c r="N220" s="140">
        <f>Data!S221</f>
        <v>0</v>
      </c>
      <c r="O220" s="140">
        <f>Data!V221</f>
        <v>0</v>
      </c>
      <c r="R220" s="140">
        <f>Data!Y221</f>
        <v>0</v>
      </c>
      <c r="U220" s="140">
        <f>Data!AB221</f>
        <v>0</v>
      </c>
      <c r="X220" s="140">
        <f>Data!AE221</f>
        <v>0</v>
      </c>
      <c r="Y220" s="140"/>
      <c r="AA220" s="140">
        <f t="shared" si="54"/>
        <v>0</v>
      </c>
    </row>
    <row r="221" spans="1:27">
      <c r="A221" s="169"/>
      <c r="B221" s="145">
        <f t="shared" si="53"/>
        <v>2010</v>
      </c>
      <c r="C221" s="140">
        <f>Data!D222</f>
        <v>38000</v>
      </c>
      <c r="F221" s="140">
        <f>Data!G222</f>
        <v>0</v>
      </c>
      <c r="I221" s="140">
        <f>Data!J222</f>
        <v>0</v>
      </c>
      <c r="L221" s="140">
        <f>Data!M222</f>
        <v>0</v>
      </c>
      <c r="M221" s="140">
        <f>Data!P222</f>
        <v>0</v>
      </c>
      <c r="N221" s="140">
        <f>Data!S222</f>
        <v>0</v>
      </c>
      <c r="O221" s="140">
        <f>Data!V222</f>
        <v>0</v>
      </c>
      <c r="R221" s="140">
        <f>Data!Y222</f>
        <v>0</v>
      </c>
      <c r="U221" s="140">
        <f>Data!AB222</f>
        <v>0</v>
      </c>
      <c r="X221" s="140">
        <f>Data!AE222</f>
        <v>0</v>
      </c>
      <c r="Y221" s="140"/>
      <c r="AA221" s="140">
        <f t="shared" si="54"/>
        <v>38000</v>
      </c>
    </row>
    <row r="222" spans="1:27">
      <c r="A222" s="169"/>
      <c r="B222" s="145">
        <f t="shared" si="53"/>
        <v>2011</v>
      </c>
      <c r="C222" s="140">
        <f>Data!D223</f>
        <v>0</v>
      </c>
      <c r="F222" s="140">
        <f>Data!G223</f>
        <v>0</v>
      </c>
      <c r="I222" s="140">
        <f>Data!J223</f>
        <v>0</v>
      </c>
      <c r="L222" s="140">
        <f>Data!M223</f>
        <v>0</v>
      </c>
      <c r="M222" s="140">
        <f>Data!P223</f>
        <v>0</v>
      </c>
      <c r="N222" s="140">
        <f>Data!S223</f>
        <v>0</v>
      </c>
      <c r="O222" s="140">
        <f>Data!V223</f>
        <v>0</v>
      </c>
      <c r="R222" s="140">
        <f>Data!Y223</f>
        <v>0</v>
      </c>
      <c r="U222" s="140">
        <f>Data!AB223</f>
        <v>0</v>
      </c>
      <c r="X222" s="140">
        <f>Data!AE223</f>
        <v>0</v>
      </c>
      <c r="Y222" s="140"/>
      <c r="AA222" s="140">
        <f t="shared" si="54"/>
        <v>0</v>
      </c>
    </row>
    <row r="223" spans="1:27">
      <c r="A223" s="169"/>
      <c r="B223" s="145">
        <f t="shared" si="53"/>
        <v>2012</v>
      </c>
      <c r="C223" s="140">
        <f>Data!D224</f>
        <v>9135</v>
      </c>
      <c r="F223" s="140">
        <f>Data!G224</f>
        <v>0</v>
      </c>
      <c r="I223" s="140">
        <f>Data!J224</f>
        <v>0</v>
      </c>
      <c r="L223" s="140">
        <f>Data!M224</f>
        <v>0</v>
      </c>
      <c r="M223" s="140">
        <f>Data!P224</f>
        <v>0</v>
      </c>
      <c r="N223" s="140">
        <f>Data!S224</f>
        <v>0</v>
      </c>
      <c r="O223" s="140">
        <f>Data!V224</f>
        <v>0</v>
      </c>
      <c r="R223" s="140">
        <f>Data!Y224</f>
        <v>0</v>
      </c>
      <c r="U223" s="140">
        <f>Data!AB224</f>
        <v>0</v>
      </c>
      <c r="X223" s="140">
        <f>Data!AE224</f>
        <v>0</v>
      </c>
      <c r="Y223" s="140"/>
      <c r="AA223" s="140">
        <f t="shared" si="54"/>
        <v>9135</v>
      </c>
    </row>
    <row r="224" spans="1:27" ht="12.75" customHeight="1">
      <c r="C224" s="140"/>
      <c r="F224" s="140"/>
      <c r="I224" s="140"/>
      <c r="L224" s="140"/>
      <c r="M224" s="140"/>
      <c r="N224" s="140"/>
      <c r="O224" s="140"/>
      <c r="R224" s="140"/>
      <c r="U224" s="140"/>
      <c r="X224" s="140"/>
      <c r="Y224" s="140"/>
      <c r="AA224" s="140">
        <f t="shared" ref="AA224:AA226" si="55">SUM(C224:X224)</f>
        <v>0</v>
      </c>
    </row>
    <row r="225" spans="1:27">
      <c r="A225" s="144"/>
      <c r="B225" s="145" t="s">
        <v>106</v>
      </c>
      <c r="C225" s="140">
        <f>SUM(C212:C214)</f>
        <v>0</v>
      </c>
      <c r="F225" s="140">
        <f t="shared" ref="F225:X225" si="56">SUM(F212:F214)</f>
        <v>0</v>
      </c>
      <c r="I225" s="140">
        <f t="shared" si="56"/>
        <v>0</v>
      </c>
      <c r="L225" s="140">
        <f t="shared" si="56"/>
        <v>0</v>
      </c>
      <c r="M225" s="140">
        <f t="shared" si="56"/>
        <v>500</v>
      </c>
      <c r="N225" s="140">
        <f t="shared" si="56"/>
        <v>0</v>
      </c>
      <c r="O225" s="140">
        <f t="shared" si="56"/>
        <v>0</v>
      </c>
      <c r="R225" s="140">
        <f t="shared" si="56"/>
        <v>0</v>
      </c>
      <c r="U225" s="140">
        <f t="shared" si="56"/>
        <v>0</v>
      </c>
      <c r="X225" s="140">
        <f t="shared" si="56"/>
        <v>0</v>
      </c>
      <c r="Y225" s="140"/>
      <c r="AA225" s="140">
        <f t="shared" si="55"/>
        <v>500</v>
      </c>
    </row>
    <row r="226" spans="1:27">
      <c r="A226" s="144"/>
      <c r="B226" s="145" t="s">
        <v>139</v>
      </c>
      <c r="C226" s="140">
        <f>SUM(C215:C223)</f>
        <v>47135</v>
      </c>
      <c r="D226" s="140">
        <f>SUM(C225:C226)</f>
        <v>47135</v>
      </c>
      <c r="E226" s="140">
        <f>SUM(C212:C223)</f>
        <v>47135</v>
      </c>
      <c r="F226" s="140">
        <f t="shared" ref="F226:X226" si="57">SUM(F215:F223)</f>
        <v>0</v>
      </c>
      <c r="G226" s="140">
        <f>SUM(F225:F226)</f>
        <v>0</v>
      </c>
      <c r="H226" s="140">
        <f>SUM(F212:F223)</f>
        <v>0</v>
      </c>
      <c r="I226" s="140">
        <f>SUM(I215:I223)</f>
        <v>0</v>
      </c>
      <c r="J226" s="140">
        <f>SUM(I225:I226)</f>
        <v>0</v>
      </c>
      <c r="K226" s="140">
        <f>SUM(I212:I223)</f>
        <v>0</v>
      </c>
      <c r="L226" s="140">
        <f t="shared" si="57"/>
        <v>0</v>
      </c>
      <c r="M226" s="140">
        <f t="shared" si="57"/>
        <v>500</v>
      </c>
      <c r="N226" s="140">
        <f t="shared" si="57"/>
        <v>0</v>
      </c>
      <c r="O226" s="140">
        <f t="shared" si="57"/>
        <v>0</v>
      </c>
      <c r="P226" s="140">
        <f>SUM(O225:O226)</f>
        <v>0</v>
      </c>
      <c r="Q226" s="140">
        <f>SUM(O212:O223)</f>
        <v>0</v>
      </c>
      <c r="R226" s="140">
        <f t="shared" si="57"/>
        <v>0</v>
      </c>
      <c r="S226" s="140">
        <f>SUM(R225:R226)</f>
        <v>0</v>
      </c>
      <c r="T226" s="140">
        <f>SUM(R212:R223)</f>
        <v>0</v>
      </c>
      <c r="U226" s="140">
        <f t="shared" si="57"/>
        <v>0</v>
      </c>
      <c r="V226" s="140">
        <f>SUM(U225:U226)</f>
        <v>0</v>
      </c>
      <c r="W226" s="140">
        <f>SUM(U212:U223)</f>
        <v>0</v>
      </c>
      <c r="X226" s="140">
        <f t="shared" si="57"/>
        <v>0</v>
      </c>
      <c r="Y226" s="140">
        <f>SUM(X212:X223)</f>
        <v>0</v>
      </c>
      <c r="Z226" s="140">
        <f>SUM(X225:X226)</f>
        <v>0</v>
      </c>
      <c r="AA226" s="140">
        <f t="shared" si="55"/>
        <v>141905</v>
      </c>
    </row>
    <row r="227" spans="1:27">
      <c r="A227" s="144"/>
      <c r="C227" s="140"/>
      <c r="F227" s="140"/>
      <c r="I227" s="140"/>
      <c r="L227" s="140"/>
      <c r="M227" s="140"/>
      <c r="N227" s="140"/>
      <c r="O227" s="140"/>
      <c r="R227" s="140"/>
      <c r="U227" s="140"/>
      <c r="X227" s="140"/>
      <c r="Y227" s="140"/>
      <c r="AA227" s="140"/>
    </row>
    <row r="228" spans="1:27" ht="15" customHeight="1">
      <c r="A228" s="169" t="s">
        <v>35</v>
      </c>
      <c r="B228" s="145">
        <f t="shared" ref="B228:B239" si="58">B212</f>
        <v>2001</v>
      </c>
      <c r="C228" s="140">
        <f>Data!D229</f>
        <v>0</v>
      </c>
      <c r="F228" s="140">
        <f>Data!G229</f>
        <v>0</v>
      </c>
      <c r="I228" s="140">
        <f>Data!J229</f>
        <v>0</v>
      </c>
      <c r="L228" s="140">
        <f>Data!M229</f>
        <v>0</v>
      </c>
      <c r="M228" s="140">
        <f>Data!P229</f>
        <v>0</v>
      </c>
      <c r="N228" s="140">
        <f>Data!S229</f>
        <v>0</v>
      </c>
      <c r="O228" s="140">
        <f>Data!V229</f>
        <v>0</v>
      </c>
      <c r="R228" s="140">
        <f>Data!Y229</f>
        <v>0</v>
      </c>
      <c r="U228" s="140">
        <f>Data!AB229</f>
        <v>0</v>
      </c>
      <c r="X228" s="140">
        <f>Data!AE229</f>
        <v>0</v>
      </c>
      <c r="Y228" s="140"/>
      <c r="AA228" s="140">
        <f>SUM(C228:X228)</f>
        <v>0</v>
      </c>
    </row>
    <row r="229" spans="1:27">
      <c r="A229" s="169"/>
      <c r="B229" s="145">
        <f t="shared" si="58"/>
        <v>2002</v>
      </c>
      <c r="C229" s="140">
        <f>Data!D230</f>
        <v>0</v>
      </c>
      <c r="F229" s="140">
        <f>Data!G230</f>
        <v>0</v>
      </c>
      <c r="I229" s="140">
        <f>Data!J230</f>
        <v>0</v>
      </c>
      <c r="L229" s="140">
        <f>Data!M230</f>
        <v>0</v>
      </c>
      <c r="M229" s="140">
        <f>Data!P230</f>
        <v>0</v>
      </c>
      <c r="N229" s="140">
        <f>Data!S230</f>
        <v>0</v>
      </c>
      <c r="O229" s="140">
        <f>Data!V230</f>
        <v>0</v>
      </c>
      <c r="R229" s="140">
        <f>Data!Y230</f>
        <v>0</v>
      </c>
      <c r="U229" s="140">
        <f>Data!AB230</f>
        <v>0</v>
      </c>
      <c r="X229" s="140">
        <f>Data!AE230</f>
        <v>0</v>
      </c>
      <c r="Y229" s="140"/>
      <c r="AA229" s="140">
        <f t="shared" ref="AA229:AA239" si="59">SUM(C229:X229)</f>
        <v>0</v>
      </c>
    </row>
    <row r="230" spans="1:27">
      <c r="A230" s="169"/>
      <c r="B230" s="145">
        <f t="shared" si="58"/>
        <v>2003</v>
      </c>
      <c r="C230" s="140">
        <f>Data!D231</f>
        <v>9000</v>
      </c>
      <c r="F230" s="140">
        <f>Data!G231</f>
        <v>0</v>
      </c>
      <c r="I230" s="140">
        <f>Data!J231</f>
        <v>0</v>
      </c>
      <c r="L230" s="140">
        <f>Data!M231</f>
        <v>0</v>
      </c>
      <c r="M230" s="140">
        <f>Data!P231</f>
        <v>0</v>
      </c>
      <c r="N230" s="140">
        <f>Data!S231</f>
        <v>0</v>
      </c>
      <c r="O230" s="140">
        <f>Data!V231</f>
        <v>0</v>
      </c>
      <c r="R230" s="140">
        <f>Data!Y231</f>
        <v>0</v>
      </c>
      <c r="U230" s="140">
        <f>Data!AB231</f>
        <v>0</v>
      </c>
      <c r="X230" s="140">
        <f>Data!AE231</f>
        <v>0</v>
      </c>
      <c r="Y230" s="140"/>
      <c r="AA230" s="140">
        <f t="shared" si="59"/>
        <v>9000</v>
      </c>
    </row>
    <row r="231" spans="1:27">
      <c r="A231" s="169"/>
      <c r="B231" s="145">
        <f t="shared" si="58"/>
        <v>2004</v>
      </c>
      <c r="C231" s="140">
        <f>Data!D232</f>
        <v>0</v>
      </c>
      <c r="F231" s="140">
        <f>Data!G232</f>
        <v>0</v>
      </c>
      <c r="I231" s="140">
        <f>Data!J232</f>
        <v>0</v>
      </c>
      <c r="L231" s="140">
        <f>Data!M232</f>
        <v>0</v>
      </c>
      <c r="M231" s="140">
        <f>Data!P232</f>
        <v>0</v>
      </c>
      <c r="N231" s="140">
        <f>Data!S232</f>
        <v>0</v>
      </c>
      <c r="O231" s="140">
        <f>Data!V232</f>
        <v>0</v>
      </c>
      <c r="R231" s="140">
        <f>Data!Y232</f>
        <v>0</v>
      </c>
      <c r="U231" s="140">
        <f>Data!AB232</f>
        <v>0</v>
      </c>
      <c r="X231" s="140">
        <f>Data!AE232</f>
        <v>0</v>
      </c>
      <c r="Y231" s="140"/>
      <c r="AA231" s="140">
        <f t="shared" si="59"/>
        <v>0</v>
      </c>
    </row>
    <row r="232" spans="1:27">
      <c r="A232" s="169"/>
      <c r="B232" s="145">
        <f t="shared" si="58"/>
        <v>2005</v>
      </c>
      <c r="C232" s="140">
        <f>Data!D233</f>
        <v>0</v>
      </c>
      <c r="F232" s="140">
        <f>Data!G233</f>
        <v>0</v>
      </c>
      <c r="I232" s="140">
        <f>Data!J233</f>
        <v>0</v>
      </c>
      <c r="L232" s="140">
        <f>Data!M233</f>
        <v>0</v>
      </c>
      <c r="M232" s="140">
        <f>Data!P233</f>
        <v>0</v>
      </c>
      <c r="N232" s="140">
        <f>Data!S233</f>
        <v>0</v>
      </c>
      <c r="O232" s="140">
        <f>Data!V233</f>
        <v>0</v>
      </c>
      <c r="R232" s="140">
        <f>Data!Y233</f>
        <v>0</v>
      </c>
      <c r="U232" s="140">
        <f>Data!AB233</f>
        <v>0</v>
      </c>
      <c r="X232" s="140">
        <f>Data!AE233</f>
        <v>0</v>
      </c>
      <c r="Y232" s="140"/>
      <c r="AA232" s="140">
        <f t="shared" si="59"/>
        <v>0</v>
      </c>
    </row>
    <row r="233" spans="1:27">
      <c r="A233" s="169"/>
      <c r="B233" s="145">
        <f t="shared" si="58"/>
        <v>2006</v>
      </c>
      <c r="C233" s="140">
        <f>Data!D234</f>
        <v>0</v>
      </c>
      <c r="F233" s="140">
        <f>Data!G234</f>
        <v>0</v>
      </c>
      <c r="I233" s="140">
        <f>Data!J234</f>
        <v>0</v>
      </c>
      <c r="L233" s="140">
        <f>Data!M234</f>
        <v>0</v>
      </c>
      <c r="M233" s="140">
        <f>Data!P234</f>
        <v>0</v>
      </c>
      <c r="N233" s="140">
        <f>Data!S234</f>
        <v>0</v>
      </c>
      <c r="O233" s="140">
        <f>Data!V234</f>
        <v>0</v>
      </c>
      <c r="R233" s="140">
        <f>Data!Y234</f>
        <v>1230</v>
      </c>
      <c r="U233" s="140">
        <f>Data!AB234</f>
        <v>0</v>
      </c>
      <c r="X233" s="140">
        <f>Data!AE234</f>
        <v>60</v>
      </c>
      <c r="Y233" s="140"/>
      <c r="AA233" s="140">
        <f t="shared" si="59"/>
        <v>1290</v>
      </c>
    </row>
    <row r="234" spans="1:27">
      <c r="A234" s="169"/>
      <c r="B234" s="145">
        <f t="shared" si="58"/>
        <v>2007</v>
      </c>
      <c r="C234" s="140">
        <f>Data!D235</f>
        <v>0</v>
      </c>
      <c r="F234" s="140">
        <f>Data!G235</f>
        <v>0</v>
      </c>
      <c r="I234" s="140">
        <f>Data!J235</f>
        <v>0</v>
      </c>
      <c r="L234" s="140">
        <f>Data!M235</f>
        <v>0</v>
      </c>
      <c r="M234" s="140">
        <f>Data!P235</f>
        <v>0</v>
      </c>
      <c r="N234" s="140">
        <f>Data!S235</f>
        <v>0</v>
      </c>
      <c r="O234" s="140">
        <f>Data!V235</f>
        <v>0</v>
      </c>
      <c r="R234" s="140">
        <f>Data!Y235</f>
        <v>0</v>
      </c>
      <c r="U234" s="140">
        <f>Data!AB235</f>
        <v>0</v>
      </c>
      <c r="X234" s="140">
        <f>Data!AE235</f>
        <v>0</v>
      </c>
      <c r="Y234" s="140"/>
      <c r="AA234" s="140">
        <f t="shared" si="59"/>
        <v>0</v>
      </c>
    </row>
    <row r="235" spans="1:27">
      <c r="A235" s="169"/>
      <c r="B235" s="145">
        <f t="shared" si="58"/>
        <v>2008</v>
      </c>
      <c r="C235" s="140">
        <f>Data!D236</f>
        <v>0</v>
      </c>
      <c r="F235" s="140">
        <f>Data!G236</f>
        <v>0</v>
      </c>
      <c r="I235" s="140">
        <f>Data!J236</f>
        <v>0</v>
      </c>
      <c r="L235" s="140">
        <f>Data!M236</f>
        <v>0</v>
      </c>
      <c r="M235" s="140">
        <f>Data!P236</f>
        <v>0</v>
      </c>
      <c r="N235" s="140">
        <f>Data!S236</f>
        <v>0</v>
      </c>
      <c r="O235" s="140">
        <f>Data!V236</f>
        <v>0</v>
      </c>
      <c r="R235" s="140">
        <f>Data!Y236</f>
        <v>0</v>
      </c>
      <c r="U235" s="140">
        <f>Data!AB236</f>
        <v>0</v>
      </c>
      <c r="X235" s="140">
        <f>Data!AE236</f>
        <v>0</v>
      </c>
      <c r="Y235" s="140"/>
      <c r="AA235" s="140">
        <f t="shared" si="59"/>
        <v>0</v>
      </c>
    </row>
    <row r="236" spans="1:27">
      <c r="A236" s="169"/>
      <c r="B236" s="145">
        <f t="shared" si="58"/>
        <v>2009</v>
      </c>
      <c r="C236" s="140">
        <f>Data!D237</f>
        <v>0</v>
      </c>
      <c r="F236" s="140">
        <f>Data!G237</f>
        <v>0</v>
      </c>
      <c r="I236" s="140">
        <f>Data!J237</f>
        <v>0</v>
      </c>
      <c r="L236" s="140">
        <f>Data!M237</f>
        <v>0</v>
      </c>
      <c r="M236" s="140">
        <f>Data!P237</f>
        <v>0</v>
      </c>
      <c r="N236" s="140">
        <f>Data!S237</f>
        <v>210</v>
      </c>
      <c r="O236" s="140">
        <f>Data!V237</f>
        <v>0</v>
      </c>
      <c r="R236" s="140">
        <f>Data!Y237</f>
        <v>0</v>
      </c>
      <c r="U236" s="140">
        <f>Data!AB237</f>
        <v>0</v>
      </c>
      <c r="X236" s="140">
        <f>Data!AE237</f>
        <v>0</v>
      </c>
      <c r="Y236" s="140"/>
      <c r="AA236" s="140">
        <f t="shared" si="59"/>
        <v>210</v>
      </c>
    </row>
    <row r="237" spans="1:27">
      <c r="A237" s="169"/>
      <c r="B237" s="145">
        <f t="shared" si="58"/>
        <v>2010</v>
      </c>
      <c r="C237" s="140">
        <f>Data!D238</f>
        <v>0</v>
      </c>
      <c r="F237" s="140">
        <f>Data!G238</f>
        <v>0</v>
      </c>
      <c r="I237" s="140">
        <f>Data!J238</f>
        <v>0</v>
      </c>
      <c r="L237" s="140">
        <f>Data!M238</f>
        <v>0</v>
      </c>
      <c r="M237" s="140">
        <f>Data!P238</f>
        <v>0</v>
      </c>
      <c r="N237" s="140">
        <f>Data!S238</f>
        <v>0</v>
      </c>
      <c r="O237" s="140">
        <f>Data!V238</f>
        <v>0</v>
      </c>
      <c r="R237" s="140">
        <f>Data!Y238</f>
        <v>0</v>
      </c>
      <c r="U237" s="140">
        <f>Data!AB238</f>
        <v>0</v>
      </c>
      <c r="X237" s="140">
        <f>Data!AE238</f>
        <v>0</v>
      </c>
      <c r="Y237" s="140"/>
      <c r="AA237" s="140">
        <f t="shared" si="59"/>
        <v>0</v>
      </c>
    </row>
    <row r="238" spans="1:27">
      <c r="A238" s="169"/>
      <c r="B238" s="145">
        <f t="shared" si="58"/>
        <v>2011</v>
      </c>
      <c r="C238" s="140">
        <f>Data!D239</f>
        <v>0</v>
      </c>
      <c r="F238" s="140">
        <f>Data!G239</f>
        <v>0</v>
      </c>
      <c r="I238" s="140">
        <f>Data!J239</f>
        <v>0</v>
      </c>
      <c r="L238" s="140">
        <f>Data!M239</f>
        <v>0</v>
      </c>
      <c r="M238" s="140">
        <f>Data!P239</f>
        <v>0</v>
      </c>
      <c r="N238" s="140">
        <f>Data!S239</f>
        <v>0</v>
      </c>
      <c r="O238" s="140">
        <f>Data!V239</f>
        <v>0</v>
      </c>
      <c r="R238" s="140">
        <f>Data!Y239</f>
        <v>0</v>
      </c>
      <c r="U238" s="140">
        <f>Data!AB239</f>
        <v>0</v>
      </c>
      <c r="X238" s="140">
        <f>Data!AE239</f>
        <v>0</v>
      </c>
      <c r="Y238" s="140"/>
      <c r="AA238" s="140">
        <f t="shared" si="59"/>
        <v>0</v>
      </c>
    </row>
    <row r="239" spans="1:27">
      <c r="A239" s="169"/>
      <c r="B239" s="145">
        <f t="shared" si="58"/>
        <v>2012</v>
      </c>
      <c r="C239" s="140">
        <f>Data!D240</f>
        <v>14920</v>
      </c>
      <c r="F239" s="140">
        <f>Data!G240</f>
        <v>0</v>
      </c>
      <c r="I239" s="140">
        <f>Data!J240</f>
        <v>0</v>
      </c>
      <c r="L239" s="140">
        <f>Data!M240</f>
        <v>0</v>
      </c>
      <c r="M239" s="140">
        <f>Data!P240</f>
        <v>0</v>
      </c>
      <c r="N239" s="140">
        <f>Data!S240</f>
        <v>0</v>
      </c>
      <c r="O239" s="140">
        <f>Data!V240</f>
        <v>0</v>
      </c>
      <c r="R239" s="140">
        <f>Data!Y240</f>
        <v>0</v>
      </c>
      <c r="U239" s="140">
        <f>Data!AB240</f>
        <v>0</v>
      </c>
      <c r="X239" s="140">
        <f>Data!AE240</f>
        <v>7500</v>
      </c>
      <c r="Y239" s="140"/>
      <c r="AA239" s="140">
        <f t="shared" si="59"/>
        <v>22420</v>
      </c>
    </row>
    <row r="240" spans="1:27" ht="12.75" customHeight="1">
      <c r="C240" s="140"/>
      <c r="F240" s="140"/>
      <c r="I240" s="140"/>
      <c r="L240" s="140"/>
      <c r="M240" s="140"/>
      <c r="N240" s="140"/>
      <c r="O240" s="140"/>
      <c r="R240" s="140"/>
      <c r="U240" s="140"/>
      <c r="X240" s="140"/>
      <c r="Y240" s="140"/>
      <c r="AA240" s="140">
        <f t="shared" ref="AA240:AA242" si="60">SUM(C240:X240)</f>
        <v>0</v>
      </c>
    </row>
    <row r="241" spans="1:27">
      <c r="A241" s="144"/>
      <c r="B241" s="145" t="s">
        <v>106</v>
      </c>
      <c r="C241" s="140">
        <f>SUM(C228:C230)</f>
        <v>9000</v>
      </c>
      <c r="F241" s="140">
        <f t="shared" ref="F241:X241" si="61">SUM(F228:F230)</f>
        <v>0</v>
      </c>
      <c r="I241" s="140">
        <f t="shared" si="61"/>
        <v>0</v>
      </c>
      <c r="L241" s="140">
        <f t="shared" si="61"/>
        <v>0</v>
      </c>
      <c r="M241" s="140">
        <f t="shared" si="61"/>
        <v>0</v>
      </c>
      <c r="N241" s="140">
        <f t="shared" si="61"/>
        <v>0</v>
      </c>
      <c r="O241" s="140">
        <f t="shared" si="61"/>
        <v>0</v>
      </c>
      <c r="R241" s="140">
        <f t="shared" si="61"/>
        <v>0</v>
      </c>
      <c r="U241" s="140">
        <f t="shared" si="61"/>
        <v>0</v>
      </c>
      <c r="X241" s="140">
        <f t="shared" si="61"/>
        <v>0</v>
      </c>
      <c r="Y241" s="140"/>
      <c r="AA241" s="140">
        <f t="shared" si="60"/>
        <v>9000</v>
      </c>
    </row>
    <row r="242" spans="1:27">
      <c r="A242" s="144"/>
      <c r="B242" s="145" t="s">
        <v>139</v>
      </c>
      <c r="C242" s="140">
        <f>SUM(C231:C239)</f>
        <v>14920</v>
      </c>
      <c r="D242" s="140">
        <f>SUM(C241:C242)</f>
        <v>23920</v>
      </c>
      <c r="E242" s="140">
        <f>SUM(C228:C239)</f>
        <v>23920</v>
      </c>
      <c r="F242" s="140">
        <f>SUM(F231:F239)</f>
        <v>0</v>
      </c>
      <c r="G242" s="140">
        <f>SUM(F241:F242)</f>
        <v>0</v>
      </c>
      <c r="H242" s="140">
        <f>SUM(F228:F239)</f>
        <v>0</v>
      </c>
      <c r="I242" s="140">
        <f>SUM(I231:I239)</f>
        <v>0</v>
      </c>
      <c r="J242" s="140">
        <f>SUM(I241:I242)</f>
        <v>0</v>
      </c>
      <c r="K242" s="140">
        <f>SUM(I228:I239)</f>
        <v>0</v>
      </c>
      <c r="L242" s="140">
        <f>SUM(L231:L239)</f>
        <v>0</v>
      </c>
      <c r="M242" s="140">
        <f>SUM(M231:M239)</f>
        <v>0</v>
      </c>
      <c r="N242" s="140">
        <f>SUM(N231:N239)</f>
        <v>210</v>
      </c>
      <c r="O242" s="140">
        <f>SUM(O231:O239)</f>
        <v>0</v>
      </c>
      <c r="P242" s="140">
        <f>SUM(O241:O242)</f>
        <v>0</v>
      </c>
      <c r="Q242" s="140">
        <f>SUM(O228:O239)</f>
        <v>0</v>
      </c>
      <c r="R242" s="140">
        <f>SUM(R231:R239)</f>
        <v>1230</v>
      </c>
      <c r="S242" s="140">
        <f>SUM(R241:R242)</f>
        <v>1230</v>
      </c>
      <c r="T242" s="140">
        <f>SUM(R228:R239)</f>
        <v>1230</v>
      </c>
      <c r="U242" s="140">
        <f>SUM(U231:U239)</f>
        <v>0</v>
      </c>
      <c r="V242" s="140">
        <f>SUM(U241:U242)</f>
        <v>0</v>
      </c>
      <c r="W242" s="140">
        <f>SUM(U228:U239)</f>
        <v>0</v>
      </c>
      <c r="X242" s="140">
        <f>SUM(X231:X239)</f>
        <v>7560</v>
      </c>
      <c r="Y242" s="140">
        <f>SUM(X228:X239)</f>
        <v>7560</v>
      </c>
      <c r="Z242" s="140">
        <f>SUM(X241:X242)</f>
        <v>7560</v>
      </c>
      <c r="AA242" s="140">
        <f t="shared" si="60"/>
        <v>74220</v>
      </c>
    </row>
    <row r="243" spans="1:27">
      <c r="A243" s="144"/>
      <c r="C243" s="140"/>
      <c r="F243" s="140"/>
      <c r="I243" s="140"/>
      <c r="L243" s="140"/>
      <c r="M243" s="140"/>
      <c r="N243" s="140"/>
      <c r="O243" s="140"/>
      <c r="R243" s="140"/>
      <c r="U243" s="140"/>
      <c r="X243" s="140"/>
      <c r="Y243" s="140"/>
      <c r="AA243" s="140"/>
    </row>
    <row r="244" spans="1:27" ht="12.75" customHeight="1">
      <c r="A244" s="169" t="s">
        <v>36</v>
      </c>
      <c r="B244" s="145">
        <f t="shared" ref="B244:B255" si="62">B228</f>
        <v>2001</v>
      </c>
      <c r="C244" s="140">
        <f>Data!D245</f>
        <v>0</v>
      </c>
      <c r="F244" s="140">
        <f>Data!G245</f>
        <v>110</v>
      </c>
      <c r="I244" s="140">
        <f>Data!J245</f>
        <v>0</v>
      </c>
      <c r="L244" s="140">
        <f>Data!M245</f>
        <v>0</v>
      </c>
      <c r="M244" s="140">
        <f>Data!P245</f>
        <v>0</v>
      </c>
      <c r="N244" s="140">
        <f>Data!S245</f>
        <v>0</v>
      </c>
      <c r="O244" s="140">
        <f>Data!V245</f>
        <v>0</v>
      </c>
      <c r="R244" s="140">
        <f>Data!Y245</f>
        <v>0</v>
      </c>
      <c r="U244" s="140">
        <f>Data!AB245</f>
        <v>251</v>
      </c>
      <c r="X244" s="140">
        <f>Data!AE245</f>
        <v>0</v>
      </c>
      <c r="Y244" s="140"/>
      <c r="AA244" s="140">
        <f>SUM(C244:X244)</f>
        <v>361</v>
      </c>
    </row>
    <row r="245" spans="1:27">
      <c r="A245" s="169"/>
      <c r="B245" s="145">
        <f t="shared" si="62"/>
        <v>2002</v>
      </c>
      <c r="C245" s="140">
        <f>Data!D246</f>
        <v>137</v>
      </c>
      <c r="F245" s="140">
        <f>Data!G246</f>
        <v>0</v>
      </c>
      <c r="I245" s="140">
        <f>Data!J246</f>
        <v>0</v>
      </c>
      <c r="L245" s="140">
        <f>Data!M246</f>
        <v>0</v>
      </c>
      <c r="M245" s="140">
        <f>Data!P246</f>
        <v>0</v>
      </c>
      <c r="N245" s="140">
        <f>Data!S246</f>
        <v>0</v>
      </c>
      <c r="O245" s="140">
        <f>Data!V246</f>
        <v>0</v>
      </c>
      <c r="R245" s="140">
        <f>Data!Y246</f>
        <v>0</v>
      </c>
      <c r="U245" s="140">
        <f>Data!AB246</f>
        <v>0</v>
      </c>
      <c r="X245" s="140">
        <f>Data!AE246</f>
        <v>0</v>
      </c>
      <c r="Y245" s="140"/>
      <c r="AA245" s="140">
        <f t="shared" ref="AA245:AA255" si="63">SUM(C245:X245)</f>
        <v>137</v>
      </c>
    </row>
    <row r="246" spans="1:27">
      <c r="A246" s="169"/>
      <c r="B246" s="145">
        <f t="shared" si="62"/>
        <v>2003</v>
      </c>
      <c r="C246" s="140">
        <f>Data!D247</f>
        <v>0</v>
      </c>
      <c r="F246" s="140">
        <f>Data!G247</f>
        <v>0</v>
      </c>
      <c r="I246" s="140">
        <f>Data!J247</f>
        <v>0</v>
      </c>
      <c r="L246" s="140">
        <f>Data!M247</f>
        <v>0</v>
      </c>
      <c r="M246" s="140">
        <f>Data!P247</f>
        <v>0</v>
      </c>
      <c r="N246" s="140">
        <f>Data!S247</f>
        <v>0</v>
      </c>
      <c r="O246" s="140">
        <f>Data!V247</f>
        <v>0</v>
      </c>
      <c r="R246" s="140">
        <f>Data!Y247</f>
        <v>0</v>
      </c>
      <c r="U246" s="140">
        <f>Data!AB247</f>
        <v>0</v>
      </c>
      <c r="X246" s="140">
        <f>Data!AE247</f>
        <v>0</v>
      </c>
      <c r="Y246" s="140"/>
      <c r="AA246" s="140">
        <f t="shared" si="63"/>
        <v>0</v>
      </c>
    </row>
    <row r="247" spans="1:27">
      <c r="A247" s="169"/>
      <c r="B247" s="145">
        <f t="shared" si="62"/>
        <v>2004</v>
      </c>
      <c r="C247" s="140">
        <f>Data!D248</f>
        <v>0</v>
      </c>
      <c r="F247" s="140">
        <f>Data!G248</f>
        <v>0</v>
      </c>
      <c r="I247" s="140">
        <f>Data!J248</f>
        <v>0</v>
      </c>
      <c r="L247" s="140">
        <f>Data!M248</f>
        <v>0</v>
      </c>
      <c r="M247" s="140">
        <f>Data!P248</f>
        <v>1132</v>
      </c>
      <c r="N247" s="140">
        <f>Data!S248</f>
        <v>0</v>
      </c>
      <c r="O247" s="140">
        <f>Data!V248</f>
        <v>0</v>
      </c>
      <c r="R247" s="140">
        <f>Data!Y248</f>
        <v>0</v>
      </c>
      <c r="U247" s="140">
        <f>Data!AB248</f>
        <v>0</v>
      </c>
      <c r="X247" s="140">
        <f>Data!AE248</f>
        <v>0</v>
      </c>
      <c r="Y247" s="140"/>
      <c r="AA247" s="140">
        <f t="shared" si="63"/>
        <v>1132</v>
      </c>
    </row>
    <row r="248" spans="1:27">
      <c r="A248" s="169"/>
      <c r="B248" s="145">
        <f t="shared" si="62"/>
        <v>2005</v>
      </c>
      <c r="C248" s="140">
        <f>Data!D249</f>
        <v>11600</v>
      </c>
      <c r="F248" s="140">
        <f>Data!G249</f>
        <v>0</v>
      </c>
      <c r="I248" s="140">
        <f>Data!J249</f>
        <v>0</v>
      </c>
      <c r="L248" s="140">
        <f>Data!M249</f>
        <v>0</v>
      </c>
      <c r="M248" s="140">
        <f>Data!P249</f>
        <v>0</v>
      </c>
      <c r="N248" s="140">
        <f>Data!S249</f>
        <v>0</v>
      </c>
      <c r="O248" s="140">
        <f>Data!V249</f>
        <v>1400</v>
      </c>
      <c r="R248" s="140">
        <f>Data!Y249</f>
        <v>0</v>
      </c>
      <c r="U248" s="140">
        <f>Data!AB249</f>
        <v>0</v>
      </c>
      <c r="X248" s="140">
        <f>Data!AE249</f>
        <v>0</v>
      </c>
      <c r="Y248" s="140"/>
      <c r="AA248" s="140">
        <f t="shared" si="63"/>
        <v>13000</v>
      </c>
    </row>
    <row r="249" spans="1:27">
      <c r="A249" s="169"/>
      <c r="B249" s="145">
        <f t="shared" si="62"/>
        <v>2006</v>
      </c>
      <c r="C249" s="140">
        <f>Data!D250</f>
        <v>0</v>
      </c>
      <c r="F249" s="140">
        <f>Data!G250</f>
        <v>240</v>
      </c>
      <c r="I249" s="140">
        <f>Data!J250</f>
        <v>0</v>
      </c>
      <c r="L249" s="140">
        <f>Data!M250</f>
        <v>0</v>
      </c>
      <c r="M249" s="140">
        <f>Data!P250</f>
        <v>0</v>
      </c>
      <c r="N249" s="140">
        <f>Data!S250</f>
        <v>0</v>
      </c>
      <c r="O249" s="140">
        <f>Data!V250</f>
        <v>0</v>
      </c>
      <c r="R249" s="140">
        <f>Data!Y250</f>
        <v>0</v>
      </c>
      <c r="U249" s="140">
        <f>Data!AB250</f>
        <v>0</v>
      </c>
      <c r="X249" s="140">
        <f>Data!AE250</f>
        <v>0</v>
      </c>
      <c r="Y249" s="140"/>
      <c r="AA249" s="140">
        <f t="shared" si="63"/>
        <v>240</v>
      </c>
    </row>
    <row r="250" spans="1:27">
      <c r="A250" s="169"/>
      <c r="B250" s="145">
        <f t="shared" si="62"/>
        <v>2007</v>
      </c>
      <c r="C250" s="140">
        <f>Data!D251</f>
        <v>9040</v>
      </c>
      <c r="F250" s="140">
        <f>Data!G251</f>
        <v>0</v>
      </c>
      <c r="I250" s="140">
        <f>Data!J251</f>
        <v>0</v>
      </c>
      <c r="L250" s="140">
        <f>Data!M251</f>
        <v>0</v>
      </c>
      <c r="M250" s="140">
        <f>Data!P251</f>
        <v>0</v>
      </c>
      <c r="N250" s="140">
        <f>Data!S251</f>
        <v>0</v>
      </c>
      <c r="O250" s="140">
        <f>Data!V251</f>
        <v>0</v>
      </c>
      <c r="R250" s="140">
        <f>Data!Y251</f>
        <v>0</v>
      </c>
      <c r="U250" s="140">
        <f>Data!AB251</f>
        <v>0</v>
      </c>
      <c r="X250" s="140">
        <f>Data!AE251</f>
        <v>0</v>
      </c>
      <c r="Y250" s="140"/>
      <c r="AA250" s="140">
        <f t="shared" si="63"/>
        <v>9040</v>
      </c>
    </row>
    <row r="251" spans="1:27">
      <c r="A251" s="169"/>
      <c r="B251" s="145">
        <f t="shared" si="62"/>
        <v>2008</v>
      </c>
      <c r="C251" s="140">
        <f>Data!D252</f>
        <v>12590</v>
      </c>
      <c r="F251" s="140">
        <f>Data!G252</f>
        <v>0</v>
      </c>
      <c r="I251" s="140">
        <f>Data!J252</f>
        <v>0</v>
      </c>
      <c r="L251" s="140">
        <f>Data!M252</f>
        <v>0</v>
      </c>
      <c r="M251" s="140">
        <f>Data!P252</f>
        <v>0</v>
      </c>
      <c r="N251" s="140">
        <f>Data!S252</f>
        <v>0</v>
      </c>
      <c r="O251" s="140">
        <f>Data!V252</f>
        <v>0</v>
      </c>
      <c r="R251" s="140">
        <f>Data!Y252</f>
        <v>0</v>
      </c>
      <c r="U251" s="140">
        <f>Data!AB252</f>
        <v>0</v>
      </c>
      <c r="X251" s="140">
        <f>Data!AE252</f>
        <v>0</v>
      </c>
      <c r="Y251" s="140"/>
      <c r="AA251" s="140">
        <f t="shared" si="63"/>
        <v>12590</v>
      </c>
    </row>
    <row r="252" spans="1:27">
      <c r="A252" s="169"/>
      <c r="B252" s="145">
        <f t="shared" si="62"/>
        <v>2009</v>
      </c>
      <c r="C252" s="140">
        <f>Data!D253</f>
        <v>0</v>
      </c>
      <c r="F252" s="140">
        <f>Data!G253</f>
        <v>0</v>
      </c>
      <c r="I252" s="140">
        <f>Data!J253</f>
        <v>0</v>
      </c>
      <c r="L252" s="140">
        <f>Data!M253</f>
        <v>0</v>
      </c>
      <c r="M252" s="140">
        <f>Data!P253</f>
        <v>0</v>
      </c>
      <c r="N252" s="140">
        <f>Data!S253</f>
        <v>0</v>
      </c>
      <c r="O252" s="140">
        <f>Data!V253</f>
        <v>0</v>
      </c>
      <c r="R252" s="140">
        <f>Data!Y253</f>
        <v>0</v>
      </c>
      <c r="U252" s="140">
        <f>Data!AB253</f>
        <v>0</v>
      </c>
      <c r="X252" s="140">
        <f>Data!AE253</f>
        <v>0</v>
      </c>
      <c r="Y252" s="140"/>
      <c r="AA252" s="140">
        <f t="shared" si="63"/>
        <v>0</v>
      </c>
    </row>
    <row r="253" spans="1:27">
      <c r="A253" s="169"/>
      <c r="B253" s="145">
        <f t="shared" si="62"/>
        <v>2010</v>
      </c>
      <c r="C253" s="140">
        <f>Data!D254</f>
        <v>0</v>
      </c>
      <c r="F253" s="140">
        <f>Data!G254</f>
        <v>114</v>
      </c>
      <c r="I253" s="140">
        <f>Data!J254</f>
        <v>0</v>
      </c>
      <c r="L253" s="140">
        <f>Data!M254</f>
        <v>0</v>
      </c>
      <c r="M253" s="140">
        <f>Data!P254</f>
        <v>0</v>
      </c>
      <c r="N253" s="140">
        <f>Data!S254</f>
        <v>0</v>
      </c>
      <c r="O253" s="140">
        <f>Data!V254</f>
        <v>0</v>
      </c>
      <c r="R253" s="140">
        <f>Data!Y254</f>
        <v>0</v>
      </c>
      <c r="U253" s="140">
        <f>Data!AB254</f>
        <v>0</v>
      </c>
      <c r="X253" s="140">
        <f>Data!AE254</f>
        <v>0</v>
      </c>
      <c r="Y253" s="140"/>
      <c r="AA253" s="140">
        <f t="shared" si="63"/>
        <v>114</v>
      </c>
    </row>
    <row r="254" spans="1:27">
      <c r="A254" s="169"/>
      <c r="B254" s="145">
        <f t="shared" si="62"/>
        <v>2011</v>
      </c>
      <c r="C254" s="140">
        <f>Data!D255</f>
        <v>85</v>
      </c>
      <c r="F254" s="140">
        <f>Data!G255</f>
        <v>0</v>
      </c>
      <c r="I254" s="140">
        <f>Data!J255</f>
        <v>0</v>
      </c>
      <c r="L254" s="140">
        <f>Data!M255</f>
        <v>0</v>
      </c>
      <c r="M254" s="140">
        <f>Data!P255</f>
        <v>0</v>
      </c>
      <c r="N254" s="140">
        <f>Data!S255</f>
        <v>0</v>
      </c>
      <c r="O254" s="140">
        <f>Data!V255</f>
        <v>0</v>
      </c>
      <c r="R254" s="140">
        <f>Data!Y255</f>
        <v>0</v>
      </c>
      <c r="U254" s="140">
        <f>Data!AB255</f>
        <v>0</v>
      </c>
      <c r="X254" s="140">
        <f>Data!AE255</f>
        <v>0</v>
      </c>
      <c r="Y254" s="140"/>
      <c r="AA254" s="140">
        <f t="shared" si="63"/>
        <v>85</v>
      </c>
    </row>
    <row r="255" spans="1:27">
      <c r="A255" s="169"/>
      <c r="B255" s="145">
        <f t="shared" si="62"/>
        <v>2012</v>
      </c>
      <c r="C255" s="140">
        <f>Data!D256</f>
        <v>0</v>
      </c>
      <c r="F255" s="140">
        <f>Data!G256</f>
        <v>0</v>
      </c>
      <c r="I255" s="140">
        <f>Data!J256</f>
        <v>0</v>
      </c>
      <c r="L255" s="140">
        <f>Data!M256</f>
        <v>0</v>
      </c>
      <c r="M255" s="140">
        <f>Data!P256</f>
        <v>0</v>
      </c>
      <c r="N255" s="140">
        <f>Data!S256</f>
        <v>0</v>
      </c>
      <c r="O255" s="140">
        <f>Data!V256</f>
        <v>0</v>
      </c>
      <c r="R255" s="140">
        <f>Data!Y256</f>
        <v>0</v>
      </c>
      <c r="U255" s="140">
        <f>Data!AB256</f>
        <v>0</v>
      </c>
      <c r="X255" s="140">
        <f>Data!AE256</f>
        <v>0</v>
      </c>
      <c r="Y255" s="140"/>
      <c r="AA255" s="140">
        <f t="shared" si="63"/>
        <v>0</v>
      </c>
    </row>
    <row r="256" spans="1:27" ht="12.75" customHeight="1">
      <c r="C256" s="140"/>
      <c r="F256" s="140"/>
      <c r="I256" s="140"/>
      <c r="L256" s="140"/>
      <c r="M256" s="140"/>
      <c r="N256" s="140"/>
      <c r="O256" s="140"/>
      <c r="R256" s="140"/>
      <c r="U256" s="140"/>
      <c r="X256" s="140"/>
      <c r="Y256" s="140"/>
      <c r="AA256" s="140">
        <f t="shared" ref="AA256:AA258" si="64">SUM(C256:X256)</f>
        <v>0</v>
      </c>
    </row>
    <row r="257" spans="1:27">
      <c r="A257" s="144"/>
      <c r="B257" s="145" t="s">
        <v>106</v>
      </c>
      <c r="C257" s="140">
        <f>SUM(C244:C246)</f>
        <v>137</v>
      </c>
      <c r="F257" s="140">
        <f t="shared" ref="F257:X257" si="65">SUM(F244:F246)</f>
        <v>110</v>
      </c>
      <c r="I257" s="140">
        <f t="shared" si="65"/>
        <v>0</v>
      </c>
      <c r="L257" s="140">
        <f t="shared" si="65"/>
        <v>0</v>
      </c>
      <c r="M257" s="140">
        <f t="shared" si="65"/>
        <v>0</v>
      </c>
      <c r="N257" s="140">
        <f t="shared" si="65"/>
        <v>0</v>
      </c>
      <c r="O257" s="140">
        <f t="shared" si="65"/>
        <v>0</v>
      </c>
      <c r="R257" s="140">
        <f t="shared" si="65"/>
        <v>0</v>
      </c>
      <c r="U257" s="140">
        <f t="shared" si="65"/>
        <v>251</v>
      </c>
      <c r="X257" s="140">
        <f t="shared" si="65"/>
        <v>0</v>
      </c>
      <c r="Y257" s="140"/>
      <c r="AA257" s="140">
        <f t="shared" si="64"/>
        <v>498</v>
      </c>
    </row>
    <row r="258" spans="1:27">
      <c r="A258" s="144"/>
      <c r="B258" s="145" t="s">
        <v>139</v>
      </c>
      <c r="C258" s="140">
        <f>SUM(C247:C255)</f>
        <v>33315</v>
      </c>
      <c r="D258" s="140">
        <f>SUM(C257:C258)</f>
        <v>33452</v>
      </c>
      <c r="E258" s="140">
        <f>SUM(C244:C255)</f>
        <v>33452</v>
      </c>
      <c r="F258" s="140">
        <f t="shared" ref="F258:X258" si="66">SUM(F247:F255)</f>
        <v>354</v>
      </c>
      <c r="G258" s="140">
        <f>SUM(F257:F258)</f>
        <v>464</v>
      </c>
      <c r="H258" s="140">
        <f>SUM(F244:F255)</f>
        <v>464</v>
      </c>
      <c r="I258" s="140">
        <f t="shared" si="66"/>
        <v>0</v>
      </c>
      <c r="J258" s="140">
        <f>SUM(I257:I258)</f>
        <v>0</v>
      </c>
      <c r="K258" s="140">
        <f>SUM(I244:I255)</f>
        <v>0</v>
      </c>
      <c r="L258" s="140">
        <f t="shared" si="66"/>
        <v>0</v>
      </c>
      <c r="M258" s="140">
        <f t="shared" si="66"/>
        <v>1132</v>
      </c>
      <c r="N258" s="140">
        <f t="shared" si="66"/>
        <v>0</v>
      </c>
      <c r="O258" s="140">
        <f t="shared" si="66"/>
        <v>1400</v>
      </c>
      <c r="P258" s="140">
        <f>SUM(O257:O258)</f>
        <v>1400</v>
      </c>
      <c r="Q258" s="140">
        <f>SUM(O244:O255)</f>
        <v>1400</v>
      </c>
      <c r="R258" s="140">
        <f t="shared" si="66"/>
        <v>0</v>
      </c>
      <c r="S258" s="140">
        <f>SUM(R257:R258)</f>
        <v>0</v>
      </c>
      <c r="T258" s="140">
        <f>SUM(R244:R255)</f>
        <v>0</v>
      </c>
      <c r="U258" s="140">
        <f t="shared" si="66"/>
        <v>0</v>
      </c>
      <c r="V258" s="140">
        <f>SUM(U257:U258)</f>
        <v>251</v>
      </c>
      <c r="W258" s="140">
        <f>SUM(U244:U255)</f>
        <v>251</v>
      </c>
      <c r="X258" s="140">
        <f t="shared" si="66"/>
        <v>0</v>
      </c>
      <c r="Y258" s="140">
        <f>SUM(X244:X255)</f>
        <v>0</v>
      </c>
      <c r="Z258" s="140">
        <f>SUM(X257:X258)</f>
        <v>0</v>
      </c>
      <c r="AA258" s="140">
        <f t="shared" si="64"/>
        <v>107335</v>
      </c>
    </row>
    <row r="259" spans="1:27">
      <c r="A259" s="144"/>
      <c r="C259" s="140"/>
      <c r="F259" s="140"/>
      <c r="I259" s="140"/>
      <c r="L259" s="140"/>
      <c r="M259" s="140"/>
      <c r="N259" s="140"/>
      <c r="O259" s="140"/>
      <c r="R259" s="140"/>
      <c r="U259" s="140"/>
      <c r="X259" s="140"/>
      <c r="Y259" s="140"/>
      <c r="AA259" s="140"/>
    </row>
    <row r="260" spans="1:27" ht="12.75" customHeight="1">
      <c r="A260" s="169" t="s">
        <v>37</v>
      </c>
      <c r="B260" s="145">
        <f t="shared" ref="B260:B271" si="67">B244</f>
        <v>2001</v>
      </c>
      <c r="C260" s="140">
        <f>Data!D261</f>
        <v>17180</v>
      </c>
      <c r="F260" s="140">
        <f>Data!G261</f>
        <v>0</v>
      </c>
      <c r="I260" s="140">
        <f>Data!J261</f>
        <v>0</v>
      </c>
      <c r="L260" s="140">
        <f>Data!M261</f>
        <v>0</v>
      </c>
      <c r="M260" s="140">
        <f>Data!P261</f>
        <v>0</v>
      </c>
      <c r="N260" s="140">
        <f>Data!S261</f>
        <v>0</v>
      </c>
      <c r="O260" s="140">
        <f>Data!V261</f>
        <v>0</v>
      </c>
      <c r="R260" s="140">
        <f>Data!Y261</f>
        <v>0</v>
      </c>
      <c r="U260" s="140">
        <f>Data!AB261</f>
        <v>0</v>
      </c>
      <c r="X260" s="140">
        <f>Data!AE261</f>
        <v>0</v>
      </c>
      <c r="Y260" s="140"/>
      <c r="AA260" s="140">
        <f>SUM(C260:X260)</f>
        <v>17180</v>
      </c>
    </row>
    <row r="261" spans="1:27">
      <c r="A261" s="169"/>
      <c r="B261" s="145">
        <f t="shared" si="67"/>
        <v>2002</v>
      </c>
      <c r="C261" s="140">
        <f>Data!D262</f>
        <v>0</v>
      </c>
      <c r="F261" s="140">
        <f>Data!G262</f>
        <v>746</v>
      </c>
      <c r="I261" s="140">
        <f>Data!J262</f>
        <v>0</v>
      </c>
      <c r="L261" s="140">
        <f>Data!M262</f>
        <v>0</v>
      </c>
      <c r="M261" s="140">
        <f>Data!P262</f>
        <v>0</v>
      </c>
      <c r="N261" s="140">
        <f>Data!S262</f>
        <v>0</v>
      </c>
      <c r="O261" s="140">
        <f>Data!V262</f>
        <v>0</v>
      </c>
      <c r="R261" s="140">
        <f>Data!Y262</f>
        <v>0</v>
      </c>
      <c r="U261" s="140">
        <f>Data!AB262</f>
        <v>0</v>
      </c>
      <c r="X261" s="140">
        <f>Data!AE262</f>
        <v>0</v>
      </c>
      <c r="Y261" s="140"/>
      <c r="AA261" s="140">
        <f t="shared" ref="AA261:AA271" si="68">SUM(C261:X261)</f>
        <v>746</v>
      </c>
    </row>
    <row r="262" spans="1:27">
      <c r="A262" s="169"/>
      <c r="B262" s="145">
        <f t="shared" si="67"/>
        <v>2003</v>
      </c>
      <c r="C262" s="140">
        <f>Data!D263</f>
        <v>0</v>
      </c>
      <c r="F262" s="140">
        <f>Data!G263</f>
        <v>0</v>
      </c>
      <c r="I262" s="140">
        <f>Data!J263</f>
        <v>0</v>
      </c>
      <c r="L262" s="140">
        <f>Data!M263</f>
        <v>0</v>
      </c>
      <c r="M262" s="140">
        <f>Data!P263</f>
        <v>0</v>
      </c>
      <c r="N262" s="140">
        <f>Data!S263</f>
        <v>0</v>
      </c>
      <c r="O262" s="140">
        <f>Data!V263</f>
        <v>0</v>
      </c>
      <c r="R262" s="140">
        <f>Data!Y263</f>
        <v>0</v>
      </c>
      <c r="U262" s="140">
        <f>Data!AB263</f>
        <v>0</v>
      </c>
      <c r="X262" s="140">
        <f>Data!AE263</f>
        <v>0</v>
      </c>
      <c r="Y262" s="140"/>
      <c r="AA262" s="140">
        <f t="shared" si="68"/>
        <v>0</v>
      </c>
    </row>
    <row r="263" spans="1:27">
      <c r="A263" s="169"/>
      <c r="B263" s="145">
        <f t="shared" si="67"/>
        <v>2004</v>
      </c>
      <c r="C263" s="140">
        <f>Data!D264</f>
        <v>16970</v>
      </c>
      <c r="F263" s="140">
        <f>Data!G264</f>
        <v>0</v>
      </c>
      <c r="I263" s="140">
        <f>Data!J264</f>
        <v>0</v>
      </c>
      <c r="L263" s="140">
        <f>Data!M264</f>
        <v>0</v>
      </c>
      <c r="M263" s="140">
        <f>Data!P264</f>
        <v>0</v>
      </c>
      <c r="N263" s="140">
        <f>Data!S264</f>
        <v>0</v>
      </c>
      <c r="O263" s="140">
        <f>Data!V264</f>
        <v>0</v>
      </c>
      <c r="R263" s="140">
        <f>Data!Y264</f>
        <v>0</v>
      </c>
      <c r="U263" s="140">
        <f>Data!AB264</f>
        <v>0</v>
      </c>
      <c r="X263" s="140">
        <f>Data!AE264</f>
        <v>0</v>
      </c>
      <c r="Y263" s="140"/>
      <c r="AA263" s="140">
        <f t="shared" si="68"/>
        <v>16970</v>
      </c>
    </row>
    <row r="264" spans="1:27">
      <c r="A264" s="169"/>
      <c r="B264" s="145">
        <f t="shared" si="67"/>
        <v>2005</v>
      </c>
      <c r="C264" s="140">
        <f>Data!D265</f>
        <v>0</v>
      </c>
      <c r="F264" s="140">
        <f>Data!G265</f>
        <v>312</v>
      </c>
      <c r="I264" s="140">
        <f>Data!J265</f>
        <v>0</v>
      </c>
      <c r="L264" s="140">
        <f>Data!M265</f>
        <v>0</v>
      </c>
      <c r="M264" s="140">
        <f>Data!P265</f>
        <v>0</v>
      </c>
      <c r="N264" s="140">
        <f>Data!S265</f>
        <v>0</v>
      </c>
      <c r="O264" s="140">
        <f>Data!V265</f>
        <v>0</v>
      </c>
      <c r="R264" s="140">
        <f>Data!Y265</f>
        <v>0</v>
      </c>
      <c r="U264" s="140">
        <f>Data!AB265</f>
        <v>338</v>
      </c>
      <c r="X264" s="140">
        <f>Data!AE265</f>
        <v>101</v>
      </c>
      <c r="Y264" s="140"/>
      <c r="AA264" s="140">
        <f t="shared" si="68"/>
        <v>751</v>
      </c>
    </row>
    <row r="265" spans="1:27">
      <c r="A265" s="169"/>
      <c r="B265" s="145">
        <f t="shared" si="67"/>
        <v>2006</v>
      </c>
      <c r="C265" s="140">
        <f>Data!D266</f>
        <v>533</v>
      </c>
      <c r="F265" s="140">
        <f>Data!G266</f>
        <v>2042</v>
      </c>
      <c r="I265" s="140">
        <f>Data!J266</f>
        <v>0</v>
      </c>
      <c r="L265" s="140">
        <f>Data!M266</f>
        <v>0</v>
      </c>
      <c r="M265" s="140">
        <f>Data!P266</f>
        <v>0</v>
      </c>
      <c r="N265" s="140">
        <f>Data!S266</f>
        <v>0</v>
      </c>
      <c r="O265" s="140">
        <f>Data!V266</f>
        <v>255</v>
      </c>
      <c r="R265" s="140">
        <f>Data!Y266</f>
        <v>301</v>
      </c>
      <c r="U265" s="140">
        <f>Data!AB266</f>
        <v>1633</v>
      </c>
      <c r="X265" s="140">
        <f>Data!AE266</f>
        <v>60</v>
      </c>
      <c r="Y265" s="140"/>
      <c r="AA265" s="140">
        <f t="shared" si="68"/>
        <v>4824</v>
      </c>
    </row>
    <row r="266" spans="1:27">
      <c r="A266" s="169"/>
      <c r="B266" s="145">
        <f t="shared" si="67"/>
        <v>2007</v>
      </c>
      <c r="C266" s="140">
        <f>Data!D267</f>
        <v>49350</v>
      </c>
      <c r="F266" s="140">
        <f>Data!G267</f>
        <v>1199</v>
      </c>
      <c r="I266" s="140">
        <f>Data!J267</f>
        <v>0</v>
      </c>
      <c r="L266" s="140">
        <f>Data!M267</f>
        <v>0</v>
      </c>
      <c r="M266" s="140">
        <f>Data!P267</f>
        <v>0</v>
      </c>
      <c r="N266" s="140">
        <f>Data!S267</f>
        <v>0</v>
      </c>
      <c r="O266" s="140">
        <f>Data!V267</f>
        <v>0</v>
      </c>
      <c r="R266" s="140">
        <f>Data!Y267</f>
        <v>5625</v>
      </c>
      <c r="U266" s="140">
        <f>Data!AB267</f>
        <v>628</v>
      </c>
      <c r="X266" s="140">
        <f>Data!AE267</f>
        <v>0</v>
      </c>
      <c r="Y266" s="140"/>
      <c r="AA266" s="140">
        <f t="shared" si="68"/>
        <v>56802</v>
      </c>
    </row>
    <row r="267" spans="1:27">
      <c r="A267" s="169"/>
      <c r="B267" s="145">
        <f t="shared" si="67"/>
        <v>2008</v>
      </c>
      <c r="C267" s="140">
        <f>Data!D268</f>
        <v>1050</v>
      </c>
      <c r="F267" s="140">
        <f>Data!G268</f>
        <v>500</v>
      </c>
      <c r="I267" s="140">
        <f>Data!J268</f>
        <v>0</v>
      </c>
      <c r="L267" s="140">
        <f>Data!M268</f>
        <v>0</v>
      </c>
      <c r="M267" s="140">
        <f>Data!P268</f>
        <v>0</v>
      </c>
      <c r="N267" s="140">
        <f>Data!S268</f>
        <v>0</v>
      </c>
      <c r="O267" s="140">
        <f>Data!V268</f>
        <v>0</v>
      </c>
      <c r="R267" s="140">
        <f>Data!Y268</f>
        <v>0</v>
      </c>
      <c r="U267" s="140">
        <f>Data!AB268</f>
        <v>1205</v>
      </c>
      <c r="X267" s="140">
        <f>Data!AE268</f>
        <v>0</v>
      </c>
      <c r="Y267" s="140"/>
      <c r="AA267" s="140">
        <f t="shared" si="68"/>
        <v>2755</v>
      </c>
    </row>
    <row r="268" spans="1:27">
      <c r="A268" s="169"/>
      <c r="B268" s="145">
        <f t="shared" si="67"/>
        <v>2009</v>
      </c>
      <c r="C268" s="140">
        <f>Data!D269</f>
        <v>0</v>
      </c>
      <c r="F268" s="140">
        <f>Data!G269</f>
        <v>2009</v>
      </c>
      <c r="I268" s="140">
        <f>Data!J269</f>
        <v>0</v>
      </c>
      <c r="L268" s="140">
        <f>Data!M269</f>
        <v>4371</v>
      </c>
      <c r="M268" s="140">
        <f>Data!P269</f>
        <v>0</v>
      </c>
      <c r="N268" s="140">
        <f>Data!S269</f>
        <v>0</v>
      </c>
      <c r="O268" s="140">
        <f>Data!V269</f>
        <v>0</v>
      </c>
      <c r="R268" s="140">
        <f>Data!Y269</f>
        <v>1737</v>
      </c>
      <c r="U268" s="140">
        <f>Data!AB269</f>
        <v>0</v>
      </c>
      <c r="X268" s="140">
        <f>Data!AE269</f>
        <v>127</v>
      </c>
      <c r="Y268" s="140"/>
      <c r="AA268" s="140">
        <f t="shared" si="68"/>
        <v>8244</v>
      </c>
    </row>
    <row r="269" spans="1:27">
      <c r="A269" s="169"/>
      <c r="B269" s="145">
        <f t="shared" si="67"/>
        <v>2010</v>
      </c>
      <c r="C269" s="140">
        <f>Data!D270</f>
        <v>0</v>
      </c>
      <c r="F269" s="140">
        <f>Data!G270</f>
        <v>0</v>
      </c>
      <c r="I269" s="140">
        <f>Data!J270</f>
        <v>0</v>
      </c>
      <c r="L269" s="140">
        <f>Data!M270</f>
        <v>0</v>
      </c>
      <c r="M269" s="140">
        <f>Data!P270</f>
        <v>0</v>
      </c>
      <c r="N269" s="140">
        <f>Data!S270</f>
        <v>0</v>
      </c>
      <c r="O269" s="140">
        <f>Data!V270</f>
        <v>0</v>
      </c>
      <c r="R269" s="140">
        <f>Data!Y270</f>
        <v>0</v>
      </c>
      <c r="U269" s="140">
        <f>Data!AB270</f>
        <v>1737</v>
      </c>
      <c r="X269" s="140">
        <f>Data!AE270</f>
        <v>126</v>
      </c>
      <c r="Y269" s="140"/>
      <c r="AA269" s="140">
        <f t="shared" si="68"/>
        <v>1863</v>
      </c>
    </row>
    <row r="270" spans="1:27">
      <c r="A270" s="169"/>
      <c r="B270" s="145">
        <f t="shared" si="67"/>
        <v>2011</v>
      </c>
      <c r="C270" s="140">
        <f>Data!D271</f>
        <v>0</v>
      </c>
      <c r="F270" s="140">
        <f>Data!G271</f>
        <v>2009</v>
      </c>
      <c r="I270" s="140">
        <f>Data!J271</f>
        <v>0</v>
      </c>
      <c r="L270" s="140">
        <f>Data!M271</f>
        <v>0</v>
      </c>
      <c r="M270" s="140">
        <f>Data!P271</f>
        <v>0</v>
      </c>
      <c r="N270" s="140">
        <f>Data!S271</f>
        <v>0</v>
      </c>
      <c r="O270" s="140">
        <f>Data!V271</f>
        <v>0</v>
      </c>
      <c r="R270" s="140">
        <f>Data!Y271</f>
        <v>0</v>
      </c>
      <c r="U270" s="140">
        <f>Data!AB271</f>
        <v>1737</v>
      </c>
      <c r="X270" s="140">
        <f>Data!AE271</f>
        <v>0</v>
      </c>
      <c r="Y270" s="140"/>
      <c r="AA270" s="140">
        <f t="shared" si="68"/>
        <v>3746</v>
      </c>
    </row>
    <row r="271" spans="1:27">
      <c r="A271" s="169"/>
      <c r="B271" s="145">
        <f t="shared" si="67"/>
        <v>2012</v>
      </c>
      <c r="C271" s="140">
        <f>Data!D272</f>
        <v>0</v>
      </c>
      <c r="F271" s="140">
        <f>Data!G272</f>
        <v>2009</v>
      </c>
      <c r="I271" s="140">
        <f>Data!J272</f>
        <v>0</v>
      </c>
      <c r="L271" s="140">
        <f>Data!M272</f>
        <v>0</v>
      </c>
      <c r="M271" s="140">
        <f>Data!P272</f>
        <v>0</v>
      </c>
      <c r="N271" s="140">
        <f>Data!S272</f>
        <v>0</v>
      </c>
      <c r="O271" s="140">
        <f>Data!V272</f>
        <v>0</v>
      </c>
      <c r="R271" s="140">
        <f>Data!Y272</f>
        <v>0</v>
      </c>
      <c r="U271" s="140">
        <f>Data!AB272</f>
        <v>1739</v>
      </c>
      <c r="X271" s="140">
        <f>Data!AE272</f>
        <v>0</v>
      </c>
      <c r="Y271" s="140"/>
      <c r="AA271" s="140">
        <f t="shared" si="68"/>
        <v>3748</v>
      </c>
    </row>
    <row r="272" spans="1:27" ht="12.75" customHeight="1">
      <c r="C272" s="140"/>
      <c r="F272" s="140"/>
      <c r="I272" s="140"/>
      <c r="L272" s="140"/>
      <c r="M272" s="140"/>
      <c r="N272" s="140"/>
      <c r="O272" s="140"/>
      <c r="R272" s="140"/>
      <c r="U272" s="140"/>
      <c r="X272" s="140"/>
      <c r="Y272" s="140"/>
      <c r="AA272" s="140">
        <f t="shared" ref="AA272:AA274" si="69">SUM(C272:X272)</f>
        <v>0</v>
      </c>
    </row>
    <row r="273" spans="1:27">
      <c r="A273" s="144"/>
      <c r="B273" s="145" t="s">
        <v>106</v>
      </c>
      <c r="C273" s="140">
        <f>SUM(C260:C262)</f>
        <v>17180</v>
      </c>
      <c r="F273" s="140">
        <f t="shared" ref="F273:X273" si="70">SUM(F260:F262)</f>
        <v>746</v>
      </c>
      <c r="I273" s="140">
        <f t="shared" si="70"/>
        <v>0</v>
      </c>
      <c r="L273" s="140">
        <f t="shared" si="70"/>
        <v>0</v>
      </c>
      <c r="M273" s="140">
        <f t="shared" si="70"/>
        <v>0</v>
      </c>
      <c r="N273" s="140">
        <f t="shared" si="70"/>
        <v>0</v>
      </c>
      <c r="O273" s="140">
        <f t="shared" si="70"/>
        <v>0</v>
      </c>
      <c r="R273" s="140">
        <f t="shared" si="70"/>
        <v>0</v>
      </c>
      <c r="U273" s="140">
        <f t="shared" si="70"/>
        <v>0</v>
      </c>
      <c r="X273" s="140">
        <f t="shared" si="70"/>
        <v>0</v>
      </c>
      <c r="Y273" s="140"/>
      <c r="AA273" s="140">
        <f t="shared" si="69"/>
        <v>17926</v>
      </c>
    </row>
    <row r="274" spans="1:27">
      <c r="A274" s="144"/>
      <c r="B274" s="145" t="s">
        <v>139</v>
      </c>
      <c r="C274" s="140">
        <f>SUM(C263:C271)</f>
        <v>67903</v>
      </c>
      <c r="D274" s="140">
        <f>SUM(C273:C274)</f>
        <v>85083</v>
      </c>
      <c r="E274" s="140">
        <f>SUM(C260:C271)</f>
        <v>85083</v>
      </c>
      <c r="F274" s="140">
        <f>SUM(F263:F271)</f>
        <v>10080</v>
      </c>
      <c r="G274" s="140">
        <f>SUM(F273:F274)</f>
        <v>10826</v>
      </c>
      <c r="H274" s="140">
        <f>SUM(F260:F271)</f>
        <v>10826</v>
      </c>
      <c r="I274" s="140">
        <f>SUM(I263:I271)</f>
        <v>0</v>
      </c>
      <c r="J274" s="140">
        <f>SUM(I273:I274)</f>
        <v>0</v>
      </c>
      <c r="K274" s="140">
        <f>SUM(I260:I271)</f>
        <v>0</v>
      </c>
      <c r="L274" s="140">
        <f t="shared" ref="L274:X274" si="71">SUM(L263:L271)</f>
        <v>4371</v>
      </c>
      <c r="M274" s="140">
        <f t="shared" si="71"/>
        <v>0</v>
      </c>
      <c r="N274" s="140">
        <f t="shared" si="71"/>
        <v>0</v>
      </c>
      <c r="O274" s="140">
        <f t="shared" si="71"/>
        <v>255</v>
      </c>
      <c r="P274" s="140">
        <f>SUM(O273:O274)</f>
        <v>255</v>
      </c>
      <c r="Q274" s="140">
        <f>SUM(O260:O271)</f>
        <v>255</v>
      </c>
      <c r="R274" s="140">
        <f t="shared" si="71"/>
        <v>7663</v>
      </c>
      <c r="S274" s="140">
        <f>SUM(R273:R274)</f>
        <v>7663</v>
      </c>
      <c r="T274" s="140">
        <f>SUM(R260:R271)</f>
        <v>7663</v>
      </c>
      <c r="U274" s="140">
        <f t="shared" si="71"/>
        <v>9017</v>
      </c>
      <c r="V274" s="140">
        <f>SUM(U273:U274)</f>
        <v>9017</v>
      </c>
      <c r="W274" s="140">
        <f>SUM(U260:U271)</f>
        <v>9017</v>
      </c>
      <c r="X274" s="140">
        <f t="shared" si="71"/>
        <v>414</v>
      </c>
      <c r="Y274" s="140">
        <f>SUM(X260:X271)</f>
        <v>414</v>
      </c>
      <c r="Z274" s="140">
        <f>SUM(X273:X274)</f>
        <v>414</v>
      </c>
      <c r="AA274" s="140">
        <f t="shared" si="69"/>
        <v>325391</v>
      </c>
    </row>
    <row r="275" spans="1:27">
      <c r="A275" s="144"/>
      <c r="C275" s="140"/>
      <c r="F275" s="140"/>
      <c r="I275" s="140"/>
      <c r="L275" s="140"/>
      <c r="M275" s="140"/>
      <c r="N275" s="140"/>
      <c r="O275" s="140"/>
      <c r="R275" s="140"/>
      <c r="U275" s="140"/>
      <c r="X275" s="140"/>
      <c r="Y275" s="140"/>
      <c r="AA275" s="140"/>
    </row>
    <row r="276" spans="1:27" ht="17.25" customHeight="1">
      <c r="A276" s="169" t="s">
        <v>38</v>
      </c>
      <c r="B276" s="145">
        <f t="shared" ref="B276:B287" si="72">B260</f>
        <v>2001</v>
      </c>
      <c r="C276" s="140">
        <f>Data!D277</f>
        <v>0</v>
      </c>
      <c r="F276" s="140">
        <f>Data!G277</f>
        <v>1079</v>
      </c>
      <c r="I276" s="140">
        <f>Data!J277</f>
        <v>0</v>
      </c>
      <c r="L276" s="140">
        <f>Data!M277</f>
        <v>0</v>
      </c>
      <c r="M276" s="140">
        <f>Data!P277</f>
        <v>0</v>
      </c>
      <c r="N276" s="140">
        <f>Data!S277</f>
        <v>0</v>
      </c>
      <c r="O276" s="140">
        <f>Data!V277</f>
        <v>0</v>
      </c>
      <c r="R276" s="140">
        <f>Data!Y277</f>
        <v>0</v>
      </c>
      <c r="U276" s="140">
        <f>Data!AB277</f>
        <v>1990</v>
      </c>
      <c r="X276" s="140">
        <f>Data!AE277</f>
        <v>0</v>
      </c>
      <c r="Y276" s="140"/>
      <c r="AA276" s="140">
        <f>SUM(C276:X276)</f>
        <v>3069</v>
      </c>
    </row>
    <row r="277" spans="1:27">
      <c r="A277" s="169"/>
      <c r="B277" s="145">
        <f t="shared" si="72"/>
        <v>2002</v>
      </c>
      <c r="C277" s="140">
        <f>Data!D278</f>
        <v>0</v>
      </c>
      <c r="F277" s="140">
        <f>Data!G278</f>
        <v>1263</v>
      </c>
      <c r="I277" s="140">
        <f>Data!J278</f>
        <v>0</v>
      </c>
      <c r="L277" s="140">
        <f>Data!M278</f>
        <v>0</v>
      </c>
      <c r="M277" s="140">
        <f>Data!P278</f>
        <v>0</v>
      </c>
      <c r="N277" s="140">
        <f>Data!S278</f>
        <v>300</v>
      </c>
      <c r="O277" s="140">
        <f>Data!V278</f>
        <v>0</v>
      </c>
      <c r="R277" s="140">
        <f>Data!Y278</f>
        <v>0</v>
      </c>
      <c r="U277" s="140">
        <f>Data!AB278</f>
        <v>1990</v>
      </c>
      <c r="X277" s="140">
        <f>Data!AE278</f>
        <v>680</v>
      </c>
      <c r="Y277" s="140"/>
      <c r="AA277" s="140">
        <f t="shared" ref="AA277:AA287" si="73">SUM(C277:X277)</f>
        <v>4233</v>
      </c>
    </row>
    <row r="278" spans="1:27">
      <c r="A278" s="169"/>
      <c r="B278" s="145">
        <f t="shared" si="72"/>
        <v>2003</v>
      </c>
      <c r="C278" s="140">
        <f>Data!D279</f>
        <v>0</v>
      </c>
      <c r="F278" s="140">
        <f>Data!G279</f>
        <v>0</v>
      </c>
      <c r="I278" s="140">
        <f>Data!J279</f>
        <v>0</v>
      </c>
      <c r="L278" s="140">
        <f>Data!M279</f>
        <v>0</v>
      </c>
      <c r="M278" s="140">
        <f>Data!P279</f>
        <v>0</v>
      </c>
      <c r="N278" s="140">
        <f>Data!S279</f>
        <v>300</v>
      </c>
      <c r="O278" s="140">
        <f>Data!V279</f>
        <v>0</v>
      </c>
      <c r="R278" s="140">
        <f>Data!Y279</f>
        <v>0</v>
      </c>
      <c r="U278" s="140">
        <f>Data!AB279</f>
        <v>0</v>
      </c>
      <c r="X278" s="140">
        <f>Data!AE279</f>
        <v>0</v>
      </c>
      <c r="Y278" s="140"/>
      <c r="AA278" s="140">
        <f t="shared" si="73"/>
        <v>300</v>
      </c>
    </row>
    <row r="279" spans="1:27">
      <c r="A279" s="169"/>
      <c r="B279" s="145">
        <f t="shared" si="72"/>
        <v>2004</v>
      </c>
      <c r="C279" s="140">
        <f>Data!D280</f>
        <v>1128</v>
      </c>
      <c r="F279" s="140">
        <f>Data!G280</f>
        <v>13160</v>
      </c>
      <c r="I279" s="140">
        <f>Data!J280</f>
        <v>0</v>
      </c>
      <c r="L279" s="140">
        <f>Data!M280</f>
        <v>0</v>
      </c>
      <c r="M279" s="140">
        <f>Data!P280</f>
        <v>600</v>
      </c>
      <c r="N279" s="140">
        <f>Data!S280</f>
        <v>0</v>
      </c>
      <c r="O279" s="140">
        <f>Data!V280</f>
        <v>0</v>
      </c>
      <c r="R279" s="140">
        <f>Data!Y280</f>
        <v>0</v>
      </c>
      <c r="U279" s="140">
        <f>Data!AB280</f>
        <v>0</v>
      </c>
      <c r="X279" s="140">
        <f>Data!AE280</f>
        <v>0</v>
      </c>
      <c r="Y279" s="140"/>
      <c r="AA279" s="140">
        <f t="shared" si="73"/>
        <v>14888</v>
      </c>
    </row>
    <row r="280" spans="1:27">
      <c r="A280" s="169"/>
      <c r="B280" s="145">
        <f t="shared" si="72"/>
        <v>2005</v>
      </c>
      <c r="C280" s="140">
        <f>Data!D281</f>
        <v>239</v>
      </c>
      <c r="F280" s="140">
        <f>Data!G281</f>
        <v>3891</v>
      </c>
      <c r="I280" s="140">
        <f>Data!J281</f>
        <v>0</v>
      </c>
      <c r="L280" s="140">
        <f>Data!M281</f>
        <v>0</v>
      </c>
      <c r="M280" s="140">
        <f>Data!P281</f>
        <v>489</v>
      </c>
      <c r="N280" s="140">
        <f>Data!S281</f>
        <v>0</v>
      </c>
      <c r="O280" s="140">
        <f>Data!V281</f>
        <v>0</v>
      </c>
      <c r="R280" s="140">
        <f>Data!Y281</f>
        <v>0</v>
      </c>
      <c r="U280" s="140">
        <f>Data!AB281</f>
        <v>0</v>
      </c>
      <c r="X280" s="140">
        <f>Data!AE281</f>
        <v>103</v>
      </c>
      <c r="Y280" s="140"/>
      <c r="AA280" s="140">
        <f t="shared" si="73"/>
        <v>4722</v>
      </c>
    </row>
    <row r="281" spans="1:27">
      <c r="A281" s="169"/>
      <c r="B281" s="145">
        <f t="shared" si="72"/>
        <v>2006</v>
      </c>
      <c r="C281" s="140">
        <f>Data!D282</f>
        <v>1022</v>
      </c>
      <c r="F281" s="140">
        <f>Data!G282</f>
        <v>94262</v>
      </c>
      <c r="I281" s="140">
        <f>Data!J282</f>
        <v>0</v>
      </c>
      <c r="L281" s="140">
        <f>Data!M282</f>
        <v>0</v>
      </c>
      <c r="M281" s="140">
        <f>Data!P282</f>
        <v>900</v>
      </c>
      <c r="N281" s="140">
        <f>Data!S282</f>
        <v>0</v>
      </c>
      <c r="O281" s="140">
        <f>Data!V282</f>
        <v>0</v>
      </c>
      <c r="R281" s="140">
        <f>Data!Y282</f>
        <v>0</v>
      </c>
      <c r="U281" s="140">
        <f>Data!AB282</f>
        <v>3750</v>
      </c>
      <c r="X281" s="140">
        <f>Data!AE282</f>
        <v>60</v>
      </c>
      <c r="Y281" s="140"/>
      <c r="AA281" s="140">
        <f t="shared" si="73"/>
        <v>99994</v>
      </c>
    </row>
    <row r="282" spans="1:27">
      <c r="A282" s="169"/>
      <c r="B282" s="145">
        <f t="shared" si="72"/>
        <v>2007</v>
      </c>
      <c r="C282" s="140">
        <f>Data!D283</f>
        <v>20350</v>
      </c>
      <c r="F282" s="140">
        <f>Data!G283</f>
        <v>15960</v>
      </c>
      <c r="I282" s="140">
        <f>Data!J283</f>
        <v>0</v>
      </c>
      <c r="L282" s="140">
        <f>Data!M283</f>
        <v>0</v>
      </c>
      <c r="M282" s="140">
        <f>Data!P283</f>
        <v>1224</v>
      </c>
      <c r="N282" s="140">
        <f>Data!S283</f>
        <v>0</v>
      </c>
      <c r="O282" s="140">
        <f>Data!V283</f>
        <v>0</v>
      </c>
      <c r="R282" s="140">
        <f>Data!Y283</f>
        <v>0</v>
      </c>
      <c r="U282" s="140">
        <f>Data!AB283</f>
        <v>0</v>
      </c>
      <c r="X282" s="140">
        <f>Data!AE283</f>
        <v>0</v>
      </c>
      <c r="Y282" s="140"/>
      <c r="AA282" s="140">
        <f t="shared" si="73"/>
        <v>37534</v>
      </c>
    </row>
    <row r="283" spans="1:27">
      <c r="A283" s="169"/>
      <c r="B283" s="145">
        <f t="shared" si="72"/>
        <v>2008</v>
      </c>
      <c r="C283" s="140">
        <f>Data!D284</f>
        <v>4380</v>
      </c>
      <c r="F283" s="140">
        <f>Data!G284</f>
        <v>8816</v>
      </c>
      <c r="I283" s="140">
        <f>Data!J284</f>
        <v>0</v>
      </c>
      <c r="L283" s="140">
        <f>Data!M284</f>
        <v>300</v>
      </c>
      <c r="M283" s="140">
        <f>Data!P284</f>
        <v>0</v>
      </c>
      <c r="N283" s="140">
        <f>Data!S284</f>
        <v>0</v>
      </c>
      <c r="O283" s="140">
        <f>Data!V284</f>
        <v>0</v>
      </c>
      <c r="R283" s="140">
        <f>Data!Y284</f>
        <v>0</v>
      </c>
      <c r="U283" s="140">
        <f>Data!AB284</f>
        <v>0</v>
      </c>
      <c r="X283" s="140">
        <f>Data!AE284</f>
        <v>0</v>
      </c>
      <c r="Y283" s="140"/>
      <c r="AA283" s="140">
        <f t="shared" si="73"/>
        <v>13496</v>
      </c>
    </row>
    <row r="284" spans="1:27">
      <c r="A284" s="169"/>
      <c r="B284" s="145">
        <f t="shared" si="72"/>
        <v>2009</v>
      </c>
      <c r="C284" s="140">
        <f>Data!D285</f>
        <v>10577</v>
      </c>
      <c r="F284" s="140">
        <f>Data!G285</f>
        <v>10296</v>
      </c>
      <c r="I284" s="140">
        <f>Data!J285</f>
        <v>0</v>
      </c>
      <c r="L284" s="140">
        <f>Data!M285</f>
        <v>0</v>
      </c>
      <c r="M284" s="140">
        <f>Data!P285</f>
        <v>0</v>
      </c>
      <c r="N284" s="140">
        <f>Data!S285</f>
        <v>0</v>
      </c>
      <c r="O284" s="140">
        <f>Data!V285</f>
        <v>0</v>
      </c>
      <c r="R284" s="140">
        <f>Data!Y285</f>
        <v>0</v>
      </c>
      <c r="U284" s="140">
        <f>Data!AB285</f>
        <v>5100</v>
      </c>
      <c r="X284" s="140">
        <f>Data!AE285</f>
        <v>0</v>
      </c>
      <c r="Y284" s="140"/>
      <c r="AA284" s="140">
        <f t="shared" si="73"/>
        <v>25973</v>
      </c>
    </row>
    <row r="285" spans="1:27">
      <c r="A285" s="169"/>
      <c r="B285" s="145">
        <f t="shared" si="72"/>
        <v>2010</v>
      </c>
      <c r="C285" s="140">
        <f>Data!D286</f>
        <v>3620</v>
      </c>
      <c r="F285" s="140">
        <f>Data!G286</f>
        <v>17710</v>
      </c>
      <c r="I285" s="140">
        <f>Data!J286</f>
        <v>0</v>
      </c>
      <c r="L285" s="140">
        <f>Data!M286</f>
        <v>0</v>
      </c>
      <c r="M285" s="140">
        <f>Data!P286</f>
        <v>10640</v>
      </c>
      <c r="N285" s="140">
        <f>Data!S286</f>
        <v>0</v>
      </c>
      <c r="O285" s="140">
        <f>Data!V286</f>
        <v>0</v>
      </c>
      <c r="R285" s="140">
        <f>Data!Y286</f>
        <v>0</v>
      </c>
      <c r="U285" s="140">
        <f>Data!AB286</f>
        <v>2400</v>
      </c>
      <c r="X285" s="140">
        <f>Data!AE286</f>
        <v>0</v>
      </c>
      <c r="Y285" s="140"/>
      <c r="AA285" s="140">
        <f t="shared" si="73"/>
        <v>34370</v>
      </c>
    </row>
    <row r="286" spans="1:27">
      <c r="A286" s="169"/>
      <c r="B286" s="145">
        <f t="shared" si="72"/>
        <v>2011</v>
      </c>
      <c r="C286" s="140">
        <f>Data!D287</f>
        <v>13480</v>
      </c>
      <c r="F286" s="140">
        <f>Data!G287</f>
        <v>9216</v>
      </c>
      <c r="I286" s="140">
        <f>Data!J287</f>
        <v>0</v>
      </c>
      <c r="L286" s="140">
        <f>Data!M287</f>
        <v>448</v>
      </c>
      <c r="M286" s="140">
        <f>Data!P287</f>
        <v>0</v>
      </c>
      <c r="N286" s="140">
        <f>Data!S287</f>
        <v>0</v>
      </c>
      <c r="O286" s="140">
        <f>Data!V287</f>
        <v>0</v>
      </c>
      <c r="R286" s="140">
        <f>Data!Y287</f>
        <v>0</v>
      </c>
      <c r="U286" s="140">
        <f>Data!AB287</f>
        <v>0</v>
      </c>
      <c r="X286" s="140">
        <f>Data!AE287</f>
        <v>0</v>
      </c>
      <c r="Y286" s="140"/>
      <c r="AA286" s="140">
        <f t="shared" si="73"/>
        <v>23144</v>
      </c>
    </row>
    <row r="287" spans="1:27">
      <c r="A287" s="169"/>
      <c r="B287" s="145">
        <f t="shared" si="72"/>
        <v>2012</v>
      </c>
      <c r="C287" s="140">
        <f>Data!D288</f>
        <v>0</v>
      </c>
      <c r="F287" s="140">
        <f>Data!G288</f>
        <v>832</v>
      </c>
      <c r="I287" s="140">
        <f>Data!J288</f>
        <v>0</v>
      </c>
      <c r="L287" s="140">
        <f>Data!M288</f>
        <v>0</v>
      </c>
      <c r="M287" s="140">
        <f>Data!P288</f>
        <v>1720</v>
      </c>
      <c r="N287" s="140">
        <f>Data!S288</f>
        <v>0</v>
      </c>
      <c r="O287" s="140">
        <f>Data!V288</f>
        <v>0</v>
      </c>
      <c r="R287" s="140">
        <f>Data!Y288</f>
        <v>0</v>
      </c>
      <c r="U287" s="140">
        <f>Data!AB288</f>
        <v>0</v>
      </c>
      <c r="X287" s="140">
        <f>Data!AE288</f>
        <v>0</v>
      </c>
      <c r="Y287" s="140"/>
      <c r="AA287" s="140">
        <f t="shared" si="73"/>
        <v>2552</v>
      </c>
    </row>
    <row r="288" spans="1:27" ht="12.75" customHeight="1">
      <c r="C288" s="140"/>
      <c r="F288" s="140"/>
      <c r="I288" s="140"/>
      <c r="L288" s="140"/>
      <c r="M288" s="140"/>
      <c r="N288" s="140"/>
      <c r="O288" s="140"/>
      <c r="R288" s="140"/>
      <c r="U288" s="140"/>
      <c r="X288" s="140"/>
      <c r="Y288" s="140"/>
      <c r="AA288" s="140">
        <f t="shared" ref="AA288:AA290" si="74">SUM(C288:X288)</f>
        <v>0</v>
      </c>
    </row>
    <row r="289" spans="1:27">
      <c r="A289" s="144"/>
      <c r="B289" s="145" t="s">
        <v>106</v>
      </c>
      <c r="C289" s="140">
        <f>SUM(C276:C278)</f>
        <v>0</v>
      </c>
      <c r="F289" s="140">
        <f t="shared" ref="F289:X289" si="75">SUM(F276:F278)</f>
        <v>2342</v>
      </c>
      <c r="I289" s="140">
        <f t="shared" si="75"/>
        <v>0</v>
      </c>
      <c r="L289" s="140">
        <f t="shared" si="75"/>
        <v>0</v>
      </c>
      <c r="M289" s="140">
        <f t="shared" si="75"/>
        <v>0</v>
      </c>
      <c r="N289" s="140">
        <f t="shared" si="75"/>
        <v>600</v>
      </c>
      <c r="O289" s="140">
        <f t="shared" si="75"/>
        <v>0</v>
      </c>
      <c r="R289" s="140">
        <f t="shared" si="75"/>
        <v>0</v>
      </c>
      <c r="U289" s="140">
        <f t="shared" si="75"/>
        <v>3980</v>
      </c>
      <c r="X289" s="140">
        <f t="shared" si="75"/>
        <v>680</v>
      </c>
      <c r="Y289" s="140"/>
      <c r="AA289" s="140">
        <f t="shared" si="74"/>
        <v>7602</v>
      </c>
    </row>
    <row r="290" spans="1:27" ht="12.75" customHeight="1">
      <c r="A290" s="144"/>
      <c r="B290" s="145" t="s">
        <v>139</v>
      </c>
      <c r="C290" s="140">
        <f>SUM(C279:C287)</f>
        <v>54796</v>
      </c>
      <c r="D290" s="140">
        <f>SUM(C289:C290)</f>
        <v>54796</v>
      </c>
      <c r="E290" s="140">
        <f>SUM(C276:C287)</f>
        <v>54796</v>
      </c>
      <c r="F290" s="140">
        <f>SUM(F279:F287)</f>
        <v>174143</v>
      </c>
      <c r="G290" s="140">
        <f>SUM(F289:F290)</f>
        <v>176485</v>
      </c>
      <c r="H290" s="140">
        <f>SUM(F276:F287)</f>
        <v>176485</v>
      </c>
      <c r="I290" s="140">
        <f>SUM(I279:I287)</f>
        <v>0</v>
      </c>
      <c r="J290" s="140">
        <f>SUM(I289:I290)</f>
        <v>0</v>
      </c>
      <c r="K290" s="140">
        <f>SUM(I276:I287)</f>
        <v>0</v>
      </c>
      <c r="L290" s="140">
        <f>SUM(L279:L287)</f>
        <v>748</v>
      </c>
      <c r="M290" s="140">
        <f>SUM(M279:M287)</f>
        <v>15573</v>
      </c>
      <c r="N290" s="140">
        <f>SUM(N279:N287)</f>
        <v>0</v>
      </c>
      <c r="O290" s="140">
        <f>SUM(O279:O287)</f>
        <v>0</v>
      </c>
      <c r="P290" s="140">
        <f>SUM(O289:O290)</f>
        <v>0</v>
      </c>
      <c r="Q290" s="140">
        <f>SUM(O276:O287)</f>
        <v>0</v>
      </c>
      <c r="R290" s="140">
        <f>SUM(R279:R287)</f>
        <v>0</v>
      </c>
      <c r="S290" s="140">
        <f>SUM(R289:R290)</f>
        <v>0</v>
      </c>
      <c r="T290" s="140">
        <f>SUM(R276:R287)</f>
        <v>0</v>
      </c>
      <c r="U290" s="140">
        <f>SUM(U279:U287)</f>
        <v>11250</v>
      </c>
      <c r="V290" s="140">
        <f>SUM(U289:U290)</f>
        <v>15230</v>
      </c>
      <c r="W290" s="140">
        <f>SUM(U276:U287)</f>
        <v>15230</v>
      </c>
      <c r="X290" s="140">
        <f>SUM(X279:X287)</f>
        <v>163</v>
      </c>
      <c r="Y290" s="140">
        <f>SUM(X276:X287)</f>
        <v>843</v>
      </c>
      <c r="Z290" s="140">
        <f>SUM(X289:X290)</f>
        <v>843</v>
      </c>
      <c r="AA290" s="140">
        <f t="shared" si="74"/>
        <v>749695</v>
      </c>
    </row>
    <row r="291" spans="1:27">
      <c r="A291" s="144"/>
      <c r="C291" s="140"/>
      <c r="F291" s="140"/>
      <c r="I291" s="140"/>
      <c r="L291" s="140"/>
      <c r="M291" s="140"/>
      <c r="N291" s="140"/>
      <c r="O291" s="140"/>
      <c r="R291" s="140"/>
      <c r="U291" s="140"/>
      <c r="X291" s="140"/>
      <c r="Y291" s="140"/>
      <c r="AA291" s="140"/>
    </row>
    <row r="292" spans="1:27" ht="19.5" customHeight="1">
      <c r="A292" s="169" t="s">
        <v>22</v>
      </c>
      <c r="B292" s="145">
        <f t="shared" ref="B292:B303" si="76">B276</f>
        <v>2001</v>
      </c>
      <c r="C292" s="140">
        <f>Data!D293</f>
        <v>11282</v>
      </c>
      <c r="F292" s="140">
        <f>Data!G293</f>
        <v>27655</v>
      </c>
      <c r="I292" s="140">
        <f>Data!J293</f>
        <v>687</v>
      </c>
      <c r="L292" s="140">
        <f>Data!M293</f>
        <v>16746</v>
      </c>
      <c r="M292" s="140">
        <f>Data!P293</f>
        <v>0</v>
      </c>
      <c r="N292" s="140">
        <f>Data!S293</f>
        <v>0</v>
      </c>
      <c r="O292" s="140">
        <f>Data!V293</f>
        <v>358</v>
      </c>
      <c r="R292" s="140">
        <f>Data!Y293</f>
        <v>371</v>
      </c>
      <c r="U292" s="140">
        <f>Data!AB293</f>
        <v>54</v>
      </c>
      <c r="X292" s="140">
        <f>Data!AE293</f>
        <v>96</v>
      </c>
      <c r="Y292" s="140"/>
      <c r="AA292" s="140">
        <f>SUM(C292:X292)</f>
        <v>57249</v>
      </c>
    </row>
    <row r="293" spans="1:27">
      <c r="A293" s="169"/>
      <c r="B293" s="145">
        <f t="shared" si="76"/>
        <v>2002</v>
      </c>
      <c r="C293" s="140">
        <f>Data!D294</f>
        <v>3063</v>
      </c>
      <c r="F293" s="140">
        <f>Data!G294</f>
        <v>22653</v>
      </c>
      <c r="I293" s="140">
        <f>Data!J294</f>
        <v>0</v>
      </c>
      <c r="L293" s="140">
        <f>Data!M294</f>
        <v>17018</v>
      </c>
      <c r="M293" s="140">
        <f>Data!P294</f>
        <v>2475</v>
      </c>
      <c r="N293" s="140">
        <f>Data!S294</f>
        <v>616</v>
      </c>
      <c r="O293" s="140">
        <f>Data!V294</f>
        <v>300</v>
      </c>
      <c r="R293" s="140">
        <f>Data!Y294</f>
        <v>0</v>
      </c>
      <c r="U293" s="140">
        <f>Data!AB294</f>
        <v>1162</v>
      </c>
      <c r="X293" s="140">
        <f>Data!AE294</f>
        <v>0</v>
      </c>
      <c r="Y293" s="140"/>
      <c r="AA293" s="140">
        <f t="shared" ref="AA293:AA303" si="77">SUM(C293:X293)</f>
        <v>47287</v>
      </c>
    </row>
    <row r="294" spans="1:27">
      <c r="A294" s="169"/>
      <c r="B294" s="145">
        <f t="shared" si="76"/>
        <v>2003</v>
      </c>
      <c r="C294" s="140">
        <f>Data!D295</f>
        <v>1388</v>
      </c>
      <c r="F294" s="140">
        <f>Data!G295</f>
        <v>22760</v>
      </c>
      <c r="I294" s="140">
        <f>Data!J295</f>
        <v>4165</v>
      </c>
      <c r="L294" s="140">
        <f>Data!M295</f>
        <v>17056</v>
      </c>
      <c r="M294" s="140">
        <f>Data!P295</f>
        <v>0</v>
      </c>
      <c r="N294" s="140">
        <f>Data!S295</f>
        <v>0</v>
      </c>
      <c r="O294" s="140">
        <f>Data!V295</f>
        <v>0</v>
      </c>
      <c r="R294" s="140">
        <f>Data!Y295</f>
        <v>1883</v>
      </c>
      <c r="U294" s="140">
        <f>Data!AB295</f>
        <v>791</v>
      </c>
      <c r="X294" s="140">
        <f>Data!AE295</f>
        <v>460</v>
      </c>
      <c r="Y294" s="140"/>
      <c r="AA294" s="140">
        <f t="shared" si="77"/>
        <v>48503</v>
      </c>
    </row>
    <row r="295" spans="1:27">
      <c r="A295" s="169"/>
      <c r="B295" s="145">
        <f t="shared" si="76"/>
        <v>2004</v>
      </c>
      <c r="C295" s="140">
        <f>Data!D296</f>
        <v>470</v>
      </c>
      <c r="F295" s="140">
        <f>Data!G296</f>
        <v>47502</v>
      </c>
      <c r="I295" s="140">
        <f>Data!J296</f>
        <v>0</v>
      </c>
      <c r="L295" s="140">
        <f>Data!M296</f>
        <v>14938</v>
      </c>
      <c r="M295" s="140">
        <f>Data!P296</f>
        <v>6032</v>
      </c>
      <c r="N295" s="140">
        <f>Data!S296</f>
        <v>0</v>
      </c>
      <c r="O295" s="140">
        <f>Data!V296</f>
        <v>0</v>
      </c>
      <c r="R295" s="140">
        <f>Data!Y296</f>
        <v>1882</v>
      </c>
      <c r="U295" s="140">
        <f>Data!AB296</f>
        <v>0</v>
      </c>
      <c r="X295" s="140">
        <f>Data!AE296</f>
        <v>242</v>
      </c>
      <c r="Y295" s="140"/>
      <c r="AA295" s="140">
        <f t="shared" si="77"/>
        <v>71066</v>
      </c>
    </row>
    <row r="296" spans="1:27">
      <c r="A296" s="169"/>
      <c r="B296" s="145">
        <f t="shared" si="76"/>
        <v>2005</v>
      </c>
      <c r="C296" s="140">
        <f>Data!D297</f>
        <v>687</v>
      </c>
      <c r="F296" s="140">
        <f>Data!G297</f>
        <v>77532</v>
      </c>
      <c r="I296" s="140">
        <f>Data!J297</f>
        <v>50249</v>
      </c>
      <c r="L296" s="140">
        <f>Data!M297</f>
        <v>11760</v>
      </c>
      <c r="M296" s="140">
        <f>Data!P297</f>
        <v>9401</v>
      </c>
      <c r="N296" s="140">
        <f>Data!S297</f>
        <v>0</v>
      </c>
      <c r="O296" s="140">
        <f>Data!V297</f>
        <v>0</v>
      </c>
      <c r="R296" s="140">
        <f>Data!Y297</f>
        <v>0</v>
      </c>
      <c r="U296" s="140">
        <f>Data!AB297</f>
        <v>8049</v>
      </c>
      <c r="X296" s="140">
        <f>Data!AE297</f>
        <v>0</v>
      </c>
      <c r="Y296" s="140"/>
      <c r="AA296" s="140">
        <f t="shared" si="77"/>
        <v>157678</v>
      </c>
    </row>
    <row r="297" spans="1:27">
      <c r="A297" s="169"/>
      <c r="B297" s="145">
        <f t="shared" si="76"/>
        <v>2006</v>
      </c>
      <c r="C297" s="140">
        <f>Data!D298</f>
        <v>1244</v>
      </c>
      <c r="F297" s="140">
        <f>Data!G298</f>
        <v>41058</v>
      </c>
      <c r="I297" s="140">
        <f>Data!J298</f>
        <v>54935</v>
      </c>
      <c r="L297" s="140">
        <f>Data!M298</f>
        <v>59153</v>
      </c>
      <c r="M297" s="140">
        <f>Data!P298</f>
        <v>3041</v>
      </c>
      <c r="N297" s="140">
        <f>Data!S298</f>
        <v>0</v>
      </c>
      <c r="O297" s="140">
        <f>Data!V298</f>
        <v>255</v>
      </c>
      <c r="R297" s="140">
        <f>Data!Y298</f>
        <v>262</v>
      </c>
      <c r="U297" s="140">
        <f>Data!AB298</f>
        <v>2425</v>
      </c>
      <c r="X297" s="140">
        <f>Data!AE298</f>
        <v>1464</v>
      </c>
      <c r="Y297" s="140"/>
      <c r="AA297" s="140">
        <f t="shared" si="77"/>
        <v>163837</v>
      </c>
    </row>
    <row r="298" spans="1:27">
      <c r="A298" s="169"/>
      <c r="B298" s="145">
        <f t="shared" si="76"/>
        <v>2007</v>
      </c>
      <c r="C298" s="140">
        <f>Data!D299</f>
        <v>4475</v>
      </c>
      <c r="F298" s="140">
        <f>Data!G299</f>
        <v>47779</v>
      </c>
      <c r="I298" s="140">
        <f>Data!J299</f>
        <v>30815</v>
      </c>
      <c r="L298" s="140">
        <f>Data!M299</f>
        <v>19625</v>
      </c>
      <c r="M298" s="140">
        <f>Data!P299</f>
        <v>0</v>
      </c>
      <c r="N298" s="140">
        <f>Data!S299</f>
        <v>0</v>
      </c>
      <c r="O298" s="140">
        <f>Data!V299</f>
        <v>1503</v>
      </c>
      <c r="R298" s="140">
        <f>Data!Y299</f>
        <v>350</v>
      </c>
      <c r="U298" s="140">
        <f>Data!AB299</f>
        <v>2813</v>
      </c>
      <c r="X298" s="140">
        <f>Data!AE299</f>
        <v>1044</v>
      </c>
      <c r="Y298" s="140"/>
      <c r="AA298" s="140">
        <f t="shared" si="77"/>
        <v>108404</v>
      </c>
    </row>
    <row r="299" spans="1:27">
      <c r="A299" s="169"/>
      <c r="B299" s="145">
        <f t="shared" si="76"/>
        <v>2008</v>
      </c>
      <c r="C299" s="140">
        <f>Data!D300</f>
        <v>587</v>
      </c>
      <c r="F299" s="140">
        <f>Data!G300</f>
        <v>58270</v>
      </c>
      <c r="I299" s="140">
        <f>Data!J300</f>
        <v>50707</v>
      </c>
      <c r="L299" s="140">
        <f>Data!M300</f>
        <v>38269</v>
      </c>
      <c r="M299" s="140">
        <f>Data!P300</f>
        <v>86</v>
      </c>
      <c r="N299" s="140">
        <f>Data!S300</f>
        <v>0</v>
      </c>
      <c r="O299" s="140">
        <f>Data!V300</f>
        <v>0</v>
      </c>
      <c r="R299" s="140">
        <f>Data!Y300</f>
        <v>15083</v>
      </c>
      <c r="U299" s="140">
        <f>Data!AB300</f>
        <v>36796</v>
      </c>
      <c r="X299" s="140">
        <f>Data!AE300</f>
        <v>16686</v>
      </c>
      <c r="Y299" s="140"/>
      <c r="AA299" s="140">
        <f t="shared" si="77"/>
        <v>216484</v>
      </c>
    </row>
    <row r="300" spans="1:27">
      <c r="A300" s="169"/>
      <c r="B300" s="145">
        <f t="shared" si="76"/>
        <v>2009</v>
      </c>
      <c r="C300" s="140">
        <f>Data!D301</f>
        <v>178</v>
      </c>
      <c r="F300" s="140">
        <f>Data!G301</f>
        <v>59307</v>
      </c>
      <c r="I300" s="140">
        <f>Data!J301</f>
        <v>73085</v>
      </c>
      <c r="L300" s="140">
        <f>Data!M301</f>
        <v>28160</v>
      </c>
      <c r="M300" s="140">
        <f>Data!P301</f>
        <v>0</v>
      </c>
      <c r="N300" s="140">
        <f>Data!S301</f>
        <v>10452</v>
      </c>
      <c r="O300" s="140">
        <f>Data!V301</f>
        <v>499</v>
      </c>
      <c r="R300" s="140">
        <f>Data!Y301</f>
        <v>6952</v>
      </c>
      <c r="U300" s="140">
        <f>Data!AB301</f>
        <v>22675</v>
      </c>
      <c r="X300" s="140">
        <f>Data!AE301</f>
        <v>30193</v>
      </c>
      <c r="Y300" s="140"/>
      <c r="AA300" s="140">
        <f t="shared" si="77"/>
        <v>231501</v>
      </c>
    </row>
    <row r="301" spans="1:27">
      <c r="A301" s="169"/>
      <c r="B301" s="145">
        <f t="shared" si="76"/>
        <v>2010</v>
      </c>
      <c r="C301" s="140">
        <f>Data!D302</f>
        <v>581</v>
      </c>
      <c r="F301" s="140">
        <f>Data!G302</f>
        <v>55082</v>
      </c>
      <c r="I301" s="140">
        <f>Data!J302</f>
        <v>26867</v>
      </c>
      <c r="L301" s="140">
        <f>Data!M302</f>
        <v>13267</v>
      </c>
      <c r="M301" s="140">
        <f>Data!P302</f>
        <v>5511</v>
      </c>
      <c r="N301" s="140">
        <f>Data!S302</f>
        <v>0</v>
      </c>
      <c r="O301" s="140">
        <f>Data!V302</f>
        <v>1475</v>
      </c>
      <c r="R301" s="140">
        <f>Data!Y302</f>
        <v>10954</v>
      </c>
      <c r="U301" s="140">
        <f>Data!AB302</f>
        <v>1478</v>
      </c>
      <c r="X301" s="140">
        <f>Data!AE302</f>
        <v>26256</v>
      </c>
      <c r="Y301" s="140"/>
      <c r="AA301" s="140">
        <f t="shared" si="77"/>
        <v>141471</v>
      </c>
    </row>
    <row r="302" spans="1:27">
      <c r="A302" s="169"/>
      <c r="B302" s="145">
        <f t="shared" si="76"/>
        <v>2011</v>
      </c>
      <c r="C302" s="140">
        <f>Data!D303</f>
        <v>113</v>
      </c>
      <c r="F302" s="140">
        <f>Data!G303</f>
        <v>62037</v>
      </c>
      <c r="I302" s="140">
        <f>Data!J303</f>
        <v>26663</v>
      </c>
      <c r="L302" s="140">
        <f>Data!M303</f>
        <v>16965</v>
      </c>
      <c r="M302" s="140">
        <f>Data!P303</f>
        <v>3114</v>
      </c>
      <c r="N302" s="140">
        <f>Data!S303</f>
        <v>649</v>
      </c>
      <c r="O302" s="140">
        <f>Data!V303</f>
        <v>0</v>
      </c>
      <c r="R302" s="140">
        <f>Data!Y303</f>
        <v>0</v>
      </c>
      <c r="U302" s="140">
        <f>Data!AB303</f>
        <v>41695</v>
      </c>
      <c r="X302" s="140">
        <f>Data!AE303</f>
        <v>1271</v>
      </c>
      <c r="Y302" s="140"/>
      <c r="AA302" s="140">
        <f t="shared" si="77"/>
        <v>152507</v>
      </c>
    </row>
    <row r="303" spans="1:27">
      <c r="A303" s="169"/>
      <c r="B303" s="145">
        <f t="shared" si="76"/>
        <v>2012</v>
      </c>
      <c r="C303" s="140">
        <f>Data!D304</f>
        <v>78</v>
      </c>
      <c r="F303" s="140">
        <f>Data!G304</f>
        <v>55229</v>
      </c>
      <c r="I303" s="140">
        <f>Data!J304</f>
        <v>34338</v>
      </c>
      <c r="L303" s="140">
        <f>Data!M304</f>
        <v>10172</v>
      </c>
      <c r="M303" s="140">
        <f>Data!P304</f>
        <v>25912</v>
      </c>
      <c r="N303" s="140">
        <f>Data!S304</f>
        <v>0</v>
      </c>
      <c r="O303" s="140">
        <f>Data!V304</f>
        <v>4266</v>
      </c>
      <c r="R303" s="140">
        <f>Data!Y304</f>
        <v>0</v>
      </c>
      <c r="U303" s="140">
        <f>Data!AB304</f>
        <v>3113</v>
      </c>
      <c r="X303" s="140">
        <f>Data!AE304</f>
        <v>8829</v>
      </c>
      <c r="Y303" s="140"/>
      <c r="AA303" s="140">
        <f t="shared" si="77"/>
        <v>141937</v>
      </c>
    </row>
    <row r="304" spans="1:27" ht="11.25" customHeight="1">
      <c r="C304" s="140"/>
      <c r="F304" s="140"/>
      <c r="I304" s="140"/>
      <c r="L304" s="140"/>
      <c r="M304" s="140"/>
      <c r="N304" s="140"/>
      <c r="O304" s="140"/>
      <c r="R304" s="140"/>
      <c r="U304" s="140"/>
      <c r="X304" s="140"/>
      <c r="Y304" s="140"/>
      <c r="AA304" s="140">
        <f t="shared" ref="AA304" si="78">SUM(C304:X304)</f>
        <v>0</v>
      </c>
    </row>
    <row r="305" spans="1:27">
      <c r="A305" s="144"/>
      <c r="B305" s="145" t="s">
        <v>106</v>
      </c>
      <c r="C305" s="140">
        <f>SUM(C292:C294)</f>
        <v>15733</v>
      </c>
      <c r="F305" s="140">
        <f t="shared" ref="F305:X305" si="79">SUM(F292:F294)</f>
        <v>73068</v>
      </c>
      <c r="I305" s="140">
        <f t="shared" si="79"/>
        <v>4852</v>
      </c>
      <c r="L305" s="140">
        <f t="shared" si="79"/>
        <v>50820</v>
      </c>
      <c r="M305" s="140">
        <f t="shared" si="79"/>
        <v>2475</v>
      </c>
      <c r="N305" s="140">
        <f t="shared" si="79"/>
        <v>616</v>
      </c>
      <c r="O305" s="140">
        <f t="shared" si="79"/>
        <v>658</v>
      </c>
      <c r="R305" s="140">
        <f t="shared" si="79"/>
        <v>2254</v>
      </c>
      <c r="U305" s="140">
        <f t="shared" si="79"/>
        <v>2007</v>
      </c>
      <c r="X305" s="140">
        <f t="shared" si="79"/>
        <v>556</v>
      </c>
      <c r="Y305" s="140"/>
      <c r="AA305" s="140">
        <f>SUM(C305:X305)</f>
        <v>153039</v>
      </c>
    </row>
    <row r="306" spans="1:27">
      <c r="A306" s="144"/>
      <c r="B306" s="145" t="s">
        <v>139</v>
      </c>
      <c r="C306" s="140">
        <f>SUM(C295:C303)</f>
        <v>8413</v>
      </c>
      <c r="D306" s="140">
        <f>SUM(C305:C306)</f>
        <v>24146</v>
      </c>
      <c r="E306" s="140">
        <f>SUM(C292:C303)</f>
        <v>24146</v>
      </c>
      <c r="F306" s="140">
        <f>SUM(F295:F303)</f>
        <v>503796</v>
      </c>
      <c r="G306" s="140">
        <f>SUM(F305:F306)</f>
        <v>576864</v>
      </c>
      <c r="H306" s="140">
        <f>SUM(F292:F303)</f>
        <v>576864</v>
      </c>
      <c r="I306" s="140">
        <f>SUM(I295:I303)</f>
        <v>347659</v>
      </c>
      <c r="J306" s="140">
        <f>SUM(I305:I306)</f>
        <v>352511</v>
      </c>
      <c r="K306" s="140">
        <f>SUM(I292:I303)</f>
        <v>352511</v>
      </c>
      <c r="L306" s="140">
        <f t="shared" ref="L306:X306" si="80">SUM(L295:L303)</f>
        <v>212309</v>
      </c>
      <c r="M306" s="140">
        <f t="shared" si="80"/>
        <v>53097</v>
      </c>
      <c r="N306" s="140">
        <f t="shared" si="80"/>
        <v>11101</v>
      </c>
      <c r="O306" s="140">
        <f t="shared" si="80"/>
        <v>7998</v>
      </c>
      <c r="P306" s="140">
        <f>SUM(O305:O306)</f>
        <v>8656</v>
      </c>
      <c r="Q306" s="140">
        <f>SUM(O292:O303)</f>
        <v>8656</v>
      </c>
      <c r="R306" s="140">
        <f t="shared" si="80"/>
        <v>35483</v>
      </c>
      <c r="S306" s="140">
        <f>SUM(R305:R306)</f>
        <v>37737</v>
      </c>
      <c r="T306" s="140">
        <f>SUM(R292:R303)</f>
        <v>37737</v>
      </c>
      <c r="U306" s="140">
        <f>SUM(U295:U303)</f>
        <v>119044</v>
      </c>
      <c r="V306" s="140">
        <f>SUM(U305:U306)</f>
        <v>121051</v>
      </c>
      <c r="W306" s="140">
        <f>SUM(U292:U303)</f>
        <v>121051</v>
      </c>
      <c r="X306" s="140">
        <f t="shared" si="80"/>
        <v>85985</v>
      </c>
      <c r="Y306" s="140">
        <f>SUM(X292:X303)</f>
        <v>86541</v>
      </c>
      <c r="Z306" s="140">
        <f>SUM(X305:X306)</f>
        <v>86541</v>
      </c>
      <c r="AA306" s="140">
        <f>SUM(C306:X306)</f>
        <v>3626815</v>
      </c>
    </row>
    <row r="307" spans="1:27">
      <c r="A307" s="144"/>
      <c r="C307" s="140"/>
      <c r="F307" s="140"/>
      <c r="I307" s="140"/>
      <c r="L307" s="140"/>
      <c r="M307" s="140"/>
      <c r="N307" s="140"/>
      <c r="O307" s="140"/>
      <c r="R307" s="140"/>
      <c r="U307" s="140"/>
      <c r="X307" s="140"/>
      <c r="Y307" s="140"/>
      <c r="AA307" s="140"/>
    </row>
    <row r="308" spans="1:27" ht="15.75" customHeight="1">
      <c r="A308" s="169" t="s">
        <v>39</v>
      </c>
      <c r="B308" s="145">
        <f t="shared" ref="B308:B319" si="81">B292</f>
        <v>2001</v>
      </c>
      <c r="C308" s="140">
        <f>Data!D309</f>
        <v>0</v>
      </c>
      <c r="F308" s="140">
        <f>Data!G309</f>
        <v>0</v>
      </c>
      <c r="I308" s="140">
        <f>Data!J309</f>
        <v>0</v>
      </c>
      <c r="L308" s="140">
        <f>Data!M309</f>
        <v>0</v>
      </c>
      <c r="M308" s="140">
        <f>Data!P309</f>
        <v>0</v>
      </c>
      <c r="N308" s="140">
        <f>Data!S309</f>
        <v>0</v>
      </c>
      <c r="O308" s="140">
        <f>Data!V309</f>
        <v>0</v>
      </c>
      <c r="R308" s="140">
        <f>Data!Y309</f>
        <v>0</v>
      </c>
      <c r="U308" s="140">
        <f>Data!AB309</f>
        <v>0</v>
      </c>
      <c r="X308" s="140">
        <f>Data!AE309</f>
        <v>0</v>
      </c>
      <c r="Y308" s="140"/>
      <c r="AA308" s="140">
        <f>SUM(C308:X308)</f>
        <v>0</v>
      </c>
    </row>
    <row r="309" spans="1:27">
      <c r="A309" s="169"/>
      <c r="B309" s="145">
        <f t="shared" si="81"/>
        <v>2002</v>
      </c>
      <c r="C309" s="140">
        <f>Data!D310</f>
        <v>0</v>
      </c>
      <c r="F309" s="140">
        <f>Data!G310</f>
        <v>0</v>
      </c>
      <c r="I309" s="140">
        <f>Data!J310</f>
        <v>0</v>
      </c>
      <c r="L309" s="140">
        <f>Data!M310</f>
        <v>0</v>
      </c>
      <c r="M309" s="140">
        <f>Data!P310</f>
        <v>0</v>
      </c>
      <c r="N309" s="140">
        <f>Data!S310</f>
        <v>0</v>
      </c>
      <c r="O309" s="140">
        <f>Data!V310</f>
        <v>0</v>
      </c>
      <c r="R309" s="140">
        <f>Data!Y310</f>
        <v>0</v>
      </c>
      <c r="U309" s="140">
        <f>Data!AB310</f>
        <v>0</v>
      </c>
      <c r="X309" s="140">
        <f>Data!AE310</f>
        <v>0</v>
      </c>
      <c r="Y309" s="140"/>
      <c r="AA309" s="140">
        <f t="shared" ref="AA309:AA319" si="82">SUM(C309:X309)</f>
        <v>0</v>
      </c>
    </row>
    <row r="310" spans="1:27">
      <c r="A310" s="169"/>
      <c r="B310" s="145">
        <f t="shared" si="81"/>
        <v>2003</v>
      </c>
      <c r="C310" s="140">
        <f>Data!D311</f>
        <v>0</v>
      </c>
      <c r="F310" s="140">
        <f>Data!G311</f>
        <v>0</v>
      </c>
      <c r="I310" s="140">
        <f>Data!J311</f>
        <v>0</v>
      </c>
      <c r="L310" s="140">
        <f>Data!M311</f>
        <v>0</v>
      </c>
      <c r="M310" s="140">
        <f>Data!P311</f>
        <v>0</v>
      </c>
      <c r="N310" s="140">
        <f>Data!S311</f>
        <v>0</v>
      </c>
      <c r="O310" s="140">
        <f>Data!V311</f>
        <v>0</v>
      </c>
      <c r="R310" s="140">
        <f>Data!Y311</f>
        <v>0</v>
      </c>
      <c r="U310" s="140">
        <f>Data!AB311</f>
        <v>0</v>
      </c>
      <c r="X310" s="140">
        <f>Data!AE311</f>
        <v>0</v>
      </c>
      <c r="Y310" s="140"/>
      <c r="AA310" s="140">
        <f t="shared" si="82"/>
        <v>0</v>
      </c>
    </row>
    <row r="311" spans="1:27">
      <c r="A311" s="169"/>
      <c r="B311" s="145">
        <f t="shared" si="81"/>
        <v>2004</v>
      </c>
      <c r="C311" s="140">
        <f>Data!D312</f>
        <v>1128</v>
      </c>
      <c r="F311" s="140">
        <f>Data!G312</f>
        <v>13160</v>
      </c>
      <c r="I311" s="140">
        <f>Data!J312</f>
        <v>0</v>
      </c>
      <c r="L311" s="140">
        <f>Data!M312</f>
        <v>0</v>
      </c>
      <c r="M311" s="140">
        <f>Data!P312</f>
        <v>0</v>
      </c>
      <c r="N311" s="140">
        <f>Data!S312</f>
        <v>0</v>
      </c>
      <c r="O311" s="140">
        <f>Data!V312</f>
        <v>0</v>
      </c>
      <c r="R311" s="140">
        <f>Data!Y312</f>
        <v>0</v>
      </c>
      <c r="U311" s="140">
        <f>Data!AB312</f>
        <v>0</v>
      </c>
      <c r="X311" s="140">
        <f>Data!AE312</f>
        <v>0</v>
      </c>
      <c r="Y311" s="140"/>
      <c r="AA311" s="140">
        <f t="shared" si="82"/>
        <v>14288</v>
      </c>
    </row>
    <row r="312" spans="1:27">
      <c r="A312" s="169"/>
      <c r="B312" s="145">
        <f t="shared" si="81"/>
        <v>2005</v>
      </c>
      <c r="C312" s="140">
        <f>Data!D313</f>
        <v>0</v>
      </c>
      <c r="F312" s="140">
        <f>Data!G313</f>
        <v>0</v>
      </c>
      <c r="I312" s="140">
        <f>Data!J313</f>
        <v>0</v>
      </c>
      <c r="L312" s="140">
        <f>Data!M313</f>
        <v>0</v>
      </c>
      <c r="M312" s="140">
        <f>Data!P313</f>
        <v>0</v>
      </c>
      <c r="N312" s="140">
        <f>Data!S313</f>
        <v>0</v>
      </c>
      <c r="O312" s="140">
        <f>Data!V313</f>
        <v>0</v>
      </c>
      <c r="R312" s="140">
        <f>Data!Y313</f>
        <v>0</v>
      </c>
      <c r="U312" s="140">
        <f>Data!AB313</f>
        <v>0</v>
      </c>
      <c r="X312" s="140">
        <f>Data!AE313</f>
        <v>0</v>
      </c>
      <c r="Y312" s="140"/>
      <c r="AA312" s="140">
        <f t="shared" si="82"/>
        <v>0</v>
      </c>
    </row>
    <row r="313" spans="1:27">
      <c r="A313" s="169"/>
      <c r="B313" s="145">
        <f t="shared" si="81"/>
        <v>2006</v>
      </c>
      <c r="C313" s="140">
        <f>Data!D314</f>
        <v>257</v>
      </c>
      <c r="F313" s="140">
        <f>Data!G314</f>
        <v>1156</v>
      </c>
      <c r="I313" s="140">
        <f>Data!J314</f>
        <v>8720</v>
      </c>
      <c r="L313" s="140">
        <f>Data!M314</f>
        <v>12600</v>
      </c>
      <c r="M313" s="140">
        <f>Data!P314</f>
        <v>0</v>
      </c>
      <c r="N313" s="140">
        <f>Data!S314</f>
        <v>0</v>
      </c>
      <c r="O313" s="140">
        <f>Data!V314</f>
        <v>0</v>
      </c>
      <c r="R313" s="140">
        <f>Data!Y314</f>
        <v>0</v>
      </c>
      <c r="U313" s="140">
        <f>Data!AB314</f>
        <v>0</v>
      </c>
      <c r="X313" s="140">
        <f>Data!AE314</f>
        <v>0</v>
      </c>
      <c r="Y313" s="140"/>
      <c r="AA313" s="140">
        <f t="shared" si="82"/>
        <v>22733</v>
      </c>
    </row>
    <row r="314" spans="1:27">
      <c r="A314" s="169"/>
      <c r="B314" s="145">
        <f t="shared" si="81"/>
        <v>2007</v>
      </c>
      <c r="C314" s="140">
        <f>Data!D315</f>
        <v>15818</v>
      </c>
      <c r="F314" s="140">
        <f>Data!G315</f>
        <v>1577</v>
      </c>
      <c r="I314" s="140">
        <f>Data!J315</f>
        <v>0</v>
      </c>
      <c r="L314" s="140">
        <f>Data!M315</f>
        <v>0</v>
      </c>
      <c r="M314" s="140">
        <f>Data!P315</f>
        <v>2014</v>
      </c>
      <c r="N314" s="140">
        <f>Data!S315</f>
        <v>0</v>
      </c>
      <c r="O314" s="140">
        <f>Data!V315</f>
        <v>0</v>
      </c>
      <c r="R314" s="140">
        <f>Data!Y315</f>
        <v>0</v>
      </c>
      <c r="U314" s="140">
        <f>Data!AB315</f>
        <v>0</v>
      </c>
      <c r="X314" s="140">
        <f>Data!AE315</f>
        <v>0</v>
      </c>
      <c r="Y314" s="140"/>
      <c r="AA314" s="140">
        <f t="shared" si="82"/>
        <v>19409</v>
      </c>
    </row>
    <row r="315" spans="1:27">
      <c r="A315" s="169"/>
      <c r="B315" s="145">
        <f t="shared" si="81"/>
        <v>2008</v>
      </c>
      <c r="C315" s="140">
        <f>Data!D316</f>
        <v>164</v>
      </c>
      <c r="F315" s="140">
        <f>Data!G316</f>
        <v>431</v>
      </c>
      <c r="I315" s="140">
        <f>Data!J316</f>
        <v>0</v>
      </c>
      <c r="L315" s="140">
        <f>Data!M316</f>
        <v>0</v>
      </c>
      <c r="M315" s="140">
        <f>Data!P316</f>
        <v>0</v>
      </c>
      <c r="N315" s="140">
        <f>Data!S316</f>
        <v>0</v>
      </c>
      <c r="O315" s="140">
        <f>Data!V316</f>
        <v>0</v>
      </c>
      <c r="R315" s="140">
        <f>Data!Y316</f>
        <v>0</v>
      </c>
      <c r="U315" s="140">
        <f>Data!AB316</f>
        <v>0</v>
      </c>
      <c r="X315" s="140">
        <f>Data!AE316</f>
        <v>1611</v>
      </c>
      <c r="Y315" s="140"/>
      <c r="AA315" s="140">
        <f t="shared" si="82"/>
        <v>2206</v>
      </c>
    </row>
    <row r="316" spans="1:27">
      <c r="A316" s="138"/>
      <c r="B316" s="145">
        <f t="shared" si="81"/>
        <v>2009</v>
      </c>
      <c r="C316" s="140">
        <f>Data!D317</f>
        <v>64390</v>
      </c>
      <c r="F316" s="140">
        <f>Data!G317</f>
        <v>0</v>
      </c>
      <c r="I316" s="140">
        <f>Data!J317</f>
        <v>0</v>
      </c>
      <c r="L316" s="140">
        <f>Data!M317</f>
        <v>0</v>
      </c>
      <c r="M316" s="140">
        <f>Data!P317</f>
        <v>0</v>
      </c>
      <c r="N316" s="140">
        <f>Data!S317</f>
        <v>0</v>
      </c>
      <c r="O316" s="140">
        <f>Data!V317</f>
        <v>0</v>
      </c>
      <c r="R316" s="140">
        <f>Data!Y317</f>
        <v>0</v>
      </c>
      <c r="U316" s="140">
        <f>Data!AB317</f>
        <v>600</v>
      </c>
      <c r="X316" s="140">
        <f>Data!AE317</f>
        <v>0</v>
      </c>
      <c r="Y316" s="140"/>
      <c r="AA316" s="140">
        <f t="shared" si="82"/>
        <v>64990</v>
      </c>
    </row>
    <row r="317" spans="1:27">
      <c r="A317" s="138"/>
      <c r="B317" s="145">
        <f t="shared" si="81"/>
        <v>2010</v>
      </c>
      <c r="C317" s="140">
        <f>Data!D318</f>
        <v>45885</v>
      </c>
      <c r="F317" s="140">
        <f>Data!G318</f>
        <v>786</v>
      </c>
      <c r="I317" s="140">
        <f>Data!J318</f>
        <v>0</v>
      </c>
      <c r="L317" s="140">
        <f>Data!M318</f>
        <v>0</v>
      </c>
      <c r="M317" s="140">
        <f>Data!P318</f>
        <v>0</v>
      </c>
      <c r="N317" s="140">
        <f>Data!S318</f>
        <v>0</v>
      </c>
      <c r="O317" s="140">
        <f>Data!V318</f>
        <v>140</v>
      </c>
      <c r="R317" s="140">
        <f>Data!Y318</f>
        <v>0</v>
      </c>
      <c r="U317" s="140">
        <f>Data!AB318</f>
        <v>0</v>
      </c>
      <c r="X317" s="140">
        <f>Data!AE318</f>
        <v>522</v>
      </c>
      <c r="Y317" s="140"/>
      <c r="AA317" s="140">
        <f t="shared" si="82"/>
        <v>47333</v>
      </c>
    </row>
    <row r="318" spans="1:27" ht="11.25" customHeight="1">
      <c r="B318" s="145">
        <f t="shared" si="81"/>
        <v>2011</v>
      </c>
      <c r="C318" s="140">
        <f>Data!D319</f>
        <v>43750</v>
      </c>
      <c r="F318" s="140">
        <f>Data!G319</f>
        <v>873</v>
      </c>
      <c r="I318" s="140">
        <f>Data!J319</f>
        <v>0</v>
      </c>
      <c r="L318" s="140">
        <f>Data!M319</f>
        <v>0</v>
      </c>
      <c r="M318" s="140">
        <f>Data!P319</f>
        <v>0</v>
      </c>
      <c r="N318" s="140">
        <f>Data!S319</f>
        <v>0</v>
      </c>
      <c r="O318" s="140">
        <f>Data!V319</f>
        <v>0</v>
      </c>
      <c r="R318" s="140">
        <f>Data!Y319</f>
        <v>0</v>
      </c>
      <c r="U318" s="140">
        <f>Data!AB319</f>
        <v>4394</v>
      </c>
      <c r="X318" s="140">
        <f>Data!AE319</f>
        <v>0</v>
      </c>
      <c r="Y318" s="140"/>
      <c r="AA318" s="140">
        <f t="shared" si="82"/>
        <v>49017</v>
      </c>
    </row>
    <row r="319" spans="1:27" ht="11.25" customHeight="1">
      <c r="B319" s="145">
        <f t="shared" si="81"/>
        <v>2012</v>
      </c>
      <c r="C319" s="140">
        <f>Data!D320</f>
        <v>15600</v>
      </c>
      <c r="F319" s="140">
        <f>Data!G320</f>
        <v>958</v>
      </c>
      <c r="I319" s="140">
        <f>Data!J320</f>
        <v>0</v>
      </c>
      <c r="L319" s="140">
        <f>Data!M320</f>
        <v>0</v>
      </c>
      <c r="M319" s="140">
        <f>Data!P320</f>
        <v>0</v>
      </c>
      <c r="N319" s="140">
        <f>Data!S320</f>
        <v>0</v>
      </c>
      <c r="O319" s="140">
        <f>Data!V320</f>
        <v>0</v>
      </c>
      <c r="R319" s="140">
        <f>Data!Y320</f>
        <v>0</v>
      </c>
      <c r="U319" s="140">
        <f>Data!AB320</f>
        <v>0</v>
      </c>
      <c r="X319" s="140">
        <f>Data!AE320</f>
        <v>0</v>
      </c>
      <c r="Y319" s="140"/>
      <c r="AA319" s="140">
        <f t="shared" si="82"/>
        <v>16558</v>
      </c>
    </row>
    <row r="320" spans="1:27" ht="11.25" customHeight="1">
      <c r="A320" s="144"/>
      <c r="C320" s="140"/>
      <c r="F320" s="140"/>
      <c r="I320" s="140"/>
      <c r="L320" s="140"/>
      <c r="M320" s="140"/>
      <c r="N320" s="140"/>
      <c r="O320" s="140"/>
      <c r="R320" s="140"/>
      <c r="U320" s="140"/>
      <c r="X320" s="140"/>
      <c r="Y320" s="140"/>
      <c r="AA320" s="140"/>
    </row>
    <row r="321" spans="1:27" ht="11.25" customHeight="1">
      <c r="A321" s="144"/>
      <c r="B321" s="145" t="s">
        <v>106</v>
      </c>
      <c r="C321" s="140">
        <f>SUM(C308:C310)</f>
        <v>0</v>
      </c>
      <c r="D321" s="140"/>
      <c r="E321" s="140"/>
      <c r="F321" s="140">
        <f>SUM(F308:F310)</f>
        <v>0</v>
      </c>
      <c r="G321" s="140"/>
      <c r="H321" s="140"/>
      <c r="I321" s="140">
        <f>SUM(I308:I310)</f>
        <v>0</v>
      </c>
      <c r="J321" s="140"/>
      <c r="K321" s="140"/>
      <c r="L321" s="140">
        <f>SUM(L308:L310)</f>
        <v>0</v>
      </c>
      <c r="M321" s="140">
        <f>SUM(M308:M310)</f>
        <v>0</v>
      </c>
      <c r="N321" s="140">
        <f>SUM(N308:N310)</f>
        <v>0</v>
      </c>
      <c r="O321" s="140">
        <f>SUM(O308:O310)</f>
        <v>0</v>
      </c>
      <c r="P321" s="140"/>
      <c r="Q321" s="140"/>
      <c r="R321" s="140">
        <f>SUM(R308:R310)</f>
        <v>0</v>
      </c>
      <c r="S321" s="140">
        <f>SUM(R320:R321)</f>
        <v>0</v>
      </c>
      <c r="T321" s="140">
        <f>SUM(R308:R318)</f>
        <v>0</v>
      </c>
      <c r="U321" s="140">
        <f>SUM(U308:U310)</f>
        <v>0</v>
      </c>
      <c r="V321" s="140">
        <f>SUM(U320:U321)</f>
        <v>0</v>
      </c>
      <c r="W321" s="140">
        <f>SUM(U308:U318)</f>
        <v>4994</v>
      </c>
      <c r="X321" s="140">
        <f>SUM(X308:X310)</f>
        <v>0</v>
      </c>
      <c r="Y321" s="140">
        <f>SUM(X308:X319)</f>
        <v>2133</v>
      </c>
      <c r="Z321" s="140">
        <f>SUM(X321:X322)</f>
        <v>2133</v>
      </c>
      <c r="AA321" s="140">
        <f t="shared" ref="AA321:AA327" si="83">SUM(C321:X321)</f>
        <v>4994</v>
      </c>
    </row>
    <row r="322" spans="1:27" ht="11.25" customHeight="1">
      <c r="A322" s="144"/>
      <c r="B322" s="145" t="s">
        <v>140</v>
      </c>
      <c r="C322" s="140">
        <f>SUM(C311:C319)</f>
        <v>186992</v>
      </c>
      <c r="D322" s="140">
        <f>SUM(C321:C322)</f>
        <v>186992</v>
      </c>
      <c r="E322" s="140">
        <f>SUM(C308:C319)</f>
        <v>186992</v>
      </c>
      <c r="F322" s="140">
        <f>SUM(F311:F319)</f>
        <v>18941</v>
      </c>
      <c r="G322" s="140">
        <f>SUM(F321:F322)</f>
        <v>18941</v>
      </c>
      <c r="H322" s="140">
        <f>SUM(F309:F320)</f>
        <v>18941</v>
      </c>
      <c r="I322" s="140">
        <f>SUM(I311:I319)</f>
        <v>8720</v>
      </c>
      <c r="J322" s="140">
        <f>SUM(I321:I322)</f>
        <v>8720</v>
      </c>
      <c r="K322" s="140">
        <f>SUM(I309:I320)</f>
        <v>8720</v>
      </c>
      <c r="L322" s="140">
        <f>SUM(L311:L319)</f>
        <v>12600</v>
      </c>
      <c r="M322" s="140">
        <f>SUM(M311:M319)</f>
        <v>2014</v>
      </c>
      <c r="N322" s="140">
        <f>SUM(N311:N319)</f>
        <v>0</v>
      </c>
      <c r="O322" s="140">
        <f>SUM(O311:O319)</f>
        <v>140</v>
      </c>
      <c r="P322" s="140">
        <f>SUM(O321:O322)</f>
        <v>140</v>
      </c>
      <c r="Q322" s="140">
        <f>SUM(O308:O319)</f>
        <v>140</v>
      </c>
      <c r="R322" s="140">
        <f>SUM(R311:R319)</f>
        <v>0</v>
      </c>
      <c r="U322" s="140">
        <f>SUM(U311:U319)</f>
        <v>4994</v>
      </c>
      <c r="X322" s="140">
        <f>SUM(X311:X319)</f>
        <v>2133</v>
      </c>
      <c r="Y322" s="140"/>
      <c r="AA322" s="140">
        <f t="shared" si="83"/>
        <v>666120</v>
      </c>
    </row>
    <row r="323" spans="1:27" ht="11.25" hidden="1" customHeight="1">
      <c r="A323" s="144"/>
      <c r="B323" s="145">
        <f t="shared" ref="B323:B327" si="84">B307</f>
        <v>0</v>
      </c>
      <c r="C323" s="140">
        <f>Data!D324</f>
        <v>0</v>
      </c>
      <c r="F323" s="140">
        <f>Data!G324</f>
        <v>0</v>
      </c>
      <c r="I323" s="140">
        <f>Data!J324</f>
        <v>0</v>
      </c>
      <c r="L323" s="140">
        <f>Data!M324</f>
        <v>0</v>
      </c>
      <c r="M323" s="140">
        <f>Data!P324</f>
        <v>0</v>
      </c>
      <c r="N323" s="140">
        <f>Data!S324</f>
        <v>0</v>
      </c>
      <c r="O323" s="140">
        <f>Data!V324</f>
        <v>0</v>
      </c>
      <c r="R323" s="140">
        <f>Data!Y324</f>
        <v>0</v>
      </c>
      <c r="U323" s="140">
        <f>Data!AB324</f>
        <v>0</v>
      </c>
      <c r="X323" s="140">
        <f>Data!AE324</f>
        <v>0</v>
      </c>
      <c r="Y323" s="140"/>
      <c r="AA323" s="140">
        <f t="shared" si="83"/>
        <v>0</v>
      </c>
    </row>
    <row r="324" spans="1:27" ht="11.25" hidden="1" customHeight="1">
      <c r="A324" s="169" t="s">
        <v>40</v>
      </c>
      <c r="B324" s="145">
        <f t="shared" si="84"/>
        <v>2001</v>
      </c>
      <c r="C324" s="140">
        <f>Data!D325</f>
        <v>0</v>
      </c>
      <c r="F324" s="140">
        <f>Data!G325</f>
        <v>0</v>
      </c>
      <c r="I324" s="140">
        <f>Data!J325</f>
        <v>0</v>
      </c>
      <c r="L324" s="140">
        <f>Data!M325</f>
        <v>0</v>
      </c>
      <c r="M324" s="140">
        <f>Data!P325</f>
        <v>0</v>
      </c>
      <c r="N324" s="140">
        <f>Data!S325</f>
        <v>0</v>
      </c>
      <c r="O324" s="140">
        <f>Data!V325</f>
        <v>0</v>
      </c>
      <c r="R324" s="140">
        <f>Data!Y325</f>
        <v>0</v>
      </c>
      <c r="U324" s="140">
        <f>Data!AB325</f>
        <v>0</v>
      </c>
      <c r="X324" s="140">
        <f>Data!AE325</f>
        <v>0</v>
      </c>
      <c r="Y324" s="140"/>
      <c r="AA324" s="140">
        <f t="shared" si="83"/>
        <v>0</v>
      </c>
    </row>
    <row r="325" spans="1:27" ht="11.25" hidden="1" customHeight="1">
      <c r="A325" s="169"/>
      <c r="B325" s="145">
        <f t="shared" si="84"/>
        <v>2002</v>
      </c>
      <c r="C325" s="140">
        <f>Data!D326</f>
        <v>0</v>
      </c>
      <c r="F325" s="140">
        <f>Data!G326</f>
        <v>0</v>
      </c>
      <c r="I325" s="140">
        <f>Data!J326</f>
        <v>0</v>
      </c>
      <c r="L325" s="140">
        <f>Data!M326</f>
        <v>0</v>
      </c>
      <c r="M325" s="140">
        <f>Data!P326</f>
        <v>0</v>
      </c>
      <c r="N325" s="140">
        <f>Data!S326</f>
        <v>0</v>
      </c>
      <c r="O325" s="140">
        <f>Data!V326</f>
        <v>0</v>
      </c>
      <c r="R325" s="140">
        <f>Data!Y326</f>
        <v>0</v>
      </c>
      <c r="U325" s="140">
        <f>Data!AB326</f>
        <v>0</v>
      </c>
      <c r="X325" s="140">
        <f>Data!AE326</f>
        <v>0</v>
      </c>
      <c r="Y325" s="140"/>
      <c r="AA325" s="140">
        <f t="shared" si="83"/>
        <v>0</v>
      </c>
    </row>
    <row r="326" spans="1:27" ht="11.25" hidden="1" customHeight="1">
      <c r="A326" s="169"/>
      <c r="B326" s="145">
        <f t="shared" si="84"/>
        <v>2003</v>
      </c>
      <c r="C326" s="140">
        <f>Data!D327</f>
        <v>0</v>
      </c>
      <c r="F326" s="140">
        <f>Data!G327</f>
        <v>0</v>
      </c>
      <c r="I326" s="140">
        <f>Data!J327</f>
        <v>0</v>
      </c>
      <c r="L326" s="140">
        <f>Data!M327</f>
        <v>0</v>
      </c>
      <c r="M326" s="140">
        <f>Data!P327</f>
        <v>0</v>
      </c>
      <c r="N326" s="140">
        <f>Data!S327</f>
        <v>0</v>
      </c>
      <c r="O326" s="140">
        <f>Data!V327</f>
        <v>0</v>
      </c>
      <c r="R326" s="140">
        <f>Data!Y327</f>
        <v>0</v>
      </c>
      <c r="U326" s="140">
        <f>Data!AB327</f>
        <v>0</v>
      </c>
      <c r="X326" s="140">
        <f>Data!AE327</f>
        <v>0</v>
      </c>
      <c r="Y326" s="140"/>
      <c r="AA326" s="140">
        <f t="shared" si="83"/>
        <v>0</v>
      </c>
    </row>
    <row r="327" spans="1:27" ht="11.25" hidden="1" customHeight="1">
      <c r="A327" s="169"/>
      <c r="B327" s="145">
        <f t="shared" si="84"/>
        <v>2004</v>
      </c>
      <c r="C327" s="140">
        <f>Data!D328</f>
        <v>0</v>
      </c>
      <c r="F327" s="140">
        <f>Data!G328</f>
        <v>0</v>
      </c>
      <c r="I327" s="140">
        <f>Data!J328</f>
        <v>0</v>
      </c>
      <c r="L327" s="140">
        <f>Data!M328</f>
        <v>0</v>
      </c>
      <c r="M327" s="140">
        <f>Data!P328</f>
        <v>0</v>
      </c>
      <c r="N327" s="140">
        <f>Data!S328</f>
        <v>0</v>
      </c>
      <c r="O327" s="140">
        <f>Data!V328</f>
        <v>0</v>
      </c>
      <c r="R327" s="140">
        <f>Data!Y328</f>
        <v>0</v>
      </c>
      <c r="U327" s="140">
        <f>Data!AB328</f>
        <v>0</v>
      </c>
      <c r="X327" s="140">
        <f>Data!AE328</f>
        <v>0</v>
      </c>
      <c r="Y327" s="140"/>
      <c r="AA327" s="140">
        <f t="shared" si="83"/>
        <v>0</v>
      </c>
    </row>
    <row r="328" spans="1:27" ht="11.25" hidden="1" customHeight="1">
      <c r="A328" s="169"/>
      <c r="B328" s="145">
        <f>B302</f>
        <v>2011</v>
      </c>
      <c r="C328" s="140">
        <f>Data!D317</f>
        <v>64390</v>
      </c>
      <c r="F328" s="140">
        <f>Data!G329</f>
        <v>0</v>
      </c>
      <c r="I328" s="140">
        <f>Data!J317</f>
        <v>0</v>
      </c>
      <c r="L328" s="140">
        <f>Data!M317</f>
        <v>0</v>
      </c>
      <c r="M328" s="140">
        <f>Data!P317</f>
        <v>0</v>
      </c>
      <c r="N328" s="140">
        <f>Data!S317</f>
        <v>0</v>
      </c>
      <c r="O328" s="140">
        <f>Data!V317</f>
        <v>0</v>
      </c>
      <c r="R328" s="140">
        <f>Data!Y317</f>
        <v>0</v>
      </c>
      <c r="U328" s="140">
        <f>Data!AB317</f>
        <v>600</v>
      </c>
      <c r="X328" s="140">
        <f>Data!AE317</f>
        <v>0</v>
      </c>
      <c r="Y328" s="140"/>
      <c r="AA328" s="140">
        <f>SUM(C328:X328)</f>
        <v>64990</v>
      </c>
    </row>
    <row r="329" spans="1:27" hidden="1">
      <c r="A329" s="169"/>
      <c r="B329" s="145">
        <f>B303</f>
        <v>2012</v>
      </c>
      <c r="C329" s="140">
        <f>Data!D320</f>
        <v>15600</v>
      </c>
      <c r="F329" s="140">
        <f>Data!G330</f>
        <v>0</v>
      </c>
      <c r="I329" s="140">
        <f>Data!J320</f>
        <v>0</v>
      </c>
      <c r="L329" s="140">
        <f>Data!M320</f>
        <v>0</v>
      </c>
      <c r="M329" s="140">
        <f>Data!P320</f>
        <v>0</v>
      </c>
      <c r="N329" s="140">
        <f>Data!S320</f>
        <v>0</v>
      </c>
      <c r="O329" s="140">
        <f>Data!V320</f>
        <v>0</v>
      </c>
      <c r="R329" s="140">
        <f>Data!Y320</f>
        <v>0</v>
      </c>
      <c r="U329" s="140">
        <f>Data!AB320</f>
        <v>0</v>
      </c>
      <c r="X329" s="140">
        <f>Data!AE320</f>
        <v>0</v>
      </c>
      <c r="Y329" s="140"/>
      <c r="AA329" s="140">
        <f>SUM(C329:X329)</f>
        <v>15600</v>
      </c>
    </row>
    <row r="330" spans="1:27" ht="11.25" hidden="1" customHeight="1">
      <c r="A330" s="169" t="s">
        <v>41</v>
      </c>
      <c r="C330" s="140"/>
      <c r="F330" s="140"/>
      <c r="I330" s="140"/>
      <c r="L330" s="140"/>
      <c r="M330" s="140"/>
      <c r="N330" s="140"/>
      <c r="O330" s="140"/>
      <c r="R330" s="140"/>
      <c r="U330" s="140"/>
      <c r="X330" s="140"/>
      <c r="Y330" s="140"/>
      <c r="AA330" s="140"/>
    </row>
    <row r="331" spans="1:27" ht="11.25" hidden="1" customHeight="1">
      <c r="A331" s="169"/>
      <c r="B331" s="145" t="s">
        <v>106</v>
      </c>
      <c r="C331" s="140">
        <f>SUM(C308:C310)</f>
        <v>0</v>
      </c>
      <c r="F331" s="140">
        <f>SUM(F308:F310)</f>
        <v>0</v>
      </c>
      <c r="I331" s="140">
        <f>SUM(I308:I310)</f>
        <v>0</v>
      </c>
      <c r="L331" s="140">
        <f>SUM(L308:L310)</f>
        <v>0</v>
      </c>
      <c r="M331" s="140">
        <f>SUM(M308:M310)</f>
        <v>0</v>
      </c>
      <c r="N331" s="140">
        <f>Data!S335</f>
        <v>0</v>
      </c>
      <c r="O331" s="140">
        <f>Data!V335</f>
        <v>0</v>
      </c>
      <c r="R331" s="140">
        <f>Data!Y335</f>
        <v>0</v>
      </c>
      <c r="U331" s="140">
        <f>Data!AB335</f>
        <v>0</v>
      </c>
      <c r="X331" s="140">
        <f>Data!AE335</f>
        <v>0</v>
      </c>
      <c r="Y331" s="140"/>
      <c r="AA331" s="140">
        <f t="shared" ref="AA331:AA334" si="85">SUM(C331:X331)</f>
        <v>0</v>
      </c>
    </row>
    <row r="332" spans="1:27" ht="11.25" hidden="1" customHeight="1">
      <c r="A332" s="169"/>
      <c r="B332" s="145" t="s">
        <v>137</v>
      </c>
      <c r="C332" s="140">
        <f>SUM(C311:C329)</f>
        <v>453974</v>
      </c>
      <c r="F332" s="140">
        <f>SUM(F311:F329)</f>
        <v>37882</v>
      </c>
      <c r="I332" s="140">
        <f>SUM(I311:I329)</f>
        <v>17440</v>
      </c>
      <c r="L332" s="140">
        <f>SUM(L311:L329)</f>
        <v>25200</v>
      </c>
      <c r="M332" s="140">
        <f>SUM(M311:M329)</f>
        <v>4028</v>
      </c>
      <c r="N332" s="140">
        <f>Data!S336</f>
        <v>0</v>
      </c>
      <c r="O332" s="140">
        <f>Data!V336</f>
        <v>0</v>
      </c>
      <c r="R332" s="140">
        <f>Data!Y336</f>
        <v>0</v>
      </c>
      <c r="U332" s="140">
        <f>Data!AB336</f>
        <v>0</v>
      </c>
      <c r="X332" s="140">
        <f>Data!AE336</f>
        <v>0</v>
      </c>
      <c r="Y332" s="140"/>
      <c r="AA332" s="140">
        <f>SUM(C332:X332)</f>
        <v>538524</v>
      </c>
    </row>
    <row r="333" spans="1:27">
      <c r="A333" s="169"/>
      <c r="C333" s="140"/>
      <c r="F333" s="140"/>
      <c r="I333" s="140"/>
      <c r="L333" s="140"/>
      <c r="M333" s="140"/>
      <c r="N333" s="140"/>
      <c r="O333" s="140"/>
      <c r="R333" s="140"/>
      <c r="U333" s="140"/>
      <c r="X333" s="140"/>
      <c r="Y333" s="140"/>
      <c r="AA333" s="140"/>
    </row>
    <row r="334" spans="1:27" ht="18" customHeight="1">
      <c r="A334" s="169"/>
      <c r="B334" s="145">
        <v>2001</v>
      </c>
      <c r="C334" s="140">
        <f>Data!D338</f>
        <v>0</v>
      </c>
      <c r="F334" s="140">
        <f>Data!G338</f>
        <v>0</v>
      </c>
      <c r="I334" s="140">
        <f>Data!J338</f>
        <v>0</v>
      </c>
      <c r="L334" s="140">
        <f>Data!M338</f>
        <v>0</v>
      </c>
      <c r="M334" s="140">
        <f>Data!P338</f>
        <v>0</v>
      </c>
      <c r="N334" s="140">
        <f>Data!S338</f>
        <v>0</v>
      </c>
      <c r="O334" s="140">
        <f>Data!V338</f>
        <v>0</v>
      </c>
      <c r="R334" s="140">
        <f>Data!Y338</f>
        <v>0</v>
      </c>
      <c r="U334" s="140">
        <f>Data!AB338</f>
        <v>0</v>
      </c>
      <c r="X334" s="140">
        <f>Data!AE338</f>
        <v>0</v>
      </c>
      <c r="Y334" s="140"/>
      <c r="AA334" s="140">
        <f t="shared" si="85"/>
        <v>0</v>
      </c>
    </row>
    <row r="335" spans="1:27">
      <c r="A335" s="169"/>
      <c r="B335" s="145">
        <v>2002</v>
      </c>
      <c r="C335" s="140">
        <f>Data!D339</f>
        <v>0</v>
      </c>
      <c r="F335" s="140">
        <f>Data!G339</f>
        <v>0</v>
      </c>
      <c r="I335" s="140">
        <f>Data!J339</f>
        <v>0</v>
      </c>
      <c r="L335" s="140">
        <f>Data!M339</f>
        <v>0</v>
      </c>
      <c r="M335" s="140">
        <f>Data!P339</f>
        <v>0</v>
      </c>
      <c r="N335" s="140">
        <f>Data!S339</f>
        <v>0</v>
      </c>
      <c r="O335" s="140">
        <f>Data!V339</f>
        <v>0</v>
      </c>
      <c r="R335" s="140">
        <f>Data!Y339</f>
        <v>0</v>
      </c>
      <c r="U335" s="140">
        <f>Data!AB339</f>
        <v>0</v>
      </c>
      <c r="X335" s="140">
        <f>Data!AE339</f>
        <v>0</v>
      </c>
      <c r="Y335" s="140"/>
      <c r="AA335" s="140">
        <f t="shared" ref="AA335:AA345" si="86">SUM(C335:X335)</f>
        <v>0</v>
      </c>
    </row>
    <row r="336" spans="1:27">
      <c r="A336" s="169"/>
      <c r="B336" s="145">
        <v>2003</v>
      </c>
      <c r="C336" s="140">
        <f>Data!D340</f>
        <v>0</v>
      </c>
      <c r="F336" s="140">
        <f>Data!G340</f>
        <v>0</v>
      </c>
      <c r="I336" s="140">
        <f>Data!J340</f>
        <v>0</v>
      </c>
      <c r="L336" s="140">
        <f>Data!M340</f>
        <v>0</v>
      </c>
      <c r="M336" s="140">
        <f>Data!P340</f>
        <v>0</v>
      </c>
      <c r="N336" s="140">
        <f>Data!S340</f>
        <v>0</v>
      </c>
      <c r="O336" s="140">
        <f>Data!V340</f>
        <v>0</v>
      </c>
      <c r="R336" s="140">
        <f>Data!Y340</f>
        <v>0</v>
      </c>
      <c r="U336" s="140">
        <f>Data!AB340</f>
        <v>0</v>
      </c>
      <c r="X336" s="140">
        <f>Data!AE340</f>
        <v>0</v>
      </c>
      <c r="Y336" s="140"/>
      <c r="AA336" s="140">
        <f t="shared" si="86"/>
        <v>0</v>
      </c>
    </row>
    <row r="337" spans="1:27">
      <c r="A337" s="169"/>
      <c r="B337" s="145">
        <v>2004</v>
      </c>
      <c r="C337" s="140">
        <f>Data!D341</f>
        <v>0</v>
      </c>
      <c r="F337" s="140">
        <f>Data!G341</f>
        <v>0</v>
      </c>
      <c r="I337" s="140">
        <f>Data!J341</f>
        <v>0</v>
      </c>
      <c r="L337" s="140">
        <f>Data!M341</f>
        <v>0</v>
      </c>
      <c r="M337" s="140">
        <f>Data!P341</f>
        <v>0</v>
      </c>
      <c r="N337" s="140">
        <f>Data!S341</f>
        <v>0</v>
      </c>
      <c r="O337" s="140">
        <f>Data!V341</f>
        <v>0</v>
      </c>
      <c r="R337" s="140">
        <f>Data!Y341</f>
        <v>0</v>
      </c>
      <c r="U337" s="140">
        <f>Data!AB341</f>
        <v>0</v>
      </c>
      <c r="X337" s="140">
        <f>Data!AE341</f>
        <v>0</v>
      </c>
      <c r="Y337" s="140"/>
      <c r="AA337" s="140">
        <f t="shared" si="86"/>
        <v>0</v>
      </c>
    </row>
    <row r="338" spans="1:27">
      <c r="A338" s="169"/>
      <c r="B338" s="145">
        <v>2005</v>
      </c>
      <c r="C338" s="140">
        <f>Data!D342</f>
        <v>0</v>
      </c>
      <c r="F338" s="140">
        <f>Data!G342</f>
        <v>0</v>
      </c>
      <c r="I338" s="140">
        <f>Data!J342</f>
        <v>0</v>
      </c>
      <c r="L338" s="140">
        <f>Data!M342</f>
        <v>0</v>
      </c>
      <c r="M338" s="140">
        <f>Data!P342</f>
        <v>0</v>
      </c>
      <c r="N338" s="140">
        <f>Data!S342</f>
        <v>0</v>
      </c>
      <c r="O338" s="140">
        <f>Data!V342</f>
        <v>0</v>
      </c>
      <c r="R338" s="140">
        <f>Data!Y342</f>
        <v>0</v>
      </c>
      <c r="U338" s="140">
        <f>Data!AB342</f>
        <v>0</v>
      </c>
      <c r="X338" s="140">
        <f>Data!AE342</f>
        <v>0</v>
      </c>
      <c r="Y338" s="140"/>
      <c r="AA338" s="140">
        <f t="shared" si="86"/>
        <v>0</v>
      </c>
    </row>
    <row r="339" spans="1:27">
      <c r="B339" s="145">
        <v>2006</v>
      </c>
      <c r="C339" s="140">
        <f>Data!D343</f>
        <v>0</v>
      </c>
      <c r="F339" s="140">
        <f>Data!G343</f>
        <v>1119</v>
      </c>
      <c r="I339" s="140">
        <f>Data!J343</f>
        <v>0</v>
      </c>
      <c r="L339" s="140">
        <f>Data!M343</f>
        <v>0</v>
      </c>
      <c r="M339" s="140">
        <f>Data!P343</f>
        <v>0</v>
      </c>
      <c r="N339" s="140">
        <f>Data!S343</f>
        <v>0</v>
      </c>
      <c r="O339" s="140">
        <f>Data!V343</f>
        <v>0</v>
      </c>
      <c r="R339" s="140">
        <f>Data!Y343</f>
        <v>0</v>
      </c>
      <c r="U339" s="140">
        <f>Data!AB343</f>
        <v>0</v>
      </c>
      <c r="X339" s="140">
        <f>Data!AE343</f>
        <v>0</v>
      </c>
      <c r="Y339" s="140"/>
      <c r="AA339" s="140">
        <f t="shared" si="86"/>
        <v>1119</v>
      </c>
    </row>
    <row r="340" spans="1:27">
      <c r="B340" s="145">
        <v>2007</v>
      </c>
      <c r="C340" s="140">
        <f>Data!D344</f>
        <v>7616</v>
      </c>
      <c r="F340" s="140">
        <f>Data!G344</f>
        <v>0</v>
      </c>
      <c r="I340" s="140">
        <f>Data!J344</f>
        <v>0</v>
      </c>
      <c r="L340" s="140">
        <f>Data!M344</f>
        <v>0</v>
      </c>
      <c r="M340" s="140">
        <f>Data!P344</f>
        <v>0</v>
      </c>
      <c r="N340" s="140">
        <f>Data!S344</f>
        <v>0</v>
      </c>
      <c r="O340" s="140">
        <f>Data!V344</f>
        <v>0</v>
      </c>
      <c r="R340" s="140">
        <f>Data!Y344</f>
        <v>0</v>
      </c>
      <c r="U340" s="140">
        <f>Data!AB344</f>
        <v>0</v>
      </c>
      <c r="X340" s="140">
        <f>Data!AE344</f>
        <v>380</v>
      </c>
      <c r="Y340" s="140"/>
      <c r="AA340" s="140">
        <f t="shared" si="86"/>
        <v>7996</v>
      </c>
    </row>
    <row r="341" spans="1:27">
      <c r="B341" s="145">
        <v>2008</v>
      </c>
      <c r="C341" s="140">
        <f>Data!D345</f>
        <v>0</v>
      </c>
      <c r="F341" s="140">
        <f>Data!G345</f>
        <v>0</v>
      </c>
      <c r="I341" s="140">
        <f>Data!J345</f>
        <v>0</v>
      </c>
      <c r="L341" s="140">
        <f>Data!M345</f>
        <v>0</v>
      </c>
      <c r="M341" s="140">
        <f>Data!P345</f>
        <v>0</v>
      </c>
      <c r="N341" s="140">
        <f>Data!S345</f>
        <v>0</v>
      </c>
      <c r="O341" s="140">
        <f>Data!V345</f>
        <v>0</v>
      </c>
      <c r="R341" s="140">
        <f>Data!Y345</f>
        <v>0</v>
      </c>
      <c r="U341" s="140">
        <f>Data!AB345</f>
        <v>382</v>
      </c>
      <c r="X341" s="140">
        <f>Data!AE345</f>
        <v>0</v>
      </c>
      <c r="Y341" s="140"/>
      <c r="AA341" s="140">
        <f t="shared" si="86"/>
        <v>382</v>
      </c>
    </row>
    <row r="342" spans="1:27">
      <c r="B342" s="145">
        <v>2009</v>
      </c>
      <c r="C342" s="140">
        <f>Data!D346</f>
        <v>0</v>
      </c>
      <c r="F342" s="140">
        <f>Data!G346</f>
        <v>0</v>
      </c>
      <c r="I342" s="140">
        <f>Data!J346</f>
        <v>0</v>
      </c>
      <c r="L342" s="140">
        <f>Data!M346</f>
        <v>0</v>
      </c>
      <c r="M342" s="140">
        <f>Data!P346</f>
        <v>0</v>
      </c>
      <c r="N342" s="140">
        <f>Data!S346</f>
        <v>0</v>
      </c>
      <c r="O342" s="140">
        <f>Data!V346</f>
        <v>0</v>
      </c>
      <c r="R342" s="140">
        <f>Data!Y346</f>
        <v>0</v>
      </c>
      <c r="U342" s="140">
        <f>Data!AB346</f>
        <v>0</v>
      </c>
      <c r="X342" s="140">
        <f>Data!AE346</f>
        <v>0</v>
      </c>
      <c r="Y342" s="140"/>
      <c r="AA342" s="140">
        <f t="shared" si="86"/>
        <v>0</v>
      </c>
    </row>
    <row r="343" spans="1:27">
      <c r="B343" s="145">
        <v>2010</v>
      </c>
      <c r="C343" s="140">
        <f>Data!D347</f>
        <v>7392</v>
      </c>
      <c r="F343" s="140">
        <f>Data!G347</f>
        <v>0</v>
      </c>
      <c r="I343" s="140">
        <f>Data!J347</f>
        <v>0</v>
      </c>
      <c r="L343" s="140">
        <f>Data!M347</f>
        <v>0</v>
      </c>
      <c r="M343" s="140">
        <f>Data!P347</f>
        <v>0</v>
      </c>
      <c r="N343" s="140">
        <f>Data!S347</f>
        <v>0</v>
      </c>
      <c r="O343" s="140">
        <f>Data!V347</f>
        <v>0</v>
      </c>
      <c r="R343" s="140">
        <f>Data!Y347</f>
        <v>0</v>
      </c>
      <c r="U343" s="140">
        <f>Data!AB347</f>
        <v>0</v>
      </c>
      <c r="X343" s="140">
        <f>Data!AE347</f>
        <v>0</v>
      </c>
      <c r="Y343" s="140"/>
      <c r="AA343" s="140">
        <f t="shared" si="86"/>
        <v>7392</v>
      </c>
    </row>
    <row r="344" spans="1:27">
      <c r="B344" s="145">
        <v>2011</v>
      </c>
      <c r="C344" s="140">
        <f>Data!D348</f>
        <v>0</v>
      </c>
      <c r="F344" s="140">
        <f>Data!G348</f>
        <v>524</v>
      </c>
      <c r="I344" s="140">
        <f>Data!J348</f>
        <v>0</v>
      </c>
      <c r="L344" s="140">
        <f>Data!M348</f>
        <v>0</v>
      </c>
      <c r="M344" s="140">
        <f>Data!P348</f>
        <v>0</v>
      </c>
      <c r="N344" s="140">
        <f>Data!S348</f>
        <v>0</v>
      </c>
      <c r="O344" s="140">
        <f>Data!V348</f>
        <v>0</v>
      </c>
      <c r="R344" s="140">
        <f>Data!Y348</f>
        <v>0</v>
      </c>
      <c r="U344" s="140">
        <f>Data!AB348</f>
        <v>0</v>
      </c>
      <c r="X344" s="140">
        <f>Data!AE348</f>
        <v>0</v>
      </c>
      <c r="Y344" s="140"/>
      <c r="AA344" s="140">
        <f t="shared" si="86"/>
        <v>524</v>
      </c>
    </row>
    <row r="345" spans="1:27">
      <c r="B345" s="145">
        <v>2012</v>
      </c>
      <c r="C345" s="140">
        <f>Data!D349</f>
        <v>12375</v>
      </c>
      <c r="F345" s="140">
        <f>Data!G349</f>
        <v>0</v>
      </c>
      <c r="I345" s="140">
        <f>Data!J349</f>
        <v>0</v>
      </c>
      <c r="L345" s="140">
        <f>Data!M349</f>
        <v>0</v>
      </c>
      <c r="M345" s="140">
        <f>Data!P349</f>
        <v>0</v>
      </c>
      <c r="N345" s="140">
        <f>Data!S349</f>
        <v>0</v>
      </c>
      <c r="O345" s="140">
        <f>Data!V349</f>
        <v>0</v>
      </c>
      <c r="R345" s="140">
        <f>Data!Y349</f>
        <v>0</v>
      </c>
      <c r="U345" s="140">
        <f>Data!AB349</f>
        <v>0</v>
      </c>
      <c r="X345" s="140">
        <f>Data!AE349</f>
        <v>0</v>
      </c>
      <c r="Y345" s="140"/>
      <c r="AA345" s="140">
        <f t="shared" si="86"/>
        <v>12375</v>
      </c>
    </row>
    <row r="346" spans="1:27">
      <c r="C346" s="140"/>
      <c r="F346" s="140"/>
      <c r="I346" s="140"/>
      <c r="L346" s="140"/>
      <c r="M346" s="140"/>
      <c r="N346" s="140"/>
      <c r="O346" s="140"/>
      <c r="R346" s="140"/>
      <c r="U346" s="140"/>
      <c r="X346" s="140"/>
      <c r="Y346" s="140"/>
      <c r="AA346" s="140"/>
    </row>
    <row r="347" spans="1:27">
      <c r="A347" s="144"/>
      <c r="B347" s="145" t="s">
        <v>106</v>
      </c>
      <c r="C347" s="140">
        <f>SUM(C334:C336)</f>
        <v>0</v>
      </c>
      <c r="F347" s="140">
        <f t="shared" ref="F347:X347" si="87">SUM(F334:F336)</f>
        <v>0</v>
      </c>
      <c r="I347" s="140">
        <f t="shared" si="87"/>
        <v>0</v>
      </c>
      <c r="L347" s="140">
        <f t="shared" si="87"/>
        <v>0</v>
      </c>
      <c r="M347" s="140">
        <f t="shared" si="87"/>
        <v>0</v>
      </c>
      <c r="N347" s="140">
        <f t="shared" si="87"/>
        <v>0</v>
      </c>
      <c r="O347" s="140">
        <f t="shared" si="87"/>
        <v>0</v>
      </c>
      <c r="R347" s="140">
        <f t="shared" si="87"/>
        <v>0</v>
      </c>
      <c r="U347" s="140">
        <f t="shared" si="87"/>
        <v>0</v>
      </c>
      <c r="X347" s="140">
        <f t="shared" si="87"/>
        <v>0</v>
      </c>
      <c r="Y347" s="140"/>
      <c r="AA347" s="140">
        <f t="shared" ref="AA347:AA348" si="88">SUM(C347:X347)</f>
        <v>0</v>
      </c>
    </row>
    <row r="348" spans="1:27">
      <c r="A348" s="144"/>
      <c r="B348" s="145" t="s">
        <v>139</v>
      </c>
      <c r="C348" s="140">
        <f>SUM(C337:C345)</f>
        <v>27383</v>
      </c>
      <c r="D348" s="140">
        <f>SUM(C347:C348)</f>
        <v>27383</v>
      </c>
      <c r="E348" s="140">
        <f>SUM(C334:C345)</f>
        <v>27383</v>
      </c>
      <c r="F348" s="140">
        <f t="shared" ref="F348:X348" si="89">SUM(F337:F345)</f>
        <v>1643</v>
      </c>
      <c r="G348" s="140">
        <f>SUM(F347:F348)</f>
        <v>1643</v>
      </c>
      <c r="H348" s="140">
        <f>SUM(F334:F345)</f>
        <v>1643</v>
      </c>
      <c r="I348" s="140">
        <f>SUM(I337:I345)</f>
        <v>0</v>
      </c>
      <c r="J348" s="140">
        <f>SUM(I347:I348)</f>
        <v>0</v>
      </c>
      <c r="K348" s="140">
        <f>SUM(I334:I345)</f>
        <v>0</v>
      </c>
      <c r="L348" s="140">
        <f t="shared" si="89"/>
        <v>0</v>
      </c>
      <c r="M348" s="140">
        <f t="shared" si="89"/>
        <v>0</v>
      </c>
      <c r="N348" s="140">
        <f t="shared" si="89"/>
        <v>0</v>
      </c>
      <c r="O348" s="140">
        <f t="shared" si="89"/>
        <v>0</v>
      </c>
      <c r="P348" s="140">
        <f>SUM(O347:O348)</f>
        <v>0</v>
      </c>
      <c r="Q348" s="140">
        <f>SUM(O334:O345)</f>
        <v>0</v>
      </c>
      <c r="R348" s="140">
        <f t="shared" si="89"/>
        <v>0</v>
      </c>
      <c r="S348" s="140">
        <f>SUM(R347:R348)</f>
        <v>0</v>
      </c>
      <c r="T348" s="140">
        <f>SUM(R334:R345)</f>
        <v>0</v>
      </c>
      <c r="U348" s="140">
        <f t="shared" si="89"/>
        <v>382</v>
      </c>
      <c r="V348" s="140">
        <f>SUM(U347:U348)</f>
        <v>382</v>
      </c>
      <c r="W348" s="140">
        <f>SUM(U334:U345)</f>
        <v>382</v>
      </c>
      <c r="X348" s="140">
        <f t="shared" si="89"/>
        <v>380</v>
      </c>
      <c r="Y348" s="140">
        <f>SUM(X334:X345)</f>
        <v>380</v>
      </c>
      <c r="Z348" s="140">
        <f>SUM(X347:X348)</f>
        <v>380</v>
      </c>
      <c r="AA348" s="140">
        <f t="shared" si="88"/>
        <v>88604</v>
      </c>
    </row>
    <row r="349" spans="1:27">
      <c r="A349" s="144"/>
      <c r="C349" s="140"/>
      <c r="F349" s="140"/>
      <c r="I349" s="140"/>
      <c r="L349" s="140"/>
      <c r="M349" s="140"/>
      <c r="N349" s="140"/>
      <c r="O349" s="140"/>
      <c r="R349" s="140"/>
      <c r="U349" s="140"/>
      <c r="X349" s="140"/>
      <c r="Y349" s="140"/>
      <c r="AA349" s="140"/>
    </row>
    <row r="350" spans="1:27" ht="23.25" customHeight="1">
      <c r="A350" s="169" t="s">
        <v>42</v>
      </c>
      <c r="B350" s="145">
        <v>2001</v>
      </c>
      <c r="C350" s="140">
        <f>Data!D354</f>
        <v>0</v>
      </c>
      <c r="F350" s="140">
        <f>Data!G354</f>
        <v>194</v>
      </c>
      <c r="I350" s="140">
        <f>Data!J354</f>
        <v>0</v>
      </c>
      <c r="L350" s="140">
        <f>Data!M354</f>
        <v>0</v>
      </c>
      <c r="M350" s="140">
        <f>Data!P354</f>
        <v>0</v>
      </c>
      <c r="N350" s="140">
        <f>Data!S354</f>
        <v>0</v>
      </c>
      <c r="O350" s="140">
        <f>Data!V354</f>
        <v>0</v>
      </c>
      <c r="R350" s="140">
        <f>Data!Y354</f>
        <v>0</v>
      </c>
      <c r="U350" s="140">
        <f>Data!AB354</f>
        <v>0</v>
      </c>
      <c r="X350" s="140">
        <f>Data!AE354</f>
        <v>0</v>
      </c>
      <c r="Y350" s="140"/>
      <c r="AA350" s="140">
        <f>SUM(C350:X350)</f>
        <v>194</v>
      </c>
    </row>
    <row r="351" spans="1:27">
      <c r="A351" s="169"/>
      <c r="B351" s="145">
        <v>2002</v>
      </c>
      <c r="C351" s="140">
        <f>Data!D355</f>
        <v>0</v>
      </c>
      <c r="F351" s="140">
        <f>Data!G355</f>
        <v>0</v>
      </c>
      <c r="I351" s="140">
        <f>Data!J355</f>
        <v>0</v>
      </c>
      <c r="L351" s="140">
        <f>Data!M355</f>
        <v>0</v>
      </c>
      <c r="M351" s="140">
        <f>Data!P355</f>
        <v>0</v>
      </c>
      <c r="N351" s="140">
        <f>Data!S355</f>
        <v>0</v>
      </c>
      <c r="O351" s="140">
        <f>Data!V355</f>
        <v>0</v>
      </c>
      <c r="R351" s="140">
        <f>Data!Y355</f>
        <v>0</v>
      </c>
      <c r="U351" s="140">
        <f>Data!AB355</f>
        <v>0</v>
      </c>
      <c r="X351" s="140">
        <f>Data!AE355</f>
        <v>0</v>
      </c>
      <c r="Y351" s="140"/>
      <c r="AA351" s="140">
        <f t="shared" ref="AA351:AA361" si="90">SUM(C351:X351)</f>
        <v>0</v>
      </c>
    </row>
    <row r="352" spans="1:27">
      <c r="A352" s="169"/>
      <c r="B352" s="145">
        <v>2003</v>
      </c>
      <c r="C352" s="140">
        <f>Data!D356</f>
        <v>0</v>
      </c>
      <c r="F352" s="140">
        <f>Data!G356</f>
        <v>620</v>
      </c>
      <c r="I352" s="140">
        <f>Data!J356</f>
        <v>0</v>
      </c>
      <c r="L352" s="140">
        <f>Data!M356</f>
        <v>0</v>
      </c>
      <c r="M352" s="140">
        <f>Data!P356</f>
        <v>0</v>
      </c>
      <c r="N352" s="140">
        <f>Data!S356</f>
        <v>0</v>
      </c>
      <c r="O352" s="140">
        <f>Data!V356</f>
        <v>0</v>
      </c>
      <c r="R352" s="140">
        <f>Data!Y356</f>
        <v>0</v>
      </c>
      <c r="U352" s="140">
        <f>Data!AB356</f>
        <v>0</v>
      </c>
      <c r="X352" s="140">
        <f>Data!AE356</f>
        <v>0</v>
      </c>
      <c r="Y352" s="140"/>
      <c r="AA352" s="140">
        <f t="shared" si="90"/>
        <v>620</v>
      </c>
    </row>
    <row r="353" spans="1:27">
      <c r="A353" s="169"/>
      <c r="B353" s="145">
        <v>2004</v>
      </c>
      <c r="C353" s="140">
        <f>Data!D357</f>
        <v>0</v>
      </c>
      <c r="F353" s="140">
        <f>Data!G357</f>
        <v>179</v>
      </c>
      <c r="I353" s="140">
        <f>Data!J357</f>
        <v>0</v>
      </c>
      <c r="L353" s="140">
        <f>Data!M357</f>
        <v>0</v>
      </c>
      <c r="M353" s="140">
        <f>Data!P357</f>
        <v>0</v>
      </c>
      <c r="N353" s="140">
        <f>Data!S357</f>
        <v>0</v>
      </c>
      <c r="O353" s="140">
        <f>Data!V357</f>
        <v>0</v>
      </c>
      <c r="R353" s="140">
        <f>Data!Y357</f>
        <v>0</v>
      </c>
      <c r="U353" s="140">
        <f>Data!AB357</f>
        <v>0</v>
      </c>
      <c r="X353" s="140">
        <f>Data!AE357</f>
        <v>0</v>
      </c>
      <c r="Y353" s="140"/>
      <c r="AA353" s="140">
        <f t="shared" si="90"/>
        <v>179</v>
      </c>
    </row>
    <row r="354" spans="1:27">
      <c r="A354" s="169"/>
      <c r="B354" s="145">
        <v>2005</v>
      </c>
      <c r="C354" s="140">
        <f>Data!D358</f>
        <v>0</v>
      </c>
      <c r="F354" s="140">
        <f>Data!G358</f>
        <v>0</v>
      </c>
      <c r="I354" s="140">
        <f>Data!J358</f>
        <v>0</v>
      </c>
      <c r="L354" s="140">
        <f>Data!M358</f>
        <v>0</v>
      </c>
      <c r="M354" s="140">
        <f>Data!P358</f>
        <v>0</v>
      </c>
      <c r="N354" s="140">
        <f>Data!S358</f>
        <v>0</v>
      </c>
      <c r="O354" s="140">
        <f>Data!V358</f>
        <v>0</v>
      </c>
      <c r="R354" s="140">
        <f>Data!Y358</f>
        <v>0</v>
      </c>
      <c r="U354" s="140">
        <f>Data!AB358</f>
        <v>0</v>
      </c>
      <c r="X354" s="140">
        <f>Data!AE358</f>
        <v>0</v>
      </c>
      <c r="Y354" s="140"/>
      <c r="AA354" s="140">
        <f t="shared" si="90"/>
        <v>0</v>
      </c>
    </row>
    <row r="355" spans="1:27">
      <c r="A355" s="169"/>
      <c r="B355" s="145">
        <v>2006</v>
      </c>
      <c r="C355" s="140">
        <f>Data!D359</f>
        <v>0</v>
      </c>
      <c r="F355" s="140">
        <f>Data!G359</f>
        <v>344</v>
      </c>
      <c r="I355" s="140">
        <f>Data!J359</f>
        <v>0</v>
      </c>
      <c r="L355" s="140">
        <f>Data!M359</f>
        <v>0</v>
      </c>
      <c r="M355" s="140">
        <f>Data!P359</f>
        <v>0</v>
      </c>
      <c r="N355" s="140">
        <f>Data!S359</f>
        <v>0</v>
      </c>
      <c r="O355" s="140">
        <f>Data!V359</f>
        <v>0</v>
      </c>
      <c r="R355" s="140">
        <f>Data!Y359</f>
        <v>0</v>
      </c>
      <c r="U355" s="140">
        <f>Data!AB359</f>
        <v>0</v>
      </c>
      <c r="X355" s="140">
        <f>Data!AE359</f>
        <v>0</v>
      </c>
      <c r="Y355" s="140"/>
      <c r="AA355" s="140">
        <f t="shared" si="90"/>
        <v>344</v>
      </c>
    </row>
    <row r="356" spans="1:27">
      <c r="A356" s="169"/>
      <c r="B356" s="145">
        <v>2007</v>
      </c>
      <c r="C356" s="140">
        <f>Data!D360</f>
        <v>0</v>
      </c>
      <c r="F356" s="140">
        <f>Data!G360</f>
        <v>1524</v>
      </c>
      <c r="I356" s="140">
        <f>Data!J360</f>
        <v>0</v>
      </c>
      <c r="L356" s="140">
        <f>Data!M360</f>
        <v>2264</v>
      </c>
      <c r="M356" s="140">
        <f>Data!P360</f>
        <v>0</v>
      </c>
      <c r="N356" s="140">
        <f>Data!S360</f>
        <v>0</v>
      </c>
      <c r="O356" s="140">
        <f>Data!V360</f>
        <v>0</v>
      </c>
      <c r="R356" s="140">
        <f>Data!Y360</f>
        <v>0</v>
      </c>
      <c r="U356" s="140">
        <f>Data!AB360</f>
        <v>0</v>
      </c>
      <c r="X356" s="140">
        <f>Data!AE360</f>
        <v>0</v>
      </c>
      <c r="Y356" s="140"/>
      <c r="AA356" s="140">
        <f t="shared" si="90"/>
        <v>3788</v>
      </c>
    </row>
    <row r="357" spans="1:27">
      <c r="A357" s="169"/>
      <c r="B357" s="145">
        <v>2008</v>
      </c>
      <c r="C357" s="140">
        <f>Data!D361</f>
        <v>3395</v>
      </c>
      <c r="F357" s="140">
        <f>Data!G361</f>
        <v>2998</v>
      </c>
      <c r="I357" s="140">
        <f>Data!J361</f>
        <v>0</v>
      </c>
      <c r="L357" s="140">
        <f>Data!M361</f>
        <v>2998</v>
      </c>
      <c r="M357" s="140">
        <f>Data!P361</f>
        <v>0</v>
      </c>
      <c r="N357" s="140">
        <f>Data!S361</f>
        <v>0</v>
      </c>
      <c r="O357" s="140">
        <f>Data!V361</f>
        <v>0</v>
      </c>
      <c r="R357" s="140">
        <f>Data!Y361</f>
        <v>0</v>
      </c>
      <c r="U357" s="140">
        <f>Data!AB361</f>
        <v>0</v>
      </c>
      <c r="X357" s="140">
        <f>Data!AE361</f>
        <v>0</v>
      </c>
      <c r="Y357" s="140"/>
      <c r="AA357" s="140">
        <f t="shared" si="90"/>
        <v>9391</v>
      </c>
    </row>
    <row r="358" spans="1:27">
      <c r="A358" s="169"/>
      <c r="B358" s="145">
        <v>2009</v>
      </c>
      <c r="C358" s="140">
        <f>Data!D362</f>
        <v>104</v>
      </c>
      <c r="F358" s="140">
        <f>Data!G362</f>
        <v>546</v>
      </c>
      <c r="I358" s="140">
        <f>Data!J362</f>
        <v>0</v>
      </c>
      <c r="L358" s="140">
        <f>Data!M362</f>
        <v>1267</v>
      </c>
      <c r="M358" s="140">
        <f>Data!P362</f>
        <v>0</v>
      </c>
      <c r="N358" s="140">
        <f>Data!S362</f>
        <v>0</v>
      </c>
      <c r="O358" s="140">
        <f>Data!V362</f>
        <v>0</v>
      </c>
      <c r="R358" s="140">
        <f>Data!Y362</f>
        <v>0</v>
      </c>
      <c r="U358" s="140">
        <f>Data!AB362</f>
        <v>0</v>
      </c>
      <c r="X358" s="140">
        <f>Data!AE362</f>
        <v>1810</v>
      </c>
      <c r="Y358" s="140"/>
      <c r="AA358" s="140">
        <f t="shared" si="90"/>
        <v>3727</v>
      </c>
    </row>
    <row r="359" spans="1:27">
      <c r="A359" s="169"/>
      <c r="B359" s="145">
        <v>2010</v>
      </c>
      <c r="C359" s="140">
        <f>Data!D363</f>
        <v>0</v>
      </c>
      <c r="F359" s="140">
        <f>Data!G363</f>
        <v>331</v>
      </c>
      <c r="I359" s="140">
        <f>Data!J363</f>
        <v>0</v>
      </c>
      <c r="L359" s="140">
        <f>Data!M363</f>
        <v>1298</v>
      </c>
      <c r="M359" s="140">
        <f>Data!P363</f>
        <v>0</v>
      </c>
      <c r="N359" s="140">
        <f>Data!S363</f>
        <v>0</v>
      </c>
      <c r="O359" s="140">
        <f>Data!V363</f>
        <v>0</v>
      </c>
      <c r="R359" s="140">
        <f>Data!Y363</f>
        <v>0</v>
      </c>
      <c r="U359" s="140">
        <f>Data!AB363</f>
        <v>0</v>
      </c>
      <c r="X359" s="140">
        <f>Data!AE363</f>
        <v>0</v>
      </c>
      <c r="Y359" s="140"/>
      <c r="AA359" s="140">
        <f t="shared" si="90"/>
        <v>1629</v>
      </c>
    </row>
    <row r="360" spans="1:27">
      <c r="A360" s="169"/>
      <c r="B360" s="145">
        <v>2011</v>
      </c>
      <c r="C360" s="140">
        <f>Data!D364</f>
        <v>0</v>
      </c>
      <c r="F360" s="140">
        <f>Data!G364</f>
        <v>501</v>
      </c>
      <c r="I360" s="140">
        <f>Data!J364</f>
        <v>0</v>
      </c>
      <c r="L360" s="140">
        <f>Data!M364</f>
        <v>0</v>
      </c>
      <c r="M360" s="140">
        <f>Data!P364</f>
        <v>0</v>
      </c>
      <c r="N360" s="140">
        <f>Data!S364</f>
        <v>0</v>
      </c>
      <c r="O360" s="140">
        <f>Data!V364</f>
        <v>0</v>
      </c>
      <c r="R360" s="140">
        <f>Data!Y364</f>
        <v>0</v>
      </c>
      <c r="U360" s="140">
        <f>Data!AB364</f>
        <v>392</v>
      </c>
      <c r="X360" s="140">
        <f>Data!AE364</f>
        <v>5556</v>
      </c>
      <c r="Y360" s="140"/>
      <c r="AA360" s="140">
        <f t="shared" si="90"/>
        <v>6449</v>
      </c>
    </row>
    <row r="361" spans="1:27">
      <c r="A361" s="169"/>
      <c r="B361" s="145">
        <v>2012</v>
      </c>
      <c r="C361" s="140">
        <f>Data!D365</f>
        <v>15088</v>
      </c>
      <c r="F361" s="140">
        <f>Data!G365</f>
        <v>2359</v>
      </c>
      <c r="I361" s="140">
        <f>Data!J365</f>
        <v>0</v>
      </c>
      <c r="L361" s="140">
        <f>Data!M365</f>
        <v>0</v>
      </c>
      <c r="M361" s="140">
        <f>Data!P365</f>
        <v>0</v>
      </c>
      <c r="N361" s="140">
        <f>Data!S365</f>
        <v>0</v>
      </c>
      <c r="O361" s="140">
        <f>Data!V365</f>
        <v>0</v>
      </c>
      <c r="R361" s="140">
        <f>Data!Y365</f>
        <v>270</v>
      </c>
      <c r="U361" s="140">
        <f>Data!AB365</f>
        <v>2981</v>
      </c>
      <c r="X361" s="140">
        <f>Data!AE365</f>
        <v>956</v>
      </c>
      <c r="Y361" s="140"/>
      <c r="AA361" s="140">
        <f t="shared" si="90"/>
        <v>21654</v>
      </c>
    </row>
    <row r="362" spans="1:27" ht="11.25" customHeight="1">
      <c r="C362" s="140"/>
      <c r="F362" s="140"/>
      <c r="I362" s="140"/>
      <c r="L362" s="140"/>
      <c r="M362" s="140"/>
      <c r="N362" s="140"/>
      <c r="O362" s="140"/>
      <c r="R362" s="140"/>
      <c r="U362" s="140"/>
      <c r="X362" s="140"/>
      <c r="Y362" s="140"/>
      <c r="AA362" s="140">
        <f t="shared" ref="AA362:AA364" si="91">SUM(C362:X362)</f>
        <v>0</v>
      </c>
    </row>
    <row r="363" spans="1:27">
      <c r="A363" s="144"/>
      <c r="B363" s="145" t="s">
        <v>106</v>
      </c>
      <c r="C363" s="140">
        <f>SUM(C350:C352)</f>
        <v>0</v>
      </c>
      <c r="F363" s="140">
        <f t="shared" ref="F363:X363" si="92">SUM(F350:F352)</f>
        <v>814</v>
      </c>
      <c r="I363" s="140">
        <f t="shared" si="92"/>
        <v>0</v>
      </c>
      <c r="L363" s="140">
        <f t="shared" si="92"/>
        <v>0</v>
      </c>
      <c r="M363" s="140">
        <f t="shared" si="92"/>
        <v>0</v>
      </c>
      <c r="N363" s="140">
        <f t="shared" si="92"/>
        <v>0</v>
      </c>
      <c r="O363" s="140">
        <f t="shared" si="92"/>
        <v>0</v>
      </c>
      <c r="R363" s="140">
        <f t="shared" si="92"/>
        <v>0</v>
      </c>
      <c r="U363" s="140">
        <f t="shared" si="92"/>
        <v>0</v>
      </c>
      <c r="X363" s="140">
        <f t="shared" si="92"/>
        <v>0</v>
      </c>
      <c r="Y363" s="140"/>
      <c r="AA363" s="140">
        <f t="shared" si="91"/>
        <v>814</v>
      </c>
    </row>
    <row r="364" spans="1:27">
      <c r="A364" s="144"/>
      <c r="B364" s="145" t="s">
        <v>139</v>
      </c>
      <c r="C364" s="140">
        <f>SUM(C353:C361)</f>
        <v>18587</v>
      </c>
      <c r="D364" s="140">
        <f>SUM(C363:C364)</f>
        <v>18587</v>
      </c>
      <c r="E364" s="140">
        <f>SUM(C350:C361)</f>
        <v>18587</v>
      </c>
      <c r="F364" s="140">
        <f t="shared" ref="F364:X364" si="93">SUM(F353:F361)</f>
        <v>8782</v>
      </c>
      <c r="G364" s="140">
        <f>SUM(F363:F364)</f>
        <v>9596</v>
      </c>
      <c r="H364" s="140">
        <f>SUM(F350:F361)</f>
        <v>9596</v>
      </c>
      <c r="I364" s="140">
        <f t="shared" si="93"/>
        <v>0</v>
      </c>
      <c r="J364" s="140">
        <f>SUM(I363:I364)</f>
        <v>0</v>
      </c>
      <c r="K364" s="140">
        <f>SUM(I350:I361)</f>
        <v>0</v>
      </c>
      <c r="L364" s="140">
        <f t="shared" si="93"/>
        <v>7827</v>
      </c>
      <c r="M364" s="140">
        <f t="shared" si="93"/>
        <v>0</v>
      </c>
      <c r="N364" s="140">
        <f t="shared" si="93"/>
        <v>0</v>
      </c>
      <c r="O364" s="140">
        <f t="shared" si="93"/>
        <v>0</v>
      </c>
      <c r="P364" s="140">
        <f>SUM(O363:O364)</f>
        <v>0</v>
      </c>
      <c r="Q364" s="140">
        <f>SUM(O350:O361)</f>
        <v>0</v>
      </c>
      <c r="R364" s="140">
        <f t="shared" si="93"/>
        <v>270</v>
      </c>
      <c r="S364" s="140">
        <f>SUM(R363:R364)</f>
        <v>270</v>
      </c>
      <c r="T364" s="140">
        <f>SUM(R350:R361)</f>
        <v>270</v>
      </c>
      <c r="U364" s="140">
        <f t="shared" si="93"/>
        <v>3373</v>
      </c>
      <c r="V364" s="140">
        <f>SUM(U363:U364)</f>
        <v>3373</v>
      </c>
      <c r="W364" s="140">
        <f>SUM(U350:U361)</f>
        <v>3373</v>
      </c>
      <c r="X364" s="140">
        <f t="shared" si="93"/>
        <v>8322</v>
      </c>
      <c r="Y364" s="140">
        <f>SUM(X350:X361)</f>
        <v>8322</v>
      </c>
      <c r="Z364" s="140">
        <f>SUM(X363:X364)</f>
        <v>8322</v>
      </c>
      <c r="AA364" s="140">
        <f t="shared" si="91"/>
        <v>110813</v>
      </c>
    </row>
    <row r="365" spans="1:27">
      <c r="A365" s="144"/>
      <c r="C365" s="140"/>
      <c r="F365" s="140"/>
      <c r="I365" s="140"/>
      <c r="L365" s="140"/>
      <c r="M365" s="140"/>
      <c r="N365" s="140"/>
      <c r="O365" s="140"/>
      <c r="R365" s="140"/>
      <c r="U365" s="140"/>
      <c r="X365" s="140"/>
      <c r="Y365" s="140"/>
      <c r="AA365" s="140"/>
    </row>
    <row r="366" spans="1:27" ht="15.75" customHeight="1">
      <c r="A366" s="169" t="s">
        <v>43</v>
      </c>
      <c r="B366" s="145">
        <v>2001</v>
      </c>
      <c r="C366" s="140">
        <f>Data!D370</f>
        <v>0</v>
      </c>
      <c r="F366" s="140">
        <f>Data!G370</f>
        <v>0</v>
      </c>
      <c r="I366" s="140">
        <f>Data!J370</f>
        <v>0</v>
      </c>
      <c r="L366" s="140">
        <f>Data!M370</f>
        <v>0</v>
      </c>
      <c r="M366" s="140">
        <f>Data!P370</f>
        <v>0</v>
      </c>
      <c r="N366" s="140">
        <f>Data!S370</f>
        <v>0</v>
      </c>
      <c r="O366" s="140">
        <f>Data!V370</f>
        <v>0</v>
      </c>
      <c r="R366" s="140">
        <f>Data!Y370</f>
        <v>0</v>
      </c>
      <c r="U366" s="140">
        <f>Data!AB370</f>
        <v>427</v>
      </c>
      <c r="X366" s="140">
        <f>Data!AE370</f>
        <v>1223</v>
      </c>
      <c r="Y366" s="140"/>
      <c r="AA366" s="140">
        <f>SUM(C366:X366)</f>
        <v>1650</v>
      </c>
    </row>
    <row r="367" spans="1:27">
      <c r="A367" s="169"/>
      <c r="B367" s="145">
        <v>2002</v>
      </c>
      <c r="C367" s="140">
        <f>Data!D371</f>
        <v>62</v>
      </c>
      <c r="F367" s="140">
        <f>Data!G371</f>
        <v>0</v>
      </c>
      <c r="I367" s="140">
        <f>Data!J371</f>
        <v>0</v>
      </c>
      <c r="L367" s="140">
        <f>Data!M371</f>
        <v>0</v>
      </c>
      <c r="M367" s="140">
        <f>Data!P371</f>
        <v>0</v>
      </c>
      <c r="N367" s="140">
        <f>Data!S371</f>
        <v>0</v>
      </c>
      <c r="O367" s="140">
        <f>Data!V371</f>
        <v>1336</v>
      </c>
      <c r="R367" s="140">
        <f>Data!Y371</f>
        <v>0</v>
      </c>
      <c r="U367" s="140">
        <f>Data!AB371</f>
        <v>0</v>
      </c>
      <c r="X367" s="140">
        <f>Data!AE371</f>
        <v>0</v>
      </c>
      <c r="Y367" s="140"/>
      <c r="AA367" s="140">
        <f t="shared" ref="AA367:AA377" si="94">SUM(C367:X367)</f>
        <v>1398</v>
      </c>
    </row>
    <row r="368" spans="1:27">
      <c r="A368" s="169"/>
      <c r="B368" s="145">
        <v>2003</v>
      </c>
      <c r="C368" s="140">
        <f>Data!D372</f>
        <v>104</v>
      </c>
      <c r="F368" s="140">
        <f>Data!G372</f>
        <v>395</v>
      </c>
      <c r="I368" s="140">
        <f>Data!J372</f>
        <v>0</v>
      </c>
      <c r="L368" s="140">
        <f>Data!M372</f>
        <v>0</v>
      </c>
      <c r="M368" s="140">
        <f>Data!P372</f>
        <v>0</v>
      </c>
      <c r="N368" s="140">
        <f>Data!S372</f>
        <v>225</v>
      </c>
      <c r="O368" s="140">
        <f>Data!V372</f>
        <v>0</v>
      </c>
      <c r="R368" s="140">
        <f>Data!Y372</f>
        <v>0</v>
      </c>
      <c r="U368" s="140">
        <f>Data!AB372</f>
        <v>575</v>
      </c>
      <c r="X368" s="140">
        <f>Data!AE372</f>
        <v>0</v>
      </c>
      <c r="Y368" s="140"/>
      <c r="AA368" s="140">
        <f t="shared" si="94"/>
        <v>1299</v>
      </c>
    </row>
    <row r="369" spans="1:27">
      <c r="A369" s="169"/>
      <c r="B369" s="145">
        <v>2004</v>
      </c>
      <c r="C369" s="140">
        <f>Data!D373</f>
        <v>788</v>
      </c>
      <c r="F369" s="140">
        <f>Data!G373</f>
        <v>6473</v>
      </c>
      <c r="I369" s="140">
        <f>Data!J373</f>
        <v>0</v>
      </c>
      <c r="L369" s="140">
        <f>Data!M373</f>
        <v>0</v>
      </c>
      <c r="M369" s="140">
        <f>Data!P373</f>
        <v>0</v>
      </c>
      <c r="N369" s="140">
        <f>Data!S373</f>
        <v>0</v>
      </c>
      <c r="O369" s="140">
        <f>Data!V373</f>
        <v>0</v>
      </c>
      <c r="R369" s="140">
        <f>Data!Y373</f>
        <v>0</v>
      </c>
      <c r="U369" s="140">
        <f>Data!AB373</f>
        <v>0</v>
      </c>
      <c r="X369" s="140">
        <f>Data!AE373</f>
        <v>0</v>
      </c>
      <c r="Y369" s="140"/>
      <c r="AA369" s="140">
        <f t="shared" si="94"/>
        <v>7261</v>
      </c>
    </row>
    <row r="370" spans="1:27">
      <c r="A370" s="169"/>
      <c r="B370" s="145">
        <v>2005</v>
      </c>
      <c r="C370" s="140">
        <f>Data!D374</f>
        <v>0</v>
      </c>
      <c r="F370" s="140">
        <f>Data!G374</f>
        <v>0</v>
      </c>
      <c r="I370" s="140">
        <f>Data!J374</f>
        <v>0</v>
      </c>
      <c r="L370" s="140">
        <f>Data!M374</f>
        <v>0</v>
      </c>
      <c r="M370" s="140">
        <f>Data!P374</f>
        <v>0</v>
      </c>
      <c r="N370" s="140">
        <f>Data!S374</f>
        <v>0</v>
      </c>
      <c r="O370" s="140">
        <f>Data!V374</f>
        <v>0</v>
      </c>
      <c r="R370" s="140">
        <f>Data!Y374</f>
        <v>0</v>
      </c>
      <c r="U370" s="140">
        <f>Data!AB374</f>
        <v>121</v>
      </c>
      <c r="X370" s="140">
        <f>Data!AE374</f>
        <v>0</v>
      </c>
      <c r="Y370" s="140"/>
      <c r="AA370" s="140">
        <f t="shared" si="94"/>
        <v>121</v>
      </c>
    </row>
    <row r="371" spans="1:27">
      <c r="A371" s="169"/>
      <c r="B371" s="145">
        <v>2006</v>
      </c>
      <c r="C371" s="140">
        <f>Data!D375</f>
        <v>731</v>
      </c>
      <c r="F371" s="140">
        <f>Data!G375</f>
        <v>8609</v>
      </c>
      <c r="I371" s="140">
        <f>Data!J375</f>
        <v>0</v>
      </c>
      <c r="L371" s="140">
        <f>Data!M375</f>
        <v>0</v>
      </c>
      <c r="M371" s="140">
        <f>Data!P375</f>
        <v>0</v>
      </c>
      <c r="N371" s="140">
        <f>Data!S375</f>
        <v>0</v>
      </c>
      <c r="O371" s="140">
        <f>Data!V375</f>
        <v>0</v>
      </c>
      <c r="R371" s="140">
        <f>Data!Y375</f>
        <v>0</v>
      </c>
      <c r="U371" s="140">
        <f>Data!AB375</f>
        <v>0</v>
      </c>
      <c r="X371" s="140">
        <f>Data!AE375</f>
        <v>0</v>
      </c>
      <c r="Y371" s="140"/>
      <c r="AA371" s="140">
        <f t="shared" si="94"/>
        <v>9340</v>
      </c>
    </row>
    <row r="372" spans="1:27">
      <c r="A372" s="169"/>
      <c r="B372" s="145">
        <v>2007</v>
      </c>
      <c r="C372" s="140">
        <f>Data!D376</f>
        <v>574</v>
      </c>
      <c r="F372" s="140">
        <f>Data!G376</f>
        <v>6375</v>
      </c>
      <c r="I372" s="140">
        <f>Data!J376</f>
        <v>0</v>
      </c>
      <c r="L372" s="140">
        <f>Data!M376</f>
        <v>0</v>
      </c>
      <c r="M372" s="140">
        <f>Data!P376</f>
        <v>0</v>
      </c>
      <c r="N372" s="140">
        <f>Data!S376</f>
        <v>0</v>
      </c>
      <c r="O372" s="140">
        <f>Data!V376</f>
        <v>0</v>
      </c>
      <c r="R372" s="140">
        <f>Data!Y376</f>
        <v>0</v>
      </c>
      <c r="U372" s="140">
        <f>Data!AB376</f>
        <v>0</v>
      </c>
      <c r="X372" s="140">
        <f>Data!AE376</f>
        <v>79</v>
      </c>
      <c r="Y372" s="140"/>
      <c r="AA372" s="140">
        <f t="shared" si="94"/>
        <v>7028</v>
      </c>
    </row>
    <row r="373" spans="1:27">
      <c r="A373" s="169"/>
      <c r="B373" s="145">
        <v>2008</v>
      </c>
      <c r="C373" s="140">
        <f>Data!D377</f>
        <v>0</v>
      </c>
      <c r="F373" s="140">
        <f>Data!G377</f>
        <v>0</v>
      </c>
      <c r="I373" s="140">
        <f>Data!J377</f>
        <v>0</v>
      </c>
      <c r="L373" s="140">
        <f>Data!M377</f>
        <v>0</v>
      </c>
      <c r="M373" s="140">
        <f>Data!P377</f>
        <v>0</v>
      </c>
      <c r="N373" s="140">
        <f>Data!S377</f>
        <v>0</v>
      </c>
      <c r="O373" s="140">
        <f>Data!V377</f>
        <v>0</v>
      </c>
      <c r="R373" s="140">
        <f>Data!Y377</f>
        <v>0</v>
      </c>
      <c r="U373" s="140">
        <f>Data!AB377</f>
        <v>0</v>
      </c>
      <c r="X373" s="140">
        <f>Data!AE377</f>
        <v>0</v>
      </c>
      <c r="Y373" s="140"/>
      <c r="AA373" s="140">
        <f t="shared" si="94"/>
        <v>0</v>
      </c>
    </row>
    <row r="374" spans="1:27">
      <c r="A374" s="169"/>
      <c r="B374" s="145">
        <v>2009</v>
      </c>
      <c r="C374" s="140">
        <f>Data!D378</f>
        <v>0</v>
      </c>
      <c r="F374" s="140">
        <f>Data!G378</f>
        <v>0</v>
      </c>
      <c r="I374" s="140">
        <f>Data!J378</f>
        <v>0</v>
      </c>
      <c r="L374" s="140">
        <f>Data!M378</f>
        <v>0</v>
      </c>
      <c r="M374" s="140">
        <f>Data!P378</f>
        <v>0</v>
      </c>
      <c r="N374" s="140">
        <f>Data!S378</f>
        <v>0</v>
      </c>
      <c r="O374" s="140">
        <f>Data!V378</f>
        <v>0</v>
      </c>
      <c r="R374" s="140">
        <f>Data!Y378</f>
        <v>0</v>
      </c>
      <c r="U374" s="140">
        <f>Data!AB378</f>
        <v>0</v>
      </c>
      <c r="X374" s="140">
        <f>Data!AE378</f>
        <v>0</v>
      </c>
      <c r="Y374" s="140"/>
      <c r="AA374" s="140">
        <f t="shared" si="94"/>
        <v>0</v>
      </c>
    </row>
    <row r="375" spans="1:27">
      <c r="A375" s="169"/>
      <c r="B375" s="145">
        <v>2010</v>
      </c>
      <c r="C375" s="140">
        <f>Data!D379</f>
        <v>4100</v>
      </c>
      <c r="F375" s="140">
        <f>Data!G379</f>
        <v>4000</v>
      </c>
      <c r="I375" s="140">
        <f>Data!J379</f>
        <v>0</v>
      </c>
      <c r="L375" s="140">
        <f>Data!M379</f>
        <v>0</v>
      </c>
      <c r="M375" s="140">
        <f>Data!P379</f>
        <v>0</v>
      </c>
      <c r="N375" s="140">
        <f>Data!S379</f>
        <v>0</v>
      </c>
      <c r="O375" s="140">
        <f>Data!V379</f>
        <v>1260</v>
      </c>
      <c r="R375" s="140">
        <f>Data!Y379</f>
        <v>0</v>
      </c>
      <c r="U375" s="140">
        <f>Data!AB379</f>
        <v>2550</v>
      </c>
      <c r="X375" s="140">
        <f>Data!AE379</f>
        <v>800</v>
      </c>
      <c r="Y375" s="140"/>
      <c r="AA375" s="140">
        <f t="shared" si="94"/>
        <v>12710</v>
      </c>
    </row>
    <row r="376" spans="1:27">
      <c r="A376" s="169"/>
      <c r="B376" s="145">
        <v>2011</v>
      </c>
      <c r="C376" s="140">
        <f>Data!D380</f>
        <v>0</v>
      </c>
      <c r="F376" s="140">
        <f>Data!G380</f>
        <v>0</v>
      </c>
      <c r="I376" s="140">
        <f>Data!J380</f>
        <v>0</v>
      </c>
      <c r="L376" s="140">
        <f>Data!M380</f>
        <v>0</v>
      </c>
      <c r="M376" s="140">
        <f>Data!P380</f>
        <v>0</v>
      </c>
      <c r="N376" s="140">
        <f>Data!S380</f>
        <v>0</v>
      </c>
      <c r="O376" s="140">
        <f>Data!V380</f>
        <v>239</v>
      </c>
      <c r="R376" s="140">
        <f>Data!Y380</f>
        <v>0</v>
      </c>
      <c r="U376" s="140">
        <f>Data!AB380</f>
        <v>0</v>
      </c>
      <c r="X376" s="140">
        <f>Data!AE380</f>
        <v>1356</v>
      </c>
      <c r="Y376" s="140"/>
      <c r="AA376" s="140">
        <f t="shared" si="94"/>
        <v>1595</v>
      </c>
    </row>
    <row r="377" spans="1:27">
      <c r="A377" s="169"/>
      <c r="B377" s="145">
        <v>2012</v>
      </c>
      <c r="C377" s="140">
        <f>Data!D381</f>
        <v>0</v>
      </c>
      <c r="F377" s="140">
        <f>Data!G381</f>
        <v>0</v>
      </c>
      <c r="I377" s="140">
        <f>Data!J381</f>
        <v>0</v>
      </c>
      <c r="L377" s="140">
        <f>Data!M381</f>
        <v>0</v>
      </c>
      <c r="M377" s="140">
        <f>Data!P381</f>
        <v>0</v>
      </c>
      <c r="N377" s="140">
        <f>Data!S381</f>
        <v>0</v>
      </c>
      <c r="O377" s="140">
        <f>Data!V381</f>
        <v>0</v>
      </c>
      <c r="R377" s="140">
        <f>Data!Y381</f>
        <v>0</v>
      </c>
      <c r="U377" s="140">
        <f>Data!AB381</f>
        <v>0</v>
      </c>
      <c r="X377" s="140">
        <f>Data!AE381</f>
        <v>0</v>
      </c>
      <c r="Y377" s="140"/>
      <c r="AA377" s="140">
        <f t="shared" si="94"/>
        <v>0</v>
      </c>
    </row>
    <row r="378" spans="1:27" ht="11.25" customHeight="1">
      <c r="C378" s="140"/>
      <c r="F378" s="140"/>
      <c r="I378" s="140"/>
      <c r="L378" s="140"/>
      <c r="M378" s="140"/>
      <c r="N378" s="140"/>
      <c r="O378" s="140"/>
      <c r="R378" s="140"/>
      <c r="U378" s="140"/>
      <c r="X378" s="140"/>
      <c r="Y378" s="140"/>
      <c r="AA378" s="140"/>
    </row>
    <row r="379" spans="1:27">
      <c r="A379" s="144"/>
      <c r="B379" s="145" t="s">
        <v>106</v>
      </c>
      <c r="C379" s="140">
        <f>SUM(C366:C368)</f>
        <v>166</v>
      </c>
      <c r="F379" s="140">
        <f t="shared" ref="F379:X379" si="95">SUM(F366:F368)</f>
        <v>395</v>
      </c>
      <c r="I379" s="140">
        <f t="shared" si="95"/>
        <v>0</v>
      </c>
      <c r="L379" s="140">
        <f t="shared" si="95"/>
        <v>0</v>
      </c>
      <c r="M379" s="140">
        <f t="shared" si="95"/>
        <v>0</v>
      </c>
      <c r="N379" s="140">
        <f t="shared" si="95"/>
        <v>225</v>
      </c>
      <c r="O379" s="140">
        <f>SUM(O366:O368)</f>
        <v>1336</v>
      </c>
      <c r="R379" s="140">
        <f t="shared" si="95"/>
        <v>0</v>
      </c>
      <c r="U379" s="140">
        <f t="shared" si="95"/>
        <v>1002</v>
      </c>
      <c r="X379" s="140">
        <f t="shared" si="95"/>
        <v>1223</v>
      </c>
      <c r="Y379" s="140"/>
      <c r="AA379" s="140">
        <f t="shared" ref="AA379:AA380" si="96">SUM(C379:X379)</f>
        <v>4347</v>
      </c>
    </row>
    <row r="380" spans="1:27">
      <c r="A380" s="144"/>
      <c r="B380" s="145" t="s">
        <v>139</v>
      </c>
      <c r="C380" s="140">
        <f>SUM(C369:C377)</f>
        <v>6193</v>
      </c>
      <c r="D380" s="140">
        <f>SUM(C379:C380)</f>
        <v>6359</v>
      </c>
      <c r="E380" s="140">
        <f>SUM(C366:C377)</f>
        <v>6359</v>
      </c>
      <c r="F380" s="140">
        <f>SUM(F369:F377)</f>
        <v>25457</v>
      </c>
      <c r="G380" s="140">
        <f>SUM(F379:F380)</f>
        <v>25852</v>
      </c>
      <c r="H380" s="140">
        <f>SUM(F366:F377)</f>
        <v>25852</v>
      </c>
      <c r="I380" s="140">
        <f>SUM(I369:I377)</f>
        <v>0</v>
      </c>
      <c r="J380" s="140">
        <f>SUM(I379:I380)</f>
        <v>0</v>
      </c>
      <c r="K380" s="140">
        <f>SUM(I366:I377)</f>
        <v>0</v>
      </c>
      <c r="L380" s="140">
        <f>SUM(L369:L377)</f>
        <v>0</v>
      </c>
      <c r="M380" s="140">
        <f>SUM(M369:M377)</f>
        <v>0</v>
      </c>
      <c r="N380" s="140">
        <f>SUM(N369:N377)</f>
        <v>0</v>
      </c>
      <c r="O380" s="140">
        <f>SUM(O369:O377)</f>
        <v>1499</v>
      </c>
      <c r="P380" s="140">
        <f>SUM(O379:O380)</f>
        <v>2835</v>
      </c>
      <c r="Q380" s="140">
        <f>SUM(O366:O377)</f>
        <v>2835</v>
      </c>
      <c r="R380" s="140">
        <f>SUM(R369:R377)</f>
        <v>0</v>
      </c>
      <c r="S380" s="140">
        <f>SUM(R379:R380)</f>
        <v>0</v>
      </c>
      <c r="T380" s="140">
        <f>SUM(R366:R377)</f>
        <v>0</v>
      </c>
      <c r="U380" s="140">
        <f>SUM(U369:U377)</f>
        <v>2671</v>
      </c>
      <c r="V380" s="140">
        <f>SUM(U379:U380)</f>
        <v>3673</v>
      </c>
      <c r="W380" s="140">
        <f>SUM(U366:U377)</f>
        <v>3673</v>
      </c>
      <c r="X380" s="140">
        <f>SUM(X369:X377)</f>
        <v>2235</v>
      </c>
      <c r="Y380" s="140">
        <f>SUM(X366:X377)</f>
        <v>3458</v>
      </c>
      <c r="Z380" s="140">
        <f>SUM(X379:X380)</f>
        <v>3458</v>
      </c>
      <c r="AA380" s="140">
        <f t="shared" si="96"/>
        <v>115493</v>
      </c>
    </row>
    <row r="381" spans="1:27">
      <c r="A381" s="144"/>
      <c r="C381" s="140"/>
      <c r="F381" s="140"/>
      <c r="I381" s="140"/>
      <c r="L381" s="140"/>
      <c r="M381" s="140"/>
      <c r="N381" s="140"/>
      <c r="O381" s="140"/>
      <c r="R381" s="140"/>
      <c r="U381" s="140"/>
      <c r="X381" s="140"/>
      <c r="Y381" s="140"/>
      <c r="AA381" s="140"/>
    </row>
    <row r="382" spans="1:27" ht="15" customHeight="1">
      <c r="A382" s="169" t="s">
        <v>44</v>
      </c>
      <c r="B382" s="145">
        <v>2001</v>
      </c>
      <c r="C382" s="140">
        <f>Data!D386</f>
        <v>0</v>
      </c>
      <c r="F382" s="140">
        <f>Data!G386</f>
        <v>0</v>
      </c>
      <c r="I382" s="140">
        <f>Data!J386</f>
        <v>0</v>
      </c>
      <c r="L382" s="140">
        <f>Data!M386</f>
        <v>0</v>
      </c>
      <c r="M382" s="140">
        <f>Data!P386</f>
        <v>0</v>
      </c>
      <c r="N382" s="140">
        <f>Data!S386</f>
        <v>0</v>
      </c>
      <c r="O382" s="140">
        <f>Data!V386</f>
        <v>0</v>
      </c>
      <c r="R382" s="140">
        <f>Data!Y386</f>
        <v>0</v>
      </c>
      <c r="U382" s="140">
        <f>Data!AB386</f>
        <v>0</v>
      </c>
      <c r="X382" s="140">
        <f>Data!AE386</f>
        <v>0</v>
      </c>
      <c r="Y382" s="140"/>
      <c r="AA382" s="140">
        <f>SUM(C382:X382)</f>
        <v>0</v>
      </c>
    </row>
    <row r="383" spans="1:27">
      <c r="A383" s="169"/>
      <c r="B383" s="145">
        <v>2002</v>
      </c>
      <c r="C383" s="140">
        <f>Data!D387</f>
        <v>0</v>
      </c>
      <c r="F383" s="140">
        <f>Data!G387</f>
        <v>0</v>
      </c>
      <c r="I383" s="140">
        <f>Data!J387</f>
        <v>0</v>
      </c>
      <c r="L383" s="140">
        <f>Data!M387</f>
        <v>0</v>
      </c>
      <c r="M383" s="140">
        <f>Data!P387</f>
        <v>0</v>
      </c>
      <c r="N383" s="140">
        <f>Data!S387</f>
        <v>0</v>
      </c>
      <c r="O383" s="140">
        <f>Data!V387</f>
        <v>0</v>
      </c>
      <c r="R383" s="140">
        <f>Data!Y387</f>
        <v>2051</v>
      </c>
      <c r="U383" s="140">
        <f>Data!AB387</f>
        <v>0</v>
      </c>
      <c r="X383" s="140">
        <f>Data!AE387</f>
        <v>3503</v>
      </c>
      <c r="Y383" s="140"/>
      <c r="AA383" s="140">
        <f t="shared" ref="AA383:AA393" si="97">SUM(C383:X383)</f>
        <v>5554</v>
      </c>
    </row>
    <row r="384" spans="1:27">
      <c r="A384" s="169"/>
      <c r="B384" s="145">
        <v>2003</v>
      </c>
      <c r="C384" s="140">
        <f>Data!D388</f>
        <v>0</v>
      </c>
      <c r="F384" s="140">
        <f>Data!G388</f>
        <v>0</v>
      </c>
      <c r="I384" s="140">
        <f>Data!J388</f>
        <v>0</v>
      </c>
      <c r="L384" s="140">
        <f>Data!M388</f>
        <v>0</v>
      </c>
      <c r="M384" s="140">
        <f>Data!P388</f>
        <v>0</v>
      </c>
      <c r="N384" s="140">
        <f>Data!S388</f>
        <v>0</v>
      </c>
      <c r="O384" s="140">
        <f>Data!V388</f>
        <v>0</v>
      </c>
      <c r="R384" s="140">
        <f>Data!Y388</f>
        <v>0</v>
      </c>
      <c r="U384" s="140">
        <f>Data!AB388</f>
        <v>0</v>
      </c>
      <c r="X384" s="140">
        <f>Data!AE388</f>
        <v>0</v>
      </c>
      <c r="Y384" s="140"/>
      <c r="AA384" s="140">
        <f t="shared" si="97"/>
        <v>0</v>
      </c>
    </row>
    <row r="385" spans="1:27">
      <c r="A385" s="169"/>
      <c r="B385" s="145">
        <v>2004</v>
      </c>
      <c r="C385" s="140">
        <f>Data!D389</f>
        <v>0</v>
      </c>
      <c r="F385" s="140">
        <f>Data!G389</f>
        <v>0</v>
      </c>
      <c r="I385" s="140">
        <f>Data!J389</f>
        <v>0</v>
      </c>
      <c r="L385" s="140">
        <f>Data!M389</f>
        <v>0</v>
      </c>
      <c r="M385" s="140">
        <f>Data!P389</f>
        <v>0</v>
      </c>
      <c r="N385" s="140">
        <f>Data!S389</f>
        <v>0</v>
      </c>
      <c r="O385" s="140">
        <f>Data!V389</f>
        <v>0</v>
      </c>
      <c r="R385" s="140">
        <f>Data!Y389</f>
        <v>0</v>
      </c>
      <c r="U385" s="140">
        <f>Data!AB389</f>
        <v>0</v>
      </c>
      <c r="X385" s="140">
        <f>Data!AE389</f>
        <v>0</v>
      </c>
      <c r="Y385" s="140"/>
      <c r="AA385" s="140">
        <f t="shared" si="97"/>
        <v>0</v>
      </c>
    </row>
    <row r="386" spans="1:27">
      <c r="A386" s="169"/>
      <c r="B386" s="145">
        <v>2005</v>
      </c>
      <c r="C386" s="140">
        <f>Data!D390</f>
        <v>0</v>
      </c>
      <c r="F386" s="140">
        <f>Data!G390</f>
        <v>0</v>
      </c>
      <c r="I386" s="140">
        <f>Data!J390</f>
        <v>0</v>
      </c>
      <c r="L386" s="140">
        <f>Data!M390</f>
        <v>0</v>
      </c>
      <c r="M386" s="140">
        <f>Data!P390</f>
        <v>0</v>
      </c>
      <c r="N386" s="140">
        <f>Data!S390</f>
        <v>0</v>
      </c>
      <c r="O386" s="140">
        <f>Data!V390</f>
        <v>0</v>
      </c>
      <c r="R386" s="140">
        <f>Data!Y390</f>
        <v>0</v>
      </c>
      <c r="U386" s="140">
        <f>Data!AB390</f>
        <v>0</v>
      </c>
      <c r="X386" s="140">
        <f>Data!AE390</f>
        <v>0</v>
      </c>
      <c r="Y386" s="140"/>
      <c r="AA386" s="140">
        <f t="shared" si="97"/>
        <v>0</v>
      </c>
    </row>
    <row r="387" spans="1:27">
      <c r="A387" s="169"/>
      <c r="B387" s="145">
        <v>2006</v>
      </c>
      <c r="C387" s="140">
        <f>Data!D391</f>
        <v>0</v>
      </c>
      <c r="F387" s="140">
        <f>Data!G391</f>
        <v>0</v>
      </c>
      <c r="I387" s="140">
        <f>Data!J391</f>
        <v>0</v>
      </c>
      <c r="L387" s="140">
        <f>Data!M391</f>
        <v>0</v>
      </c>
      <c r="M387" s="140">
        <f>Data!P391</f>
        <v>0</v>
      </c>
      <c r="N387" s="140">
        <f>Data!S391</f>
        <v>0</v>
      </c>
      <c r="O387" s="140">
        <f>Data!V391</f>
        <v>0</v>
      </c>
      <c r="R387" s="140">
        <f>Data!Y391</f>
        <v>0</v>
      </c>
      <c r="U387" s="140">
        <f>Data!AB391</f>
        <v>0</v>
      </c>
      <c r="X387" s="140">
        <f>Data!AE391</f>
        <v>94</v>
      </c>
      <c r="Y387" s="140"/>
      <c r="AA387" s="140">
        <f t="shared" si="97"/>
        <v>94</v>
      </c>
    </row>
    <row r="388" spans="1:27">
      <c r="A388" s="169"/>
      <c r="B388" s="145">
        <v>2007</v>
      </c>
      <c r="C388" s="140">
        <f>Data!D392</f>
        <v>0</v>
      </c>
      <c r="F388" s="140">
        <f>Data!G392</f>
        <v>0</v>
      </c>
      <c r="I388" s="140">
        <f>Data!J392</f>
        <v>0</v>
      </c>
      <c r="L388" s="140">
        <f>Data!M392</f>
        <v>0</v>
      </c>
      <c r="M388" s="140">
        <f>Data!P392</f>
        <v>0</v>
      </c>
      <c r="N388" s="140">
        <f>Data!S392</f>
        <v>0</v>
      </c>
      <c r="O388" s="140">
        <f>Data!V392</f>
        <v>0</v>
      </c>
      <c r="R388" s="140">
        <f>Data!Y392</f>
        <v>0</v>
      </c>
      <c r="U388" s="140">
        <f>Data!AB392</f>
        <v>0</v>
      </c>
      <c r="X388" s="140">
        <f>Data!AE392</f>
        <v>0</v>
      </c>
      <c r="Y388" s="140"/>
      <c r="AA388" s="140">
        <f t="shared" si="97"/>
        <v>0</v>
      </c>
    </row>
    <row r="389" spans="1:27">
      <c r="A389" s="169"/>
      <c r="B389" s="145">
        <v>2008</v>
      </c>
      <c r="C389" s="140">
        <f>Data!D393</f>
        <v>0</v>
      </c>
      <c r="F389" s="140">
        <f>Data!G393</f>
        <v>0</v>
      </c>
      <c r="I389" s="140">
        <f>Data!J393</f>
        <v>0</v>
      </c>
      <c r="L389" s="140">
        <f>Data!M393</f>
        <v>0</v>
      </c>
      <c r="M389" s="140">
        <f>Data!P393</f>
        <v>0</v>
      </c>
      <c r="N389" s="140">
        <f>Data!S393</f>
        <v>0</v>
      </c>
      <c r="O389" s="140">
        <f>Data!V393</f>
        <v>0</v>
      </c>
      <c r="R389" s="140">
        <f>Data!Y393</f>
        <v>0</v>
      </c>
      <c r="U389" s="140">
        <f>Data!AB393</f>
        <v>0</v>
      </c>
      <c r="X389" s="140">
        <f>Data!AE393</f>
        <v>0</v>
      </c>
      <c r="Y389" s="140"/>
      <c r="AA389" s="140">
        <f t="shared" si="97"/>
        <v>0</v>
      </c>
    </row>
    <row r="390" spans="1:27">
      <c r="A390" s="169"/>
      <c r="B390" s="145">
        <v>2009</v>
      </c>
      <c r="C390" s="140">
        <f>Data!D394</f>
        <v>0</v>
      </c>
      <c r="F390" s="140">
        <f>Data!G394</f>
        <v>0</v>
      </c>
      <c r="I390" s="140">
        <f>Data!J394</f>
        <v>0</v>
      </c>
      <c r="L390" s="140">
        <f>Data!M394</f>
        <v>0</v>
      </c>
      <c r="M390" s="140">
        <f>Data!P394</f>
        <v>0</v>
      </c>
      <c r="N390" s="140">
        <f>Data!S394</f>
        <v>0</v>
      </c>
      <c r="O390" s="140">
        <f>Data!V394</f>
        <v>0</v>
      </c>
      <c r="R390" s="140">
        <f>Data!Y394</f>
        <v>0</v>
      </c>
      <c r="U390" s="140">
        <f>Data!AB394</f>
        <v>0</v>
      </c>
      <c r="X390" s="140">
        <f>Data!AE394</f>
        <v>0</v>
      </c>
      <c r="Y390" s="140"/>
      <c r="AA390" s="140">
        <f t="shared" si="97"/>
        <v>0</v>
      </c>
    </row>
    <row r="391" spans="1:27">
      <c r="A391" s="169"/>
      <c r="B391" s="145">
        <v>2010</v>
      </c>
      <c r="C391" s="140">
        <f>Data!D395</f>
        <v>0</v>
      </c>
      <c r="F391" s="140">
        <f>Data!G395</f>
        <v>0</v>
      </c>
      <c r="I391" s="140">
        <f>Data!J395</f>
        <v>0</v>
      </c>
      <c r="L391" s="140">
        <f>Data!M395</f>
        <v>0</v>
      </c>
      <c r="M391" s="140">
        <f>Data!P395</f>
        <v>0</v>
      </c>
      <c r="N391" s="140">
        <f>Data!S395</f>
        <v>0</v>
      </c>
      <c r="O391" s="140">
        <f>Data!V395</f>
        <v>0</v>
      </c>
      <c r="R391" s="140">
        <f>Data!Y395</f>
        <v>0</v>
      </c>
      <c r="U391" s="140">
        <f>Data!AB395</f>
        <v>0</v>
      </c>
      <c r="X391" s="140">
        <f>Data!AE395</f>
        <v>0</v>
      </c>
      <c r="Y391" s="140"/>
      <c r="AA391" s="140">
        <f t="shared" si="97"/>
        <v>0</v>
      </c>
    </row>
    <row r="392" spans="1:27">
      <c r="A392" s="169"/>
      <c r="B392" s="145">
        <v>2011</v>
      </c>
      <c r="C392" s="140">
        <f>Data!D396</f>
        <v>0</v>
      </c>
      <c r="F392" s="140">
        <f>Data!G396</f>
        <v>0</v>
      </c>
      <c r="I392" s="140">
        <f>Data!J396</f>
        <v>0</v>
      </c>
      <c r="L392" s="140">
        <f>Data!M396</f>
        <v>0</v>
      </c>
      <c r="M392" s="140">
        <f>Data!P396</f>
        <v>0</v>
      </c>
      <c r="N392" s="140">
        <f>Data!S396</f>
        <v>0</v>
      </c>
      <c r="O392" s="140">
        <f>Data!V396</f>
        <v>0</v>
      </c>
      <c r="R392" s="140">
        <f>Data!Y396</f>
        <v>0</v>
      </c>
      <c r="U392" s="140">
        <f>Data!AB396</f>
        <v>0</v>
      </c>
      <c r="X392" s="140">
        <f>Data!AE396</f>
        <v>0</v>
      </c>
      <c r="Y392" s="140"/>
      <c r="AA392" s="140">
        <f t="shared" si="97"/>
        <v>0</v>
      </c>
    </row>
    <row r="393" spans="1:27">
      <c r="A393" s="169"/>
      <c r="B393" s="145">
        <v>2012</v>
      </c>
      <c r="C393" s="140">
        <f>Data!D397</f>
        <v>0</v>
      </c>
      <c r="F393" s="140">
        <f>Data!G397</f>
        <v>0</v>
      </c>
      <c r="I393" s="140">
        <f>Data!J397</f>
        <v>0</v>
      </c>
      <c r="L393" s="140">
        <f>Data!M397</f>
        <v>0</v>
      </c>
      <c r="M393" s="140">
        <f>Data!P397</f>
        <v>0</v>
      </c>
      <c r="N393" s="140">
        <f>Data!S397</f>
        <v>0</v>
      </c>
      <c r="O393" s="140">
        <f>Data!V397</f>
        <v>0</v>
      </c>
      <c r="R393" s="140">
        <f>Data!Y397</f>
        <v>0</v>
      </c>
      <c r="U393" s="140">
        <f>Data!AB397</f>
        <v>0</v>
      </c>
      <c r="X393" s="140">
        <f>Data!AE397</f>
        <v>0</v>
      </c>
      <c r="Y393" s="140"/>
      <c r="AA393" s="140">
        <f t="shared" si="97"/>
        <v>0</v>
      </c>
    </row>
    <row r="394" spans="1:27" ht="11.25" customHeight="1">
      <c r="C394" s="140"/>
      <c r="F394" s="140"/>
      <c r="I394" s="140"/>
      <c r="L394" s="140"/>
      <c r="M394" s="140"/>
      <c r="N394" s="140"/>
      <c r="O394" s="140"/>
      <c r="R394" s="140"/>
      <c r="U394" s="140"/>
      <c r="X394" s="140"/>
      <c r="Y394" s="140"/>
      <c r="AA394" s="140">
        <f t="shared" ref="AA394:AA396" si="98">SUM(C394:X394)</f>
        <v>0</v>
      </c>
    </row>
    <row r="395" spans="1:27">
      <c r="A395" s="144"/>
      <c r="B395" s="145" t="s">
        <v>106</v>
      </c>
      <c r="C395" s="140">
        <f>SUM(C382:C384)</f>
        <v>0</v>
      </c>
      <c r="F395" s="140">
        <f t="shared" ref="F395:X395" si="99">SUM(F382:F384)</f>
        <v>0</v>
      </c>
      <c r="I395" s="140">
        <f t="shared" si="99"/>
        <v>0</v>
      </c>
      <c r="L395" s="140">
        <f t="shared" si="99"/>
        <v>0</v>
      </c>
      <c r="M395" s="140">
        <f t="shared" si="99"/>
        <v>0</v>
      </c>
      <c r="N395" s="140">
        <f t="shared" si="99"/>
        <v>0</v>
      </c>
      <c r="O395" s="140">
        <f t="shared" si="99"/>
        <v>0</v>
      </c>
      <c r="R395" s="140">
        <f t="shared" si="99"/>
        <v>2051</v>
      </c>
      <c r="U395" s="140">
        <f t="shared" si="99"/>
        <v>0</v>
      </c>
      <c r="X395" s="140">
        <f t="shared" si="99"/>
        <v>3503</v>
      </c>
      <c r="Y395" s="140"/>
      <c r="AA395" s="140">
        <f t="shared" si="98"/>
        <v>5554</v>
      </c>
    </row>
    <row r="396" spans="1:27">
      <c r="A396" s="144"/>
      <c r="B396" s="145" t="s">
        <v>139</v>
      </c>
      <c r="C396" s="140">
        <f>SUM(C385:C393)</f>
        <v>0</v>
      </c>
      <c r="D396" s="140">
        <f>SUM(C395:C396)</f>
        <v>0</v>
      </c>
      <c r="E396" s="140">
        <f>SUM(C382:C393)</f>
        <v>0</v>
      </c>
      <c r="F396" s="140">
        <f t="shared" ref="F396:X396" si="100">SUM(F385:F393)</f>
        <v>0</v>
      </c>
      <c r="G396" s="140">
        <f>SUM(F395:F396)</f>
        <v>0</v>
      </c>
      <c r="H396" s="140">
        <f>SUM(F382:F393)</f>
        <v>0</v>
      </c>
      <c r="I396" s="140">
        <f t="shared" si="100"/>
        <v>0</v>
      </c>
      <c r="J396" s="140">
        <f>SUM(I395:I396)</f>
        <v>0</v>
      </c>
      <c r="K396" s="140">
        <f>SUM(I382:I393)</f>
        <v>0</v>
      </c>
      <c r="L396" s="140">
        <f t="shared" si="100"/>
        <v>0</v>
      </c>
      <c r="M396" s="140">
        <f t="shared" si="100"/>
        <v>0</v>
      </c>
      <c r="N396" s="140">
        <f t="shared" si="100"/>
        <v>0</v>
      </c>
      <c r="O396" s="140">
        <f t="shared" si="100"/>
        <v>0</v>
      </c>
      <c r="P396" s="140">
        <f>SUM(O395:O396)</f>
        <v>0</v>
      </c>
      <c r="Q396" s="140">
        <f>SUM(O382:O393)</f>
        <v>0</v>
      </c>
      <c r="R396" s="140">
        <f t="shared" si="100"/>
        <v>0</v>
      </c>
      <c r="S396" s="140">
        <f>SUM(R395:R396)</f>
        <v>2051</v>
      </c>
      <c r="T396" s="140">
        <f>SUM(R382:R393)</f>
        <v>2051</v>
      </c>
      <c r="U396" s="140">
        <f t="shared" si="100"/>
        <v>0</v>
      </c>
      <c r="V396" s="140">
        <f>SUM(U395:U396)</f>
        <v>0</v>
      </c>
      <c r="W396" s="140">
        <f>SUM(U382:U393)</f>
        <v>0</v>
      </c>
      <c r="X396" s="140">
        <f t="shared" si="100"/>
        <v>94</v>
      </c>
      <c r="Y396" s="140">
        <f>SUM(X382:X393)</f>
        <v>3597</v>
      </c>
      <c r="Z396" s="140">
        <f>SUM(X395:X396)</f>
        <v>3597</v>
      </c>
      <c r="AA396" s="140">
        <f t="shared" si="98"/>
        <v>4196</v>
      </c>
    </row>
    <row r="397" spans="1:27">
      <c r="A397" s="144"/>
      <c r="C397" s="140"/>
      <c r="F397" s="140"/>
      <c r="I397" s="140"/>
      <c r="L397" s="140"/>
      <c r="M397" s="140"/>
      <c r="N397" s="140"/>
      <c r="O397" s="140"/>
      <c r="R397" s="140"/>
      <c r="U397" s="140"/>
      <c r="X397" s="140"/>
      <c r="Y397" s="140"/>
      <c r="AA397" s="140"/>
    </row>
    <row r="398" spans="1:27" ht="17.25" customHeight="1">
      <c r="A398" s="169" t="s">
        <v>23</v>
      </c>
      <c r="B398" s="145">
        <v>2001</v>
      </c>
      <c r="C398" s="140">
        <f>Data!D402</f>
        <v>25304</v>
      </c>
      <c r="F398" s="140">
        <f>Data!G402</f>
        <v>9431</v>
      </c>
      <c r="I398" s="140">
        <f>Data!J402</f>
        <v>0</v>
      </c>
      <c r="L398" s="140">
        <f>Data!M402</f>
        <v>361</v>
      </c>
      <c r="M398" s="140">
        <f>Data!P402</f>
        <v>0</v>
      </c>
      <c r="N398" s="140">
        <f>Data!S402</f>
        <v>1589</v>
      </c>
      <c r="O398" s="140">
        <f>Data!V402</f>
        <v>222</v>
      </c>
      <c r="R398" s="140">
        <f>Data!Y402</f>
        <v>0</v>
      </c>
      <c r="U398" s="140">
        <f>Data!AB402</f>
        <v>427</v>
      </c>
      <c r="X398" s="140">
        <f>Data!AE402</f>
        <v>1223</v>
      </c>
      <c r="Y398" s="140"/>
      <c r="AA398" s="140">
        <f>SUM(C398:X398)</f>
        <v>38557</v>
      </c>
    </row>
    <row r="399" spans="1:27">
      <c r="A399" s="169"/>
      <c r="B399" s="145">
        <v>2002</v>
      </c>
      <c r="C399" s="140">
        <f>Data!D403</f>
        <v>35699</v>
      </c>
      <c r="F399" s="140">
        <f>Data!G403</f>
        <v>13195</v>
      </c>
      <c r="I399" s="140">
        <f>Data!J403</f>
        <v>0</v>
      </c>
      <c r="L399" s="140">
        <f>Data!M403</f>
        <v>94</v>
      </c>
      <c r="M399" s="140">
        <f>Data!P403</f>
        <v>17825</v>
      </c>
      <c r="N399" s="140">
        <f>Data!S403</f>
        <v>99</v>
      </c>
      <c r="O399" s="140">
        <f>Data!V403</f>
        <v>322</v>
      </c>
      <c r="R399" s="140">
        <f>Data!Y403</f>
        <v>2051</v>
      </c>
      <c r="U399" s="140">
        <f>Data!AB403</f>
        <v>660</v>
      </c>
      <c r="X399" s="140">
        <f>Data!AE403</f>
        <v>3503</v>
      </c>
      <c r="Y399" s="140"/>
      <c r="AA399" s="140">
        <f t="shared" ref="AA399:AA409" si="101">SUM(C399:X399)</f>
        <v>73448</v>
      </c>
    </row>
    <row r="400" spans="1:27">
      <c r="A400" s="169"/>
      <c r="B400" s="145">
        <v>2003</v>
      </c>
      <c r="C400" s="140">
        <f>Data!D404</f>
        <v>36989</v>
      </c>
      <c r="F400" s="140">
        <f>Data!G404</f>
        <v>3071</v>
      </c>
      <c r="I400" s="140">
        <f>Data!J404</f>
        <v>0</v>
      </c>
      <c r="L400" s="140">
        <f>Data!M404</f>
        <v>920</v>
      </c>
      <c r="M400" s="140">
        <f>Data!P404</f>
        <v>83</v>
      </c>
      <c r="N400" s="140">
        <f>Data!S404</f>
        <v>0</v>
      </c>
      <c r="O400" s="140">
        <f>Data!V404</f>
        <v>644</v>
      </c>
      <c r="R400" s="140">
        <f>Data!Y404</f>
        <v>177</v>
      </c>
      <c r="U400" s="140">
        <f>Data!AB404</f>
        <v>1441</v>
      </c>
      <c r="X400" s="140">
        <f>Data!AE404</f>
        <v>11634</v>
      </c>
      <c r="Y400" s="140"/>
      <c r="AA400" s="140">
        <f t="shared" si="101"/>
        <v>54959</v>
      </c>
    </row>
    <row r="401" spans="1:27">
      <c r="A401" s="169"/>
      <c r="B401" s="145">
        <v>2004</v>
      </c>
      <c r="C401" s="140">
        <f>Data!D405</f>
        <v>90540</v>
      </c>
      <c r="F401" s="140">
        <f>Data!G405</f>
        <v>9000</v>
      </c>
      <c r="I401" s="140">
        <f>Data!J405</f>
        <v>0</v>
      </c>
      <c r="L401" s="140">
        <f>Data!M405</f>
        <v>3016</v>
      </c>
      <c r="M401" s="140">
        <f>Data!P405</f>
        <v>0</v>
      </c>
      <c r="N401" s="140">
        <f>Data!S405</f>
        <v>2748</v>
      </c>
      <c r="O401" s="140">
        <f>Data!V405</f>
        <v>1130</v>
      </c>
      <c r="R401" s="140">
        <f>Data!Y405</f>
        <v>1740</v>
      </c>
      <c r="U401" s="140">
        <f>Data!AB405</f>
        <v>275</v>
      </c>
      <c r="X401" s="140">
        <f>Data!AE405</f>
        <v>144</v>
      </c>
      <c r="Y401" s="140"/>
      <c r="AA401" s="140">
        <f t="shared" si="101"/>
        <v>108593</v>
      </c>
    </row>
    <row r="402" spans="1:27">
      <c r="A402" s="169"/>
      <c r="B402" s="145">
        <v>2005</v>
      </c>
      <c r="C402" s="140">
        <f>Data!D406</f>
        <v>59080</v>
      </c>
      <c r="F402" s="140">
        <f>Data!G406</f>
        <v>4679</v>
      </c>
      <c r="I402" s="140">
        <f>Data!J406</f>
        <v>17674</v>
      </c>
      <c r="L402" s="140">
        <f>Data!M406</f>
        <v>11612</v>
      </c>
      <c r="M402" s="140">
        <f>Data!P406</f>
        <v>0</v>
      </c>
      <c r="N402" s="140">
        <f>Data!S406</f>
        <v>1216</v>
      </c>
      <c r="O402" s="140">
        <f>Data!V406</f>
        <v>196</v>
      </c>
      <c r="R402" s="140">
        <f>Data!Y406</f>
        <v>6122</v>
      </c>
      <c r="U402" s="140">
        <f>Data!AB406</f>
        <v>664</v>
      </c>
      <c r="X402" s="140">
        <f>Data!AE406</f>
        <v>0</v>
      </c>
      <c r="Y402" s="140"/>
      <c r="AA402" s="140">
        <f t="shared" si="101"/>
        <v>101243</v>
      </c>
    </row>
    <row r="403" spans="1:27">
      <c r="A403" s="169"/>
      <c r="B403" s="145">
        <v>2006</v>
      </c>
      <c r="C403" s="140">
        <f>Data!D407</f>
        <v>29118</v>
      </c>
      <c r="F403" s="140">
        <f>Data!G407</f>
        <v>12682</v>
      </c>
      <c r="I403" s="140">
        <f>Data!J407</f>
        <v>4360</v>
      </c>
      <c r="L403" s="140">
        <f>Data!M407</f>
        <v>6300</v>
      </c>
      <c r="M403" s="140">
        <f>Data!P407</f>
        <v>78</v>
      </c>
      <c r="N403" s="140">
        <f>Data!S407</f>
        <v>0</v>
      </c>
      <c r="O403" s="140">
        <f>Data!V407</f>
        <v>556</v>
      </c>
      <c r="R403" s="140">
        <f>Data!Y407</f>
        <v>922</v>
      </c>
      <c r="U403" s="140">
        <f>Data!AB407</f>
        <v>88200</v>
      </c>
      <c r="X403" s="140">
        <f>Data!AE407</f>
        <v>1940</v>
      </c>
      <c r="Y403" s="140"/>
      <c r="AA403" s="140">
        <f t="shared" si="101"/>
        <v>144156</v>
      </c>
    </row>
    <row r="404" spans="1:27">
      <c r="A404" s="169"/>
      <c r="B404" s="145">
        <v>2007</v>
      </c>
      <c r="C404" s="140">
        <f>Data!D408</f>
        <v>20053</v>
      </c>
      <c r="F404" s="140">
        <f>Data!G408</f>
        <v>13819</v>
      </c>
      <c r="I404" s="140">
        <f>Data!J408</f>
        <v>2641</v>
      </c>
      <c r="L404" s="140">
        <f>Data!M408</f>
        <v>17625</v>
      </c>
      <c r="M404" s="140">
        <f>Data!P408</f>
        <v>0</v>
      </c>
      <c r="N404" s="140">
        <f>Data!S408</f>
        <v>0</v>
      </c>
      <c r="O404" s="140">
        <f>Data!V408</f>
        <v>0</v>
      </c>
      <c r="R404" s="140">
        <f>Data!Y408</f>
        <v>8508</v>
      </c>
      <c r="U404" s="140">
        <f>Data!AB408</f>
        <v>7121</v>
      </c>
      <c r="X404" s="140">
        <f>Data!AE408</f>
        <v>16239</v>
      </c>
      <c r="Y404" s="140"/>
      <c r="AA404" s="140">
        <f t="shared" si="101"/>
        <v>86006</v>
      </c>
    </row>
    <row r="405" spans="1:27">
      <c r="A405" s="169"/>
      <c r="B405" s="145">
        <v>2008</v>
      </c>
      <c r="C405" s="140">
        <f>Data!D409</f>
        <v>81873</v>
      </c>
      <c r="F405" s="140">
        <f>Data!G409</f>
        <v>8689</v>
      </c>
      <c r="I405" s="140">
        <f>Data!J409</f>
        <v>4830</v>
      </c>
      <c r="L405" s="140">
        <f>Data!M409</f>
        <v>3859</v>
      </c>
      <c r="M405" s="140">
        <f>Data!P409</f>
        <v>0</v>
      </c>
      <c r="N405" s="140">
        <f>Data!S409</f>
        <v>0</v>
      </c>
      <c r="O405" s="140">
        <f>Data!V409</f>
        <v>0</v>
      </c>
      <c r="R405" s="140">
        <f>Data!Y409</f>
        <v>1798</v>
      </c>
      <c r="U405" s="140">
        <f>Data!AB409</f>
        <v>0</v>
      </c>
      <c r="X405" s="140">
        <f>Data!AE409</f>
        <v>14566</v>
      </c>
      <c r="Y405" s="140"/>
      <c r="AA405" s="140">
        <f t="shared" si="101"/>
        <v>115615</v>
      </c>
    </row>
    <row r="406" spans="1:27">
      <c r="A406" s="169"/>
      <c r="B406" s="145">
        <v>2009</v>
      </c>
      <c r="C406" s="140">
        <f>Data!D410</f>
        <v>54112</v>
      </c>
      <c r="F406" s="140">
        <f>Data!G410</f>
        <v>4009</v>
      </c>
      <c r="I406" s="140">
        <f>Data!J410</f>
        <v>895</v>
      </c>
      <c r="L406" s="140">
        <f>Data!M410</f>
        <v>0</v>
      </c>
      <c r="M406" s="140">
        <f>Data!P410</f>
        <v>0</v>
      </c>
      <c r="N406" s="140">
        <f>Data!S410</f>
        <v>0</v>
      </c>
      <c r="O406" s="140">
        <f>Data!V410</f>
        <v>0</v>
      </c>
      <c r="R406" s="140">
        <f>Data!Y410</f>
        <v>11518</v>
      </c>
      <c r="U406" s="140">
        <f>Data!AB410</f>
        <v>153</v>
      </c>
      <c r="X406" s="140">
        <f>Data!AE410</f>
        <v>78151</v>
      </c>
      <c r="Y406" s="140"/>
      <c r="AA406" s="140">
        <f t="shared" si="101"/>
        <v>148838</v>
      </c>
    </row>
    <row r="407" spans="1:27">
      <c r="A407" s="169"/>
      <c r="B407" s="145">
        <v>2010</v>
      </c>
      <c r="C407" s="140">
        <f>Data!D411</f>
        <v>12263</v>
      </c>
      <c r="F407" s="140">
        <f>Data!G411</f>
        <v>1170</v>
      </c>
      <c r="I407" s="140">
        <f>Data!J411</f>
        <v>0</v>
      </c>
      <c r="L407" s="140">
        <f>Data!M411</f>
        <v>0</v>
      </c>
      <c r="M407" s="140">
        <f>Data!P411</f>
        <v>0</v>
      </c>
      <c r="N407" s="140">
        <f>Data!S411</f>
        <v>0</v>
      </c>
      <c r="O407" s="140">
        <f>Data!V411</f>
        <v>0</v>
      </c>
      <c r="R407" s="140">
        <f>Data!Y411</f>
        <v>0</v>
      </c>
      <c r="U407" s="140">
        <f>Data!AB411</f>
        <v>0</v>
      </c>
      <c r="X407" s="140">
        <f>Data!AE411</f>
        <v>313</v>
      </c>
      <c r="Y407" s="140"/>
      <c r="AA407" s="140">
        <f t="shared" si="101"/>
        <v>13746</v>
      </c>
    </row>
    <row r="408" spans="1:27">
      <c r="A408" s="169"/>
      <c r="B408" s="145">
        <v>2011</v>
      </c>
      <c r="C408" s="140">
        <f>Data!D412</f>
        <v>51</v>
      </c>
      <c r="F408" s="140">
        <f>Data!G412</f>
        <v>2886</v>
      </c>
      <c r="I408" s="140">
        <f>Data!J412</f>
        <v>0</v>
      </c>
      <c r="L408" s="140">
        <f>Data!M412</f>
        <v>0</v>
      </c>
      <c r="M408" s="140">
        <f>Data!P412</f>
        <v>0</v>
      </c>
      <c r="N408" s="140">
        <f>Data!S412</f>
        <v>0</v>
      </c>
      <c r="O408" s="140">
        <f>Data!V412</f>
        <v>0</v>
      </c>
      <c r="R408" s="140">
        <f>Data!Y412</f>
        <v>0</v>
      </c>
      <c r="U408" s="140">
        <f>Data!AB412</f>
        <v>0</v>
      </c>
      <c r="X408" s="140">
        <f>Data!AE412</f>
        <v>0</v>
      </c>
      <c r="Y408" s="140"/>
      <c r="AA408" s="140">
        <f t="shared" si="101"/>
        <v>2937</v>
      </c>
    </row>
    <row r="409" spans="1:27">
      <c r="A409" s="169"/>
      <c r="B409" s="145">
        <v>2012</v>
      </c>
      <c r="C409" s="140">
        <f>Data!D413</f>
        <v>3017</v>
      </c>
      <c r="F409" s="140">
        <f>Data!G413</f>
        <v>5532</v>
      </c>
      <c r="I409" s="140">
        <f>Data!J413</f>
        <v>2177</v>
      </c>
      <c r="L409" s="140">
        <f>Data!M413</f>
        <v>0</v>
      </c>
      <c r="M409" s="140">
        <f>Data!P413</f>
        <v>0</v>
      </c>
      <c r="N409" s="140">
        <f>Data!S413</f>
        <v>0</v>
      </c>
      <c r="O409" s="140">
        <f>Data!V413</f>
        <v>575</v>
      </c>
      <c r="R409" s="140">
        <f>Data!Y413</f>
        <v>0</v>
      </c>
      <c r="U409" s="140">
        <f>Data!AB413</f>
        <v>0</v>
      </c>
      <c r="X409" s="140">
        <f>Data!AE413</f>
        <v>5395</v>
      </c>
      <c r="Y409" s="140"/>
      <c r="AA409" s="140">
        <f t="shared" si="101"/>
        <v>16696</v>
      </c>
    </row>
    <row r="410" spans="1:27" ht="11.25" customHeight="1">
      <c r="C410" s="140"/>
      <c r="F410" s="140"/>
      <c r="I410" s="140"/>
      <c r="L410" s="140"/>
      <c r="M410" s="140"/>
      <c r="N410" s="140"/>
      <c r="O410" s="140"/>
      <c r="R410" s="140"/>
      <c r="U410" s="140"/>
      <c r="X410" s="140"/>
      <c r="Y410" s="140"/>
      <c r="AA410" s="140">
        <f t="shared" ref="AA410:AA412" si="102">SUM(C410:X410)</f>
        <v>0</v>
      </c>
    </row>
    <row r="411" spans="1:27">
      <c r="A411" s="144"/>
      <c r="B411" s="145" t="s">
        <v>106</v>
      </c>
      <c r="C411" s="140">
        <f>SUM(C398:C400)</f>
        <v>97992</v>
      </c>
      <c r="F411" s="140">
        <f t="shared" ref="F411:X411" si="103">SUM(F398:F400)</f>
        <v>25697</v>
      </c>
      <c r="I411" s="140">
        <f t="shared" si="103"/>
        <v>0</v>
      </c>
      <c r="L411" s="140">
        <f t="shared" si="103"/>
        <v>1375</v>
      </c>
      <c r="M411" s="140">
        <f t="shared" si="103"/>
        <v>17908</v>
      </c>
      <c r="N411" s="140">
        <f t="shared" si="103"/>
        <v>1688</v>
      </c>
      <c r="O411" s="140">
        <f t="shared" si="103"/>
        <v>1188</v>
      </c>
      <c r="R411" s="140">
        <f t="shared" si="103"/>
        <v>2228</v>
      </c>
      <c r="U411" s="140">
        <f t="shared" si="103"/>
        <v>2528</v>
      </c>
      <c r="X411" s="140">
        <f t="shared" si="103"/>
        <v>16360</v>
      </c>
      <c r="Y411" s="140"/>
      <c r="AA411" s="140">
        <f t="shared" si="102"/>
        <v>166964</v>
      </c>
    </row>
    <row r="412" spans="1:27">
      <c r="A412" s="144"/>
      <c r="B412" s="145" t="s">
        <v>139</v>
      </c>
      <c r="C412" s="140">
        <f>SUM(C401:C409)</f>
        <v>350107</v>
      </c>
      <c r="D412" s="140">
        <f>SUM(C411:C412)</f>
        <v>448099</v>
      </c>
      <c r="E412" s="140">
        <f>SUM(C398:C409)</f>
        <v>448099</v>
      </c>
      <c r="F412" s="140">
        <f t="shared" ref="F412:X412" si="104">SUM(F401:F409)</f>
        <v>62466</v>
      </c>
      <c r="G412" s="140">
        <f>SUM(F411:F412)</f>
        <v>88163</v>
      </c>
      <c r="H412" s="140">
        <f>SUM(F398:F409)</f>
        <v>88163</v>
      </c>
      <c r="I412" s="140">
        <f t="shared" si="104"/>
        <v>32577</v>
      </c>
      <c r="J412" s="140">
        <f>SUM(I411:I412)</f>
        <v>32577</v>
      </c>
      <c r="K412" s="140">
        <f>SUM(I398:I409)</f>
        <v>32577</v>
      </c>
      <c r="L412" s="140">
        <f t="shared" si="104"/>
        <v>42412</v>
      </c>
      <c r="M412" s="140">
        <f t="shared" si="104"/>
        <v>78</v>
      </c>
      <c r="N412" s="140">
        <f t="shared" si="104"/>
        <v>3964</v>
      </c>
      <c r="O412" s="140">
        <f t="shared" si="104"/>
        <v>2457</v>
      </c>
      <c r="P412" s="140">
        <f>SUM(O411:O412)</f>
        <v>3645</v>
      </c>
      <c r="Q412" s="140">
        <f>SUM(O398:O409)</f>
        <v>3645</v>
      </c>
      <c r="R412" s="140">
        <f t="shared" si="104"/>
        <v>30608</v>
      </c>
      <c r="S412" s="140">
        <f>SUM(R411:R412)</f>
        <v>32836</v>
      </c>
      <c r="T412" s="140">
        <f>SUM(R398:R409)</f>
        <v>32836</v>
      </c>
      <c r="U412" s="140">
        <f t="shared" si="104"/>
        <v>96413</v>
      </c>
      <c r="V412" s="140">
        <f>SUM(U411:U412)</f>
        <v>98941</v>
      </c>
      <c r="W412" s="140">
        <f>SUM(U398:U409)</f>
        <v>98941</v>
      </c>
      <c r="X412" s="140">
        <f t="shared" si="104"/>
        <v>116748</v>
      </c>
      <c r="Y412" s="140">
        <f>SUM(X398:X409)</f>
        <v>133108</v>
      </c>
      <c r="Z412" s="140">
        <f>SUM(X411:X412)</f>
        <v>133108</v>
      </c>
      <c r="AA412" s="140">
        <f t="shared" si="102"/>
        <v>2146352</v>
      </c>
    </row>
    <row r="413" spans="1:27">
      <c r="A413" s="144"/>
      <c r="C413" s="140"/>
      <c r="F413" s="140"/>
      <c r="I413" s="140"/>
      <c r="L413" s="140"/>
      <c r="M413" s="140"/>
      <c r="N413" s="140"/>
      <c r="O413" s="140"/>
      <c r="R413" s="140"/>
      <c r="U413" s="140"/>
      <c r="X413" s="140"/>
      <c r="Y413" s="140"/>
      <c r="AA413" s="140"/>
    </row>
    <row r="414" spans="1:27" ht="21" customHeight="1">
      <c r="A414" s="169" t="s">
        <v>45</v>
      </c>
      <c r="B414" s="145">
        <v>2001</v>
      </c>
      <c r="C414" s="140">
        <f>Data!D418</f>
        <v>0</v>
      </c>
      <c r="F414" s="140">
        <f>Data!G418</f>
        <v>0</v>
      </c>
      <c r="I414" s="140">
        <f>Data!J418</f>
        <v>0</v>
      </c>
      <c r="L414" s="140">
        <f>Data!M418</f>
        <v>0</v>
      </c>
      <c r="M414" s="140">
        <f>Data!P418</f>
        <v>191</v>
      </c>
      <c r="N414" s="140">
        <f>Data!S418</f>
        <v>0</v>
      </c>
      <c r="O414" s="140">
        <f>Data!V418</f>
        <v>0</v>
      </c>
      <c r="R414" s="140">
        <f>Data!Y418</f>
        <v>0</v>
      </c>
      <c r="U414" s="140">
        <f>Data!AB418</f>
        <v>1149</v>
      </c>
      <c r="X414" s="140">
        <f>Data!AE418</f>
        <v>984</v>
      </c>
      <c r="Y414" s="140"/>
      <c r="AA414" s="140">
        <f>SUM(C414:X414)</f>
        <v>2324</v>
      </c>
    </row>
    <row r="415" spans="1:27">
      <c r="A415" s="169"/>
      <c r="B415" s="145">
        <v>2002</v>
      </c>
      <c r="C415" s="140">
        <f>Data!D419</f>
        <v>246</v>
      </c>
      <c r="F415" s="140">
        <f>Data!G419</f>
        <v>1460</v>
      </c>
      <c r="I415" s="140">
        <f>Data!J419</f>
        <v>0</v>
      </c>
      <c r="L415" s="140">
        <f>Data!M419</f>
        <v>0</v>
      </c>
      <c r="M415" s="140">
        <f>Data!P419</f>
        <v>0</v>
      </c>
      <c r="N415" s="140">
        <f>Data!S419</f>
        <v>0</v>
      </c>
      <c r="O415" s="140">
        <f>Data!V419</f>
        <v>0</v>
      </c>
      <c r="R415" s="140">
        <f>Data!Y419</f>
        <v>0</v>
      </c>
      <c r="U415" s="140">
        <f>Data!AB419</f>
        <v>0</v>
      </c>
      <c r="X415" s="140">
        <f>Data!AE419</f>
        <v>0</v>
      </c>
      <c r="Y415" s="140"/>
      <c r="AA415" s="140">
        <f t="shared" ref="AA415:AA425" si="105">SUM(C415:X415)</f>
        <v>1706</v>
      </c>
    </row>
    <row r="416" spans="1:27">
      <c r="A416" s="169"/>
      <c r="B416" s="145">
        <v>2003</v>
      </c>
      <c r="C416" s="140">
        <f>Data!D420</f>
        <v>246</v>
      </c>
      <c r="F416" s="140">
        <f>Data!G420</f>
        <v>403</v>
      </c>
      <c r="I416" s="140">
        <f>Data!J420</f>
        <v>0</v>
      </c>
      <c r="L416" s="140">
        <f>Data!M420</f>
        <v>0</v>
      </c>
      <c r="M416" s="140">
        <f>Data!P420</f>
        <v>0</v>
      </c>
      <c r="N416" s="140">
        <f>Data!S420</f>
        <v>0</v>
      </c>
      <c r="O416" s="140">
        <f>Data!V420</f>
        <v>0</v>
      </c>
      <c r="R416" s="140">
        <f>Data!Y420</f>
        <v>0</v>
      </c>
      <c r="U416" s="140">
        <f>Data!AB420</f>
        <v>0</v>
      </c>
      <c r="X416" s="140">
        <f>Data!AE420</f>
        <v>0</v>
      </c>
      <c r="Y416" s="140"/>
      <c r="AA416" s="140">
        <f t="shared" si="105"/>
        <v>649</v>
      </c>
    </row>
    <row r="417" spans="1:27">
      <c r="A417" s="169"/>
      <c r="B417" s="145">
        <v>2004</v>
      </c>
      <c r="C417" s="140">
        <f>Data!D421</f>
        <v>310</v>
      </c>
      <c r="F417" s="140">
        <f>Data!G421</f>
        <v>82</v>
      </c>
      <c r="I417" s="140">
        <f>Data!J421</f>
        <v>0</v>
      </c>
      <c r="L417" s="140">
        <f>Data!M421</f>
        <v>0</v>
      </c>
      <c r="M417" s="140">
        <f>Data!P421</f>
        <v>0</v>
      </c>
      <c r="N417" s="140">
        <f>Data!S421</f>
        <v>0</v>
      </c>
      <c r="O417" s="140">
        <f>Data!V421</f>
        <v>0</v>
      </c>
      <c r="R417" s="140">
        <f>Data!Y421</f>
        <v>0</v>
      </c>
      <c r="U417" s="140">
        <f>Data!AB421</f>
        <v>0</v>
      </c>
      <c r="X417" s="140">
        <f>Data!AE421</f>
        <v>0</v>
      </c>
      <c r="Y417" s="140"/>
      <c r="AA417" s="140">
        <f t="shared" si="105"/>
        <v>392</v>
      </c>
    </row>
    <row r="418" spans="1:27">
      <c r="A418" s="169"/>
      <c r="B418" s="145">
        <v>2005</v>
      </c>
      <c r="C418" s="140">
        <f>Data!D422</f>
        <v>0</v>
      </c>
      <c r="F418" s="140">
        <f>Data!G422</f>
        <v>0</v>
      </c>
      <c r="I418" s="140">
        <f>Data!J422</f>
        <v>0</v>
      </c>
      <c r="L418" s="140">
        <f>Data!M422</f>
        <v>0</v>
      </c>
      <c r="M418" s="140">
        <f>Data!P422</f>
        <v>0</v>
      </c>
      <c r="N418" s="140">
        <f>Data!S422</f>
        <v>0</v>
      </c>
      <c r="O418" s="140">
        <f>Data!V422</f>
        <v>0</v>
      </c>
      <c r="R418" s="140">
        <f>Data!Y422</f>
        <v>0</v>
      </c>
      <c r="U418" s="140">
        <f>Data!AB422</f>
        <v>60</v>
      </c>
      <c r="X418" s="140">
        <f>Data!AE422</f>
        <v>0</v>
      </c>
      <c r="Y418" s="140"/>
      <c r="AA418" s="140">
        <f t="shared" si="105"/>
        <v>60</v>
      </c>
    </row>
    <row r="419" spans="1:27">
      <c r="A419" s="169"/>
      <c r="B419" s="145">
        <v>2006</v>
      </c>
      <c r="C419" s="140">
        <f>Data!D423</f>
        <v>52</v>
      </c>
      <c r="F419" s="140">
        <f>Data!G423</f>
        <v>1823</v>
      </c>
      <c r="I419" s="140">
        <f>Data!J423</f>
        <v>0</v>
      </c>
      <c r="L419" s="140">
        <f>Data!M423</f>
        <v>6300</v>
      </c>
      <c r="M419" s="140">
        <f>Data!P423</f>
        <v>0</v>
      </c>
      <c r="N419" s="140">
        <f>Data!S423</f>
        <v>0</v>
      </c>
      <c r="O419" s="140">
        <f>Data!V423</f>
        <v>0</v>
      </c>
      <c r="R419" s="140">
        <f>Data!Y423</f>
        <v>0</v>
      </c>
      <c r="U419" s="140">
        <f>Data!AB423</f>
        <v>2621</v>
      </c>
      <c r="X419" s="140">
        <f>Data!AE423</f>
        <v>0</v>
      </c>
      <c r="Y419" s="140"/>
      <c r="AA419" s="140">
        <f t="shared" si="105"/>
        <v>10796</v>
      </c>
    </row>
    <row r="420" spans="1:27">
      <c r="A420" s="169"/>
      <c r="B420" s="145">
        <v>2007</v>
      </c>
      <c r="C420" s="140">
        <f>Data!D424</f>
        <v>191</v>
      </c>
      <c r="F420" s="140">
        <f>Data!G424</f>
        <v>0</v>
      </c>
      <c r="I420" s="140">
        <f>Data!J424</f>
        <v>0</v>
      </c>
      <c r="L420" s="140">
        <f>Data!M424</f>
        <v>0</v>
      </c>
      <c r="M420" s="140">
        <f>Data!P424</f>
        <v>0</v>
      </c>
      <c r="N420" s="140">
        <f>Data!S424</f>
        <v>0</v>
      </c>
      <c r="O420" s="140">
        <f>Data!V424</f>
        <v>0</v>
      </c>
      <c r="R420" s="140">
        <f>Data!Y424</f>
        <v>0</v>
      </c>
      <c r="U420" s="140">
        <f>Data!AB424</f>
        <v>0</v>
      </c>
      <c r="X420" s="140">
        <f>Data!AE424</f>
        <v>0</v>
      </c>
      <c r="Y420" s="140"/>
      <c r="AA420" s="140">
        <f t="shared" si="105"/>
        <v>191</v>
      </c>
    </row>
    <row r="421" spans="1:27">
      <c r="A421" s="169"/>
      <c r="B421" s="145">
        <v>2008</v>
      </c>
      <c r="C421" s="140">
        <f>Data!D425</f>
        <v>0</v>
      </c>
      <c r="F421" s="140">
        <f>Data!G425</f>
        <v>364</v>
      </c>
      <c r="I421" s="140">
        <f>Data!J425</f>
        <v>0</v>
      </c>
      <c r="L421" s="140">
        <f>Data!M425</f>
        <v>0</v>
      </c>
      <c r="M421" s="140">
        <f>Data!P425</f>
        <v>0</v>
      </c>
      <c r="N421" s="140">
        <f>Data!S425</f>
        <v>0</v>
      </c>
      <c r="O421" s="140">
        <f>Data!V425</f>
        <v>0</v>
      </c>
      <c r="R421" s="140">
        <f>Data!Y425</f>
        <v>0</v>
      </c>
      <c r="U421" s="140">
        <f>Data!AB425</f>
        <v>0</v>
      </c>
      <c r="X421" s="140">
        <f>Data!AE425</f>
        <v>70</v>
      </c>
      <c r="Y421" s="140"/>
      <c r="AA421" s="140">
        <f t="shared" si="105"/>
        <v>434</v>
      </c>
    </row>
    <row r="422" spans="1:27">
      <c r="A422" s="169"/>
      <c r="B422" s="145">
        <v>2009</v>
      </c>
      <c r="C422" s="140">
        <f>Data!D426</f>
        <v>0</v>
      </c>
      <c r="F422" s="140">
        <f>Data!G426</f>
        <v>540</v>
      </c>
      <c r="I422" s="140">
        <f>Data!J426</f>
        <v>0</v>
      </c>
      <c r="L422" s="140">
        <f>Data!M426</f>
        <v>0</v>
      </c>
      <c r="M422" s="140">
        <f>Data!P426</f>
        <v>0</v>
      </c>
      <c r="N422" s="140">
        <f>Data!S426</f>
        <v>0</v>
      </c>
      <c r="O422" s="140">
        <f>Data!V426</f>
        <v>0</v>
      </c>
      <c r="R422" s="140">
        <f>Data!Y426</f>
        <v>0</v>
      </c>
      <c r="U422" s="140">
        <f>Data!AB426</f>
        <v>80</v>
      </c>
      <c r="X422" s="140">
        <f>Data!AE426</f>
        <v>0</v>
      </c>
      <c r="Y422" s="140"/>
      <c r="AA422" s="140">
        <f t="shared" si="105"/>
        <v>620</v>
      </c>
    </row>
    <row r="423" spans="1:27">
      <c r="A423" s="169"/>
      <c r="B423" s="145">
        <v>2010</v>
      </c>
      <c r="C423" s="140">
        <f>Data!D427</f>
        <v>0</v>
      </c>
      <c r="F423" s="140">
        <f>Data!G427</f>
        <v>0</v>
      </c>
      <c r="I423" s="140">
        <f>Data!J427</f>
        <v>0</v>
      </c>
      <c r="L423" s="140">
        <f>Data!M427</f>
        <v>0</v>
      </c>
      <c r="M423" s="140">
        <f>Data!P427</f>
        <v>0</v>
      </c>
      <c r="N423" s="140">
        <f>Data!S427</f>
        <v>0</v>
      </c>
      <c r="O423" s="140">
        <f>Data!V427</f>
        <v>0</v>
      </c>
      <c r="R423" s="140">
        <f>Data!Y427</f>
        <v>0</v>
      </c>
      <c r="U423" s="140">
        <f>Data!AB427</f>
        <v>0</v>
      </c>
      <c r="X423" s="140">
        <f>Data!AE427</f>
        <v>0</v>
      </c>
      <c r="Y423" s="140"/>
      <c r="AA423" s="140">
        <f t="shared" si="105"/>
        <v>0</v>
      </c>
    </row>
    <row r="424" spans="1:27">
      <c r="A424" s="169"/>
      <c r="B424" s="145">
        <v>2011</v>
      </c>
      <c r="C424" s="140">
        <f>Data!D428</f>
        <v>0</v>
      </c>
      <c r="F424" s="140">
        <f>Data!G428</f>
        <v>0</v>
      </c>
      <c r="I424" s="140">
        <f>Data!J428</f>
        <v>0</v>
      </c>
      <c r="L424" s="140">
        <f>Data!M428</f>
        <v>0</v>
      </c>
      <c r="M424" s="140">
        <f>Data!P428</f>
        <v>0</v>
      </c>
      <c r="N424" s="140">
        <f>Data!S428</f>
        <v>0</v>
      </c>
      <c r="O424" s="140">
        <f>Data!V428</f>
        <v>0</v>
      </c>
      <c r="R424" s="140">
        <f>Data!Y428</f>
        <v>0</v>
      </c>
      <c r="U424" s="140">
        <f>Data!AB428</f>
        <v>0</v>
      </c>
      <c r="X424" s="140">
        <f>Data!AE428</f>
        <v>0</v>
      </c>
      <c r="Y424" s="140"/>
      <c r="AA424" s="140">
        <f t="shared" si="105"/>
        <v>0</v>
      </c>
    </row>
    <row r="425" spans="1:27">
      <c r="A425" s="169"/>
      <c r="B425" s="145">
        <v>2012</v>
      </c>
      <c r="C425" s="140">
        <f>Data!D429</f>
        <v>0</v>
      </c>
      <c r="F425" s="140">
        <f>Data!G429</f>
        <v>0</v>
      </c>
      <c r="I425" s="140">
        <f>Data!J429</f>
        <v>0</v>
      </c>
      <c r="L425" s="140">
        <f>Data!M429</f>
        <v>0</v>
      </c>
      <c r="M425" s="140">
        <f>Data!P429</f>
        <v>0</v>
      </c>
      <c r="N425" s="140">
        <f>Data!S429</f>
        <v>0</v>
      </c>
      <c r="O425" s="140">
        <f>Data!V429</f>
        <v>0</v>
      </c>
      <c r="R425" s="140">
        <f>Data!Y429</f>
        <v>0</v>
      </c>
      <c r="U425" s="140">
        <f>Data!AB429</f>
        <v>0</v>
      </c>
      <c r="X425" s="140">
        <f>Data!AE429</f>
        <v>0</v>
      </c>
      <c r="Y425" s="140"/>
      <c r="AA425" s="140">
        <f t="shared" si="105"/>
        <v>0</v>
      </c>
    </row>
    <row r="426" spans="1:27" ht="11.25" customHeight="1">
      <c r="C426" s="140"/>
      <c r="F426" s="140"/>
      <c r="I426" s="140"/>
      <c r="L426" s="140"/>
      <c r="M426" s="140"/>
      <c r="N426" s="140"/>
      <c r="O426" s="140"/>
      <c r="R426" s="140"/>
      <c r="U426" s="140"/>
      <c r="X426" s="140"/>
      <c r="Y426" s="140"/>
      <c r="AA426" s="140">
        <f t="shared" ref="AA426:AA428" si="106">SUM(C426:X426)</f>
        <v>0</v>
      </c>
    </row>
    <row r="427" spans="1:27">
      <c r="A427" s="144"/>
      <c r="B427" s="145" t="s">
        <v>106</v>
      </c>
      <c r="C427" s="140">
        <f>SUM(C414:C416)</f>
        <v>492</v>
      </c>
      <c r="F427" s="140">
        <f t="shared" ref="F427:X427" si="107">SUM(F414:F416)</f>
        <v>1863</v>
      </c>
      <c r="I427" s="140">
        <f t="shared" si="107"/>
        <v>0</v>
      </c>
      <c r="L427" s="140">
        <f t="shared" si="107"/>
        <v>0</v>
      </c>
      <c r="M427" s="140">
        <f t="shared" si="107"/>
        <v>191</v>
      </c>
      <c r="N427" s="140">
        <f t="shared" si="107"/>
        <v>0</v>
      </c>
      <c r="O427" s="140">
        <f t="shared" si="107"/>
        <v>0</v>
      </c>
      <c r="R427" s="140">
        <f t="shared" si="107"/>
        <v>0</v>
      </c>
      <c r="U427" s="140">
        <f t="shared" si="107"/>
        <v>1149</v>
      </c>
      <c r="X427" s="140">
        <f t="shared" si="107"/>
        <v>984</v>
      </c>
      <c r="Y427" s="140"/>
      <c r="AA427" s="140">
        <f t="shared" si="106"/>
        <v>4679</v>
      </c>
    </row>
    <row r="428" spans="1:27">
      <c r="A428" s="144"/>
      <c r="B428" s="145" t="s">
        <v>139</v>
      </c>
      <c r="C428" s="140">
        <f>SUM(C417:C425)</f>
        <v>553</v>
      </c>
      <c r="D428" s="140">
        <f>SUM(C427:C428)</f>
        <v>1045</v>
      </c>
      <c r="E428" s="140">
        <f>SUM(C414:C425)</f>
        <v>1045</v>
      </c>
      <c r="F428" s="140">
        <f t="shared" ref="F428:X428" si="108">SUM(F417:F425)</f>
        <v>2809</v>
      </c>
      <c r="G428" s="140">
        <f>SUM(F427:F428)</f>
        <v>4672</v>
      </c>
      <c r="H428" s="140">
        <f>SUM(F414:F425)</f>
        <v>4672</v>
      </c>
      <c r="I428" s="140">
        <f t="shared" si="108"/>
        <v>0</v>
      </c>
      <c r="J428" s="140">
        <f>SUM(I427:I428)</f>
        <v>0</v>
      </c>
      <c r="K428" s="140">
        <f>SUM(I414:I425)</f>
        <v>0</v>
      </c>
      <c r="L428" s="140">
        <f t="shared" si="108"/>
        <v>6300</v>
      </c>
      <c r="M428" s="140">
        <f t="shared" si="108"/>
        <v>0</v>
      </c>
      <c r="N428" s="140">
        <f t="shared" si="108"/>
        <v>0</v>
      </c>
      <c r="O428" s="140">
        <f t="shared" si="108"/>
        <v>0</v>
      </c>
      <c r="P428" s="140">
        <f>SUM(O427:O428)</f>
        <v>0</v>
      </c>
      <c r="Q428" s="140">
        <f>SUM(O414:O425)</f>
        <v>0</v>
      </c>
      <c r="R428" s="140">
        <f t="shared" si="108"/>
        <v>0</v>
      </c>
      <c r="S428" s="140">
        <f>SUM(R427:R428)</f>
        <v>0</v>
      </c>
      <c r="T428" s="140">
        <f>SUM(R414:R425)</f>
        <v>0</v>
      </c>
      <c r="U428" s="140">
        <f t="shared" si="108"/>
        <v>2761</v>
      </c>
      <c r="V428" s="140">
        <f>SUM(U427:U428)</f>
        <v>3910</v>
      </c>
      <c r="W428" s="140">
        <f>SUM(U414:U425)</f>
        <v>3910</v>
      </c>
      <c r="X428" s="140">
        <f t="shared" si="108"/>
        <v>70</v>
      </c>
      <c r="Y428" s="140">
        <f>SUM(X414:X425)</f>
        <v>1054</v>
      </c>
      <c r="Z428" s="140">
        <f>SUM(X427:X428)</f>
        <v>1054</v>
      </c>
      <c r="AA428" s="140">
        <f t="shared" si="106"/>
        <v>31747</v>
      </c>
    </row>
    <row r="429" spans="1:27">
      <c r="A429" s="144"/>
      <c r="C429" s="140"/>
      <c r="F429" s="140"/>
      <c r="I429" s="140"/>
      <c r="L429" s="140"/>
      <c r="M429" s="140"/>
      <c r="N429" s="140"/>
      <c r="O429" s="140"/>
      <c r="R429" s="140"/>
      <c r="U429" s="140"/>
      <c r="X429" s="140"/>
      <c r="Y429" s="140"/>
      <c r="AA429" s="140"/>
    </row>
    <row r="430" spans="1:27" ht="18" customHeight="1">
      <c r="A430" s="169" t="s">
        <v>46</v>
      </c>
      <c r="B430" s="145">
        <v>2001</v>
      </c>
      <c r="C430" s="140">
        <f>Data!D434</f>
        <v>745</v>
      </c>
      <c r="F430" s="140">
        <f>Data!G434</f>
        <v>3810</v>
      </c>
      <c r="I430" s="140">
        <f>Data!J434</f>
        <v>0</v>
      </c>
      <c r="L430" s="140">
        <f>Data!M434</f>
        <v>262</v>
      </c>
      <c r="M430" s="140">
        <f>Data!P434</f>
        <v>2890</v>
      </c>
      <c r="N430" s="140">
        <f>Data!S434</f>
        <v>0</v>
      </c>
      <c r="O430" s="140">
        <f>Data!V434</f>
        <v>0</v>
      </c>
      <c r="R430" s="140">
        <f>Data!Y434</f>
        <v>0</v>
      </c>
      <c r="U430" s="140">
        <f>Data!AB434</f>
        <v>700</v>
      </c>
      <c r="X430" s="140">
        <f>Data!AE434</f>
        <v>0</v>
      </c>
      <c r="Y430" s="140"/>
      <c r="AA430" s="140">
        <f>SUM(C430:X430)</f>
        <v>8407</v>
      </c>
    </row>
    <row r="431" spans="1:27">
      <c r="A431" s="169"/>
      <c r="B431" s="145">
        <v>2002</v>
      </c>
      <c r="C431" s="140">
        <f>Data!D435</f>
        <v>930</v>
      </c>
      <c r="F431" s="140">
        <f>Data!G435</f>
        <v>4580</v>
      </c>
      <c r="I431" s="140">
        <f>Data!J435</f>
        <v>0</v>
      </c>
      <c r="L431" s="140">
        <f>Data!M435</f>
        <v>0</v>
      </c>
      <c r="M431" s="140">
        <f>Data!P435</f>
        <v>0</v>
      </c>
      <c r="N431" s="140">
        <f>Data!S435</f>
        <v>0</v>
      </c>
      <c r="O431" s="140">
        <f>Data!V435</f>
        <v>0</v>
      </c>
      <c r="R431" s="140">
        <f>Data!Y435</f>
        <v>0</v>
      </c>
      <c r="U431" s="140">
        <f>Data!AB435</f>
        <v>0</v>
      </c>
      <c r="X431" s="140">
        <f>Data!AE435</f>
        <v>0</v>
      </c>
      <c r="Y431" s="140"/>
      <c r="AA431" s="140">
        <f t="shared" ref="AA431:AA441" si="109">SUM(C431:X431)</f>
        <v>5510</v>
      </c>
    </row>
    <row r="432" spans="1:27">
      <c r="A432" s="169"/>
      <c r="B432" s="145">
        <v>2003</v>
      </c>
      <c r="C432" s="140">
        <f>Data!D436</f>
        <v>320</v>
      </c>
      <c r="F432" s="140">
        <f>Data!G436</f>
        <v>6572</v>
      </c>
      <c r="I432" s="140">
        <f>Data!J436</f>
        <v>0</v>
      </c>
      <c r="L432" s="140">
        <f>Data!M436</f>
        <v>0</v>
      </c>
      <c r="M432" s="140">
        <f>Data!P436</f>
        <v>0</v>
      </c>
      <c r="N432" s="140">
        <f>Data!S436</f>
        <v>0</v>
      </c>
      <c r="O432" s="140">
        <f>Data!V436</f>
        <v>0</v>
      </c>
      <c r="R432" s="140">
        <f>Data!Y436</f>
        <v>0</v>
      </c>
      <c r="U432" s="140">
        <f>Data!AB436</f>
        <v>0</v>
      </c>
      <c r="X432" s="140">
        <f>Data!AE436</f>
        <v>0</v>
      </c>
      <c r="Y432" s="140"/>
      <c r="AA432" s="140">
        <f t="shared" si="109"/>
        <v>6892</v>
      </c>
    </row>
    <row r="433" spans="1:27">
      <c r="A433" s="169"/>
      <c r="B433" s="145">
        <v>2004</v>
      </c>
      <c r="C433" s="140">
        <f>Data!D437</f>
        <v>30360</v>
      </c>
      <c r="F433" s="140">
        <f>Data!G437</f>
        <v>2788</v>
      </c>
      <c r="I433" s="140">
        <f>Data!J437</f>
        <v>0</v>
      </c>
      <c r="L433" s="140">
        <f>Data!M437</f>
        <v>0</v>
      </c>
      <c r="M433" s="140">
        <f>Data!P437</f>
        <v>0</v>
      </c>
      <c r="N433" s="140">
        <f>Data!S437</f>
        <v>420</v>
      </c>
      <c r="O433" s="140">
        <f>Data!V437</f>
        <v>0</v>
      </c>
      <c r="R433" s="140">
        <f>Data!Y437</f>
        <v>0</v>
      </c>
      <c r="U433" s="140">
        <f>Data!AB437</f>
        <v>0</v>
      </c>
      <c r="X433" s="140">
        <f>Data!AE437</f>
        <v>0</v>
      </c>
      <c r="Y433" s="140"/>
      <c r="AA433" s="140">
        <f t="shared" si="109"/>
        <v>33568</v>
      </c>
    </row>
    <row r="434" spans="1:27">
      <c r="A434" s="169"/>
      <c r="B434" s="145">
        <v>2005</v>
      </c>
      <c r="C434" s="140">
        <f>Data!D438</f>
        <v>0</v>
      </c>
      <c r="F434" s="140">
        <f>Data!G438</f>
        <v>0</v>
      </c>
      <c r="I434" s="140">
        <f>Data!J438</f>
        <v>0</v>
      </c>
      <c r="L434" s="140">
        <f>Data!M438</f>
        <v>0</v>
      </c>
      <c r="M434" s="140">
        <f>Data!P438</f>
        <v>0</v>
      </c>
      <c r="N434" s="140">
        <f>Data!S438</f>
        <v>0</v>
      </c>
      <c r="O434" s="140">
        <f>Data!V438</f>
        <v>0</v>
      </c>
      <c r="R434" s="140">
        <f>Data!Y438</f>
        <v>0</v>
      </c>
      <c r="U434" s="140">
        <f>Data!AB438</f>
        <v>0</v>
      </c>
      <c r="X434" s="140">
        <f>Data!AE438</f>
        <v>0</v>
      </c>
      <c r="Y434" s="140"/>
      <c r="AA434" s="140">
        <f t="shared" si="109"/>
        <v>0</v>
      </c>
    </row>
    <row r="435" spans="1:27">
      <c r="A435" s="169"/>
      <c r="B435" s="145">
        <v>2006</v>
      </c>
      <c r="C435" s="140">
        <f>Data!D439</f>
        <v>2134</v>
      </c>
      <c r="F435" s="140">
        <f>Data!G439</f>
        <v>3448</v>
      </c>
      <c r="I435" s="140">
        <f>Data!J439</f>
        <v>10660</v>
      </c>
      <c r="L435" s="140">
        <f>Data!M439</f>
        <v>0</v>
      </c>
      <c r="M435" s="140">
        <f>Data!P439</f>
        <v>0</v>
      </c>
      <c r="N435" s="140">
        <f>Data!S439</f>
        <v>0</v>
      </c>
      <c r="O435" s="140">
        <f>Data!V439</f>
        <v>0</v>
      </c>
      <c r="R435" s="140">
        <f>Data!Y439</f>
        <v>0</v>
      </c>
      <c r="U435" s="140">
        <f>Data!AB439</f>
        <v>2621</v>
      </c>
      <c r="X435" s="140">
        <f>Data!AE439</f>
        <v>0</v>
      </c>
      <c r="Y435" s="140"/>
      <c r="AA435" s="140">
        <f t="shared" si="109"/>
        <v>18863</v>
      </c>
    </row>
    <row r="436" spans="1:27">
      <c r="A436" s="169"/>
      <c r="B436" s="145">
        <v>2007</v>
      </c>
      <c r="C436" s="140">
        <f>Data!D440</f>
        <v>5762</v>
      </c>
      <c r="F436" s="140">
        <f>Data!G440</f>
        <v>3458</v>
      </c>
      <c r="I436" s="140">
        <f>Data!J440</f>
        <v>0</v>
      </c>
      <c r="L436" s="140">
        <f>Data!M440</f>
        <v>0</v>
      </c>
      <c r="M436" s="140">
        <f>Data!P440</f>
        <v>0</v>
      </c>
      <c r="N436" s="140">
        <f>Data!S440</f>
        <v>0</v>
      </c>
      <c r="O436" s="140">
        <f>Data!V440</f>
        <v>0</v>
      </c>
      <c r="R436" s="140">
        <f>Data!Y440</f>
        <v>0</v>
      </c>
      <c r="U436" s="140">
        <f>Data!AB440</f>
        <v>5956</v>
      </c>
      <c r="X436" s="140">
        <f>Data!AE440</f>
        <v>0</v>
      </c>
      <c r="Y436" s="140"/>
      <c r="AA436" s="140">
        <f t="shared" si="109"/>
        <v>15176</v>
      </c>
    </row>
    <row r="437" spans="1:27">
      <c r="A437" s="169"/>
      <c r="B437" s="145">
        <v>2008</v>
      </c>
      <c r="C437" s="140">
        <f>Data!D441</f>
        <v>0</v>
      </c>
      <c r="F437" s="140">
        <f>Data!G441</f>
        <v>0</v>
      </c>
      <c r="I437" s="140">
        <f>Data!J441</f>
        <v>0</v>
      </c>
      <c r="L437" s="140">
        <f>Data!M441</f>
        <v>0</v>
      </c>
      <c r="M437" s="140">
        <f>Data!P441</f>
        <v>0</v>
      </c>
      <c r="N437" s="140">
        <f>Data!S441</f>
        <v>0</v>
      </c>
      <c r="O437" s="140">
        <f>Data!V441</f>
        <v>0</v>
      </c>
      <c r="R437" s="140">
        <f>Data!Y441</f>
        <v>0</v>
      </c>
      <c r="U437" s="140">
        <f>Data!AB441</f>
        <v>0</v>
      </c>
      <c r="X437" s="140">
        <f>Data!AE441</f>
        <v>0</v>
      </c>
      <c r="Y437" s="140"/>
      <c r="AA437" s="140">
        <f t="shared" si="109"/>
        <v>0</v>
      </c>
    </row>
    <row r="438" spans="1:27">
      <c r="A438" s="169"/>
      <c r="B438" s="145">
        <v>2009</v>
      </c>
      <c r="C438" s="140">
        <f>Data!D442</f>
        <v>0</v>
      </c>
      <c r="F438" s="140">
        <f>Data!G442</f>
        <v>0</v>
      </c>
      <c r="I438" s="140">
        <f>Data!J442</f>
        <v>0</v>
      </c>
      <c r="L438" s="140">
        <f>Data!M442</f>
        <v>941</v>
      </c>
      <c r="M438" s="140">
        <f>Data!P442</f>
        <v>0</v>
      </c>
      <c r="N438" s="140">
        <f>Data!S442</f>
        <v>0</v>
      </c>
      <c r="O438" s="140">
        <f>Data!V442</f>
        <v>264</v>
      </c>
      <c r="R438" s="140">
        <f>Data!Y442</f>
        <v>0</v>
      </c>
      <c r="U438" s="140">
        <f>Data!AB442</f>
        <v>3583</v>
      </c>
      <c r="X438" s="140">
        <f>Data!AE442</f>
        <v>0</v>
      </c>
      <c r="Y438" s="140"/>
      <c r="AA438" s="140">
        <f t="shared" si="109"/>
        <v>4788</v>
      </c>
    </row>
    <row r="439" spans="1:27">
      <c r="A439" s="169"/>
      <c r="B439" s="145">
        <v>2010</v>
      </c>
      <c r="C439" s="140">
        <f>Data!D443</f>
        <v>0</v>
      </c>
      <c r="F439" s="140">
        <f>Data!G443</f>
        <v>3936</v>
      </c>
      <c r="I439" s="140">
        <f>Data!J443</f>
        <v>0</v>
      </c>
      <c r="L439" s="140">
        <f>Data!M443</f>
        <v>0</v>
      </c>
      <c r="M439" s="140">
        <f>Data!P443</f>
        <v>0</v>
      </c>
      <c r="N439" s="140">
        <f>Data!S443</f>
        <v>0</v>
      </c>
      <c r="O439" s="140">
        <f>Data!V443</f>
        <v>504</v>
      </c>
      <c r="R439" s="140">
        <f>Data!Y443</f>
        <v>1139</v>
      </c>
      <c r="U439" s="140">
        <f>Data!AB443</f>
        <v>1190</v>
      </c>
      <c r="X439" s="140">
        <f>Data!AE443</f>
        <v>0</v>
      </c>
      <c r="Y439" s="140"/>
      <c r="AA439" s="140">
        <f t="shared" si="109"/>
        <v>6769</v>
      </c>
    </row>
    <row r="440" spans="1:27">
      <c r="A440" s="169"/>
      <c r="B440" s="145">
        <v>2011</v>
      </c>
      <c r="C440" s="140">
        <f>Data!D444</f>
        <v>2250</v>
      </c>
      <c r="F440" s="140">
        <f>Data!G444</f>
        <v>0</v>
      </c>
      <c r="I440" s="140">
        <f>Data!J444</f>
        <v>0</v>
      </c>
      <c r="L440" s="140">
        <f>Data!M444</f>
        <v>0</v>
      </c>
      <c r="M440" s="140">
        <f>Data!P444</f>
        <v>0</v>
      </c>
      <c r="N440" s="140">
        <f>Data!S444</f>
        <v>0</v>
      </c>
      <c r="O440" s="140">
        <f>Data!V444</f>
        <v>0</v>
      </c>
      <c r="R440" s="140">
        <f>Data!Y444</f>
        <v>704</v>
      </c>
      <c r="U440" s="140">
        <f>Data!AB444</f>
        <v>0</v>
      </c>
      <c r="X440" s="140">
        <f>Data!AE444</f>
        <v>409</v>
      </c>
      <c r="Y440" s="140"/>
      <c r="AA440" s="140">
        <f t="shared" si="109"/>
        <v>3363</v>
      </c>
    </row>
    <row r="441" spans="1:27">
      <c r="A441" s="169"/>
      <c r="B441" s="145">
        <v>2012</v>
      </c>
      <c r="C441" s="140">
        <f>Data!D445</f>
        <v>0</v>
      </c>
      <c r="F441" s="140">
        <f>Data!G445</f>
        <v>1568</v>
      </c>
      <c r="I441" s="140">
        <f>Data!J445</f>
        <v>0</v>
      </c>
      <c r="L441" s="140">
        <f>Data!M445</f>
        <v>0</v>
      </c>
      <c r="M441" s="140">
        <f>Data!P445</f>
        <v>0</v>
      </c>
      <c r="N441" s="140">
        <f>Data!S445</f>
        <v>0</v>
      </c>
      <c r="O441" s="140">
        <f>Data!V445</f>
        <v>380</v>
      </c>
      <c r="R441" s="140">
        <f>Data!Y445</f>
        <v>3452</v>
      </c>
      <c r="U441" s="140">
        <f>Data!AB445</f>
        <v>1863</v>
      </c>
      <c r="X441" s="140">
        <f>Data!AE445</f>
        <v>2530</v>
      </c>
      <c r="Y441" s="140"/>
      <c r="AA441" s="140">
        <f t="shared" si="109"/>
        <v>9793</v>
      </c>
    </row>
    <row r="442" spans="1:27" ht="11.25" customHeight="1">
      <c r="C442" s="140"/>
      <c r="F442" s="140"/>
      <c r="I442" s="140"/>
      <c r="L442" s="140"/>
      <c r="M442" s="140"/>
      <c r="N442" s="140"/>
      <c r="O442" s="140"/>
      <c r="R442" s="140"/>
      <c r="U442" s="140"/>
      <c r="X442" s="140"/>
      <c r="Y442" s="140"/>
      <c r="AA442" s="140">
        <f>SUM(C442:X442)</f>
        <v>0</v>
      </c>
    </row>
    <row r="443" spans="1:27">
      <c r="A443" s="144"/>
      <c r="B443" s="145" t="s">
        <v>106</v>
      </c>
      <c r="C443" s="140">
        <f>SUM(C430:C432)</f>
        <v>1995</v>
      </c>
      <c r="F443" s="140">
        <f t="shared" ref="F443:X443" si="110">SUM(F430:F432)</f>
        <v>14962</v>
      </c>
      <c r="I443" s="140">
        <f t="shared" si="110"/>
        <v>0</v>
      </c>
      <c r="L443" s="140">
        <f t="shared" si="110"/>
        <v>262</v>
      </c>
      <c r="M443" s="140">
        <f t="shared" si="110"/>
        <v>2890</v>
      </c>
      <c r="N443" s="140">
        <f t="shared" si="110"/>
        <v>0</v>
      </c>
      <c r="O443" s="140">
        <f t="shared" si="110"/>
        <v>0</v>
      </c>
      <c r="R443" s="140">
        <f t="shared" si="110"/>
        <v>0</v>
      </c>
      <c r="U443" s="140">
        <f t="shared" si="110"/>
        <v>700</v>
      </c>
      <c r="X443" s="140">
        <f t="shared" si="110"/>
        <v>0</v>
      </c>
      <c r="Y443" s="140"/>
      <c r="AA443" s="140">
        <f>SUM(C443:X443)</f>
        <v>20809</v>
      </c>
    </row>
    <row r="444" spans="1:27">
      <c r="A444" s="144"/>
      <c r="B444" s="145" t="s">
        <v>139</v>
      </c>
      <c r="C444" s="140">
        <f>SUM(C433:C441)</f>
        <v>40506</v>
      </c>
      <c r="D444" s="140">
        <f>SUM(C443:C444)</f>
        <v>42501</v>
      </c>
      <c r="E444" s="140">
        <f>SUM(C430:C441)</f>
        <v>42501</v>
      </c>
      <c r="F444" s="140">
        <f t="shared" ref="F444:X444" si="111">SUM(F433:F441)</f>
        <v>15198</v>
      </c>
      <c r="G444" s="140">
        <f>SUM(F443:F444)</f>
        <v>30160</v>
      </c>
      <c r="H444" s="140">
        <f>SUM(F430:F441)</f>
        <v>30160</v>
      </c>
      <c r="I444" s="140">
        <f t="shared" si="111"/>
        <v>10660</v>
      </c>
      <c r="J444" s="140">
        <f>SUM(I443:I444)</f>
        <v>10660</v>
      </c>
      <c r="K444" s="140">
        <f>SUM(I430:I441)</f>
        <v>10660</v>
      </c>
      <c r="L444" s="140">
        <f t="shared" si="111"/>
        <v>941</v>
      </c>
      <c r="M444" s="140">
        <f t="shared" si="111"/>
        <v>0</v>
      </c>
      <c r="N444" s="140">
        <f t="shared" si="111"/>
        <v>420</v>
      </c>
      <c r="O444" s="140">
        <f t="shared" si="111"/>
        <v>1148</v>
      </c>
      <c r="P444" s="140">
        <f>SUM(O443:O444)</f>
        <v>1148</v>
      </c>
      <c r="Q444" s="140">
        <f>SUM(O430:O441)</f>
        <v>1148</v>
      </c>
      <c r="R444" s="140">
        <f t="shared" si="111"/>
        <v>5295</v>
      </c>
      <c r="S444" s="140">
        <f>SUM(R443:R444)</f>
        <v>5295</v>
      </c>
      <c r="T444" s="140">
        <f>SUM(R430:R441)</f>
        <v>5295</v>
      </c>
      <c r="U444" s="140">
        <f t="shared" si="111"/>
        <v>15213</v>
      </c>
      <c r="V444" s="140">
        <f>SUM(U443:U444)</f>
        <v>15913</v>
      </c>
      <c r="W444" s="140">
        <f>SUM(U430:U441)</f>
        <v>15913</v>
      </c>
      <c r="X444" s="140">
        <f t="shared" si="111"/>
        <v>2939</v>
      </c>
      <c r="Y444" s="140">
        <f>SUM(X430:X441)</f>
        <v>2939</v>
      </c>
      <c r="Z444" s="140">
        <f>SUM(X443:X444)</f>
        <v>2939</v>
      </c>
      <c r="AA444" s="140">
        <f>SUM(C444:X444)</f>
        <v>303674</v>
      </c>
    </row>
    <row r="445" spans="1:27">
      <c r="A445" s="144"/>
      <c r="C445" s="140"/>
      <c r="F445" s="140"/>
      <c r="I445" s="140"/>
      <c r="L445" s="140"/>
      <c r="M445" s="140"/>
      <c r="N445" s="140"/>
      <c r="O445" s="140"/>
      <c r="R445" s="140"/>
      <c r="U445" s="140"/>
      <c r="X445" s="140"/>
      <c r="Y445" s="140"/>
      <c r="AA445" s="140"/>
    </row>
    <row r="446" spans="1:27" ht="18" customHeight="1">
      <c r="A446" s="169" t="s">
        <v>47</v>
      </c>
      <c r="B446" s="145">
        <v>2001</v>
      </c>
      <c r="C446" s="140">
        <f>Data!D450</f>
        <v>0</v>
      </c>
      <c r="F446" s="140">
        <f>Data!G450</f>
        <v>0</v>
      </c>
      <c r="I446" s="140">
        <f>Data!J450</f>
        <v>0</v>
      </c>
      <c r="L446" s="140">
        <f>Data!M450</f>
        <v>0</v>
      </c>
      <c r="M446" s="140">
        <f>Data!P450</f>
        <v>0</v>
      </c>
      <c r="N446" s="140">
        <f>Data!S450</f>
        <v>0</v>
      </c>
      <c r="O446" s="140">
        <f>Data!V450</f>
        <v>0</v>
      </c>
      <c r="R446" s="140">
        <f>Data!Y450</f>
        <v>0</v>
      </c>
      <c r="U446" s="140">
        <f>Data!AB450</f>
        <v>0</v>
      </c>
      <c r="X446" s="140">
        <f>Data!AE450</f>
        <v>0</v>
      </c>
      <c r="Y446" s="140"/>
      <c r="AA446" s="140">
        <f>SUM(C446:X446)</f>
        <v>0</v>
      </c>
    </row>
    <row r="447" spans="1:27">
      <c r="A447" s="169"/>
      <c r="B447" s="145">
        <v>2002</v>
      </c>
      <c r="C447" s="140">
        <f>Data!D451</f>
        <v>0</v>
      </c>
      <c r="F447" s="140">
        <f>Data!G451</f>
        <v>0</v>
      </c>
      <c r="I447" s="140">
        <f>Data!J451</f>
        <v>0</v>
      </c>
      <c r="L447" s="140">
        <f>Data!M451</f>
        <v>0</v>
      </c>
      <c r="M447" s="140">
        <f>Data!P451</f>
        <v>0</v>
      </c>
      <c r="N447" s="140">
        <f>Data!S451</f>
        <v>0</v>
      </c>
      <c r="O447" s="140">
        <f>Data!V451</f>
        <v>0</v>
      </c>
      <c r="R447" s="140">
        <f>Data!Y451</f>
        <v>0</v>
      </c>
      <c r="U447" s="140">
        <f>Data!AB451</f>
        <v>0</v>
      </c>
      <c r="X447" s="140">
        <f>Data!AE451</f>
        <v>0</v>
      </c>
      <c r="Y447" s="140"/>
      <c r="AA447" s="140">
        <f t="shared" ref="AA447:AA457" si="112">SUM(C447:X447)</f>
        <v>0</v>
      </c>
    </row>
    <row r="448" spans="1:27">
      <c r="A448" s="169"/>
      <c r="B448" s="145">
        <v>2003</v>
      </c>
      <c r="C448" s="140">
        <f>Data!D452</f>
        <v>0</v>
      </c>
      <c r="F448" s="140">
        <f>Data!G452</f>
        <v>0</v>
      </c>
      <c r="I448" s="140">
        <f>Data!J452</f>
        <v>0</v>
      </c>
      <c r="L448" s="140">
        <f>Data!M452</f>
        <v>0</v>
      </c>
      <c r="M448" s="140">
        <f>Data!P452</f>
        <v>0</v>
      </c>
      <c r="N448" s="140">
        <f>Data!S452</f>
        <v>0</v>
      </c>
      <c r="O448" s="140">
        <f>Data!V452</f>
        <v>0</v>
      </c>
      <c r="R448" s="140">
        <f>Data!Y452</f>
        <v>0</v>
      </c>
      <c r="U448" s="140">
        <f>Data!AB452</f>
        <v>0</v>
      </c>
      <c r="X448" s="140">
        <f>Data!AE452</f>
        <v>0</v>
      </c>
      <c r="Y448" s="140"/>
      <c r="AA448" s="140">
        <f t="shared" si="112"/>
        <v>0</v>
      </c>
    </row>
    <row r="449" spans="1:27">
      <c r="A449" s="169"/>
      <c r="B449" s="145">
        <v>2004</v>
      </c>
      <c r="C449" s="140">
        <f>Data!D453</f>
        <v>0</v>
      </c>
      <c r="F449" s="140">
        <f>Data!G453</f>
        <v>0</v>
      </c>
      <c r="I449" s="140">
        <f>Data!J453</f>
        <v>0</v>
      </c>
      <c r="L449" s="140">
        <f>Data!M453</f>
        <v>0</v>
      </c>
      <c r="M449" s="140">
        <f>Data!P453</f>
        <v>0</v>
      </c>
      <c r="N449" s="140">
        <f>Data!S453</f>
        <v>0</v>
      </c>
      <c r="O449" s="140">
        <f>Data!V453</f>
        <v>0</v>
      </c>
      <c r="R449" s="140">
        <f>Data!Y453</f>
        <v>0</v>
      </c>
      <c r="U449" s="140">
        <f>Data!AB453</f>
        <v>0</v>
      </c>
      <c r="X449" s="140">
        <f>Data!AE453</f>
        <v>0</v>
      </c>
      <c r="Y449" s="140"/>
      <c r="AA449" s="140">
        <f t="shared" si="112"/>
        <v>0</v>
      </c>
    </row>
    <row r="450" spans="1:27">
      <c r="A450" s="169"/>
      <c r="B450" s="145">
        <v>2005</v>
      </c>
      <c r="C450" s="140">
        <f>Data!D454</f>
        <v>0</v>
      </c>
      <c r="F450" s="140">
        <f>Data!G454</f>
        <v>0</v>
      </c>
      <c r="I450" s="140">
        <f>Data!J454</f>
        <v>0</v>
      </c>
      <c r="L450" s="140">
        <f>Data!M454</f>
        <v>0</v>
      </c>
      <c r="M450" s="140">
        <f>Data!P454</f>
        <v>0</v>
      </c>
      <c r="N450" s="140">
        <f>Data!S454</f>
        <v>0</v>
      </c>
      <c r="O450" s="140">
        <f>Data!V454</f>
        <v>0</v>
      </c>
      <c r="R450" s="140">
        <f>Data!Y454</f>
        <v>0</v>
      </c>
      <c r="U450" s="140">
        <f>Data!AB454</f>
        <v>0</v>
      </c>
      <c r="X450" s="140">
        <f>Data!AE454</f>
        <v>0</v>
      </c>
      <c r="Y450" s="140"/>
      <c r="AA450" s="140">
        <f t="shared" si="112"/>
        <v>0</v>
      </c>
    </row>
    <row r="451" spans="1:27">
      <c r="A451" s="169"/>
      <c r="B451" s="145">
        <v>2006</v>
      </c>
      <c r="C451" s="140">
        <f>Data!D455</f>
        <v>0</v>
      </c>
      <c r="F451" s="140">
        <f>Data!G455</f>
        <v>0</v>
      </c>
      <c r="I451" s="140">
        <f>Data!J455</f>
        <v>0</v>
      </c>
      <c r="L451" s="140">
        <f>Data!M455</f>
        <v>6300</v>
      </c>
      <c r="M451" s="140">
        <f>Data!P455</f>
        <v>0</v>
      </c>
      <c r="N451" s="140">
        <f>Data!S455</f>
        <v>0</v>
      </c>
      <c r="O451" s="140">
        <f>Data!V455</f>
        <v>0</v>
      </c>
      <c r="R451" s="140">
        <f>Data!Y455</f>
        <v>0</v>
      </c>
      <c r="U451" s="140">
        <f>Data!AB455</f>
        <v>0</v>
      </c>
      <c r="X451" s="140">
        <f>Data!AE455</f>
        <v>0</v>
      </c>
      <c r="Y451" s="140"/>
      <c r="AA451" s="140">
        <f t="shared" si="112"/>
        <v>6300</v>
      </c>
    </row>
    <row r="452" spans="1:27">
      <c r="A452" s="169"/>
      <c r="B452" s="145">
        <v>2007</v>
      </c>
      <c r="C452" s="140">
        <f>Data!D456</f>
        <v>0</v>
      </c>
      <c r="F452" s="140">
        <f>Data!G456</f>
        <v>0</v>
      </c>
      <c r="I452" s="140">
        <f>Data!J456</f>
        <v>0</v>
      </c>
      <c r="L452" s="140">
        <f>Data!M456</f>
        <v>0</v>
      </c>
      <c r="M452" s="140">
        <f>Data!P456</f>
        <v>0</v>
      </c>
      <c r="N452" s="140">
        <f>Data!S456</f>
        <v>0</v>
      </c>
      <c r="O452" s="140">
        <f>Data!V456</f>
        <v>0</v>
      </c>
      <c r="R452" s="140">
        <f>Data!Y456</f>
        <v>0</v>
      </c>
      <c r="U452" s="140">
        <f>Data!AB456</f>
        <v>0</v>
      </c>
      <c r="X452" s="140">
        <f>Data!AE456</f>
        <v>0</v>
      </c>
      <c r="Y452" s="140"/>
      <c r="AA452" s="140">
        <f t="shared" si="112"/>
        <v>0</v>
      </c>
    </row>
    <row r="453" spans="1:27">
      <c r="A453" s="169"/>
      <c r="B453" s="145">
        <v>2008</v>
      </c>
      <c r="C453" s="140">
        <f>Data!D457</f>
        <v>0</v>
      </c>
      <c r="F453" s="140">
        <f>Data!G457</f>
        <v>0</v>
      </c>
      <c r="I453" s="140">
        <f>Data!J457</f>
        <v>0</v>
      </c>
      <c r="L453" s="140">
        <f>Data!M457</f>
        <v>0</v>
      </c>
      <c r="M453" s="140">
        <f>Data!P457</f>
        <v>0</v>
      </c>
      <c r="N453" s="140">
        <f>Data!S457</f>
        <v>0</v>
      </c>
      <c r="O453" s="140">
        <f>Data!V457</f>
        <v>0</v>
      </c>
      <c r="R453" s="140">
        <f>Data!Y457</f>
        <v>0</v>
      </c>
      <c r="U453" s="140">
        <f>Data!AB457</f>
        <v>0</v>
      </c>
      <c r="X453" s="140">
        <f>Data!AE457</f>
        <v>0</v>
      </c>
      <c r="Y453" s="140"/>
      <c r="AA453" s="140">
        <f t="shared" si="112"/>
        <v>0</v>
      </c>
    </row>
    <row r="454" spans="1:27">
      <c r="A454" s="169"/>
      <c r="B454" s="145">
        <v>2009</v>
      </c>
      <c r="C454" s="140">
        <f>Data!D458</f>
        <v>0</v>
      </c>
      <c r="F454" s="140">
        <f>Data!G458</f>
        <v>0</v>
      </c>
      <c r="I454" s="140">
        <f>Data!J458</f>
        <v>0</v>
      </c>
      <c r="L454" s="140">
        <f>Data!M458</f>
        <v>0</v>
      </c>
      <c r="M454" s="140">
        <f>Data!P458</f>
        <v>0</v>
      </c>
      <c r="N454" s="140">
        <f>Data!S458</f>
        <v>0</v>
      </c>
      <c r="O454" s="140">
        <f>Data!V458</f>
        <v>0</v>
      </c>
      <c r="R454" s="140">
        <f>Data!Y458</f>
        <v>0</v>
      </c>
      <c r="U454" s="140">
        <f>Data!AB458</f>
        <v>0</v>
      </c>
      <c r="X454" s="140">
        <f>Data!AE458</f>
        <v>0</v>
      </c>
      <c r="Y454" s="140"/>
      <c r="AA454" s="140">
        <f t="shared" si="112"/>
        <v>0</v>
      </c>
    </row>
    <row r="455" spans="1:27">
      <c r="A455" s="169"/>
      <c r="B455" s="145">
        <v>2010</v>
      </c>
      <c r="C455" s="140">
        <f>Data!D459</f>
        <v>59640</v>
      </c>
      <c r="F455" s="140">
        <f>Data!G459</f>
        <v>0</v>
      </c>
      <c r="I455" s="140">
        <f>Data!J459</f>
        <v>0</v>
      </c>
      <c r="L455" s="140">
        <f>Data!M459</f>
        <v>0</v>
      </c>
      <c r="M455" s="140">
        <f>Data!P459</f>
        <v>0</v>
      </c>
      <c r="N455" s="140">
        <f>Data!S459</f>
        <v>0</v>
      </c>
      <c r="O455" s="140">
        <f>Data!V459</f>
        <v>0</v>
      </c>
      <c r="R455" s="140">
        <f>Data!Y459</f>
        <v>0</v>
      </c>
      <c r="U455" s="140">
        <f>Data!AB459</f>
        <v>0</v>
      </c>
      <c r="X455" s="140">
        <f>Data!AE459</f>
        <v>0</v>
      </c>
      <c r="Y455" s="140"/>
      <c r="AA455" s="140">
        <f t="shared" si="112"/>
        <v>59640</v>
      </c>
    </row>
    <row r="456" spans="1:27">
      <c r="A456" s="169"/>
      <c r="B456" s="145">
        <v>2011</v>
      </c>
      <c r="C456" s="140">
        <f>Data!D460</f>
        <v>34400</v>
      </c>
      <c r="F456" s="140">
        <f>Data!G460</f>
        <v>0</v>
      </c>
      <c r="I456" s="140">
        <f>Data!J460</f>
        <v>0</v>
      </c>
      <c r="L456" s="140">
        <f>Data!M460</f>
        <v>0</v>
      </c>
      <c r="M456" s="140">
        <f>Data!P460</f>
        <v>0</v>
      </c>
      <c r="N456" s="140">
        <f>Data!S460</f>
        <v>0</v>
      </c>
      <c r="O456" s="140">
        <f>Data!V460</f>
        <v>0</v>
      </c>
      <c r="R456" s="140">
        <f>Data!Y460</f>
        <v>0</v>
      </c>
      <c r="U456" s="140">
        <f>Data!AB460</f>
        <v>0</v>
      </c>
      <c r="X456" s="140">
        <f>Data!AE460</f>
        <v>0</v>
      </c>
      <c r="Y456" s="140"/>
      <c r="AA456" s="140">
        <f t="shared" si="112"/>
        <v>34400</v>
      </c>
    </row>
    <row r="457" spans="1:27">
      <c r="A457" s="169"/>
      <c r="B457" s="145">
        <v>2012</v>
      </c>
      <c r="C457" s="140">
        <f>Data!D461</f>
        <v>38560</v>
      </c>
      <c r="F457" s="140">
        <f>Data!G461</f>
        <v>0</v>
      </c>
      <c r="I457" s="140">
        <f>Data!J461</f>
        <v>0</v>
      </c>
      <c r="L457" s="140">
        <f>Data!M461</f>
        <v>0</v>
      </c>
      <c r="M457" s="140">
        <f>Data!P461</f>
        <v>0</v>
      </c>
      <c r="N457" s="140">
        <f>Data!S461</f>
        <v>0</v>
      </c>
      <c r="O457" s="140">
        <f>Data!V461</f>
        <v>0</v>
      </c>
      <c r="R457" s="140">
        <f>Data!Y461</f>
        <v>0</v>
      </c>
      <c r="U457" s="140">
        <f>Data!AB461</f>
        <v>0</v>
      </c>
      <c r="X457" s="140">
        <f>Data!AE461</f>
        <v>0</v>
      </c>
      <c r="Y457" s="140"/>
      <c r="AA457" s="140">
        <f t="shared" si="112"/>
        <v>38560</v>
      </c>
    </row>
    <row r="458" spans="1:27">
      <c r="A458" s="138"/>
      <c r="C458" s="140"/>
      <c r="F458" s="140"/>
      <c r="I458" s="140"/>
      <c r="L458" s="140"/>
      <c r="M458" s="140"/>
      <c r="N458" s="140"/>
      <c r="O458" s="140"/>
      <c r="R458" s="140"/>
      <c r="U458" s="140"/>
      <c r="X458" s="140"/>
      <c r="Y458" s="140"/>
      <c r="AA458" s="140"/>
    </row>
    <row r="459" spans="1:27">
      <c r="A459" s="144"/>
      <c r="B459" s="145" t="s">
        <v>106</v>
      </c>
      <c r="C459" s="140">
        <f>SUM(C446:C448)</f>
        <v>0</v>
      </c>
      <c r="F459" s="140">
        <f t="shared" ref="F459:X459" si="113">SUM(F446:F448)</f>
        <v>0</v>
      </c>
      <c r="I459" s="140">
        <f t="shared" si="113"/>
        <v>0</v>
      </c>
      <c r="L459" s="140">
        <f t="shared" si="113"/>
        <v>0</v>
      </c>
      <c r="M459" s="140">
        <f t="shared" si="113"/>
        <v>0</v>
      </c>
      <c r="N459" s="140">
        <f t="shared" si="113"/>
        <v>0</v>
      </c>
      <c r="O459" s="140">
        <f t="shared" si="113"/>
        <v>0</v>
      </c>
      <c r="R459" s="140">
        <f t="shared" si="113"/>
        <v>0</v>
      </c>
      <c r="U459" s="140">
        <f t="shared" si="113"/>
        <v>0</v>
      </c>
      <c r="X459" s="140">
        <f t="shared" si="113"/>
        <v>0</v>
      </c>
      <c r="Y459" s="140"/>
      <c r="AA459" s="140">
        <f t="shared" ref="AA459:AA460" si="114">SUM(C459:X459)</f>
        <v>0</v>
      </c>
    </row>
    <row r="460" spans="1:27">
      <c r="A460" s="144"/>
      <c r="B460" s="145" t="s">
        <v>139</v>
      </c>
      <c r="C460" s="140">
        <f>SUM(C449:C457)</f>
        <v>132600</v>
      </c>
      <c r="D460" s="140">
        <f>SUM(C459:C460)</f>
        <v>132600</v>
      </c>
      <c r="E460" s="140">
        <f>SUM(C446:C457)</f>
        <v>132600</v>
      </c>
      <c r="F460" s="140">
        <f t="shared" ref="F460:X460" si="115">SUM(F449:F457)</f>
        <v>0</v>
      </c>
      <c r="G460" s="140">
        <f>SUM(F459:F460)</f>
        <v>0</v>
      </c>
      <c r="H460" s="140">
        <f>SUM(F446:F457)</f>
        <v>0</v>
      </c>
      <c r="I460" s="140">
        <f t="shared" si="115"/>
        <v>0</v>
      </c>
      <c r="J460" s="140">
        <f>SUM(I459:I460)</f>
        <v>0</v>
      </c>
      <c r="K460" s="140">
        <f>SUM(I446:I457)</f>
        <v>0</v>
      </c>
      <c r="L460" s="140">
        <f t="shared" si="115"/>
        <v>6300</v>
      </c>
      <c r="M460" s="140">
        <f t="shared" si="115"/>
        <v>0</v>
      </c>
      <c r="N460" s="140">
        <f t="shared" si="115"/>
        <v>0</v>
      </c>
      <c r="O460" s="140">
        <f t="shared" si="115"/>
        <v>0</v>
      </c>
      <c r="P460" s="140">
        <f>SUM(O459:O460)</f>
        <v>0</v>
      </c>
      <c r="Q460" s="140">
        <f>SUM(O446:O457)</f>
        <v>0</v>
      </c>
      <c r="R460" s="140">
        <f t="shared" si="115"/>
        <v>0</v>
      </c>
      <c r="S460" s="140">
        <f>SUM(R459:R460)</f>
        <v>0</v>
      </c>
      <c r="T460" s="140">
        <f>SUM(R446:R457)</f>
        <v>0</v>
      </c>
      <c r="U460" s="140">
        <f t="shared" si="115"/>
        <v>0</v>
      </c>
      <c r="V460" s="140">
        <f>SUM(U459:U460)</f>
        <v>0</v>
      </c>
      <c r="W460" s="140">
        <f>SUM(U446:U457)</f>
        <v>0</v>
      </c>
      <c r="X460" s="140">
        <f t="shared" si="115"/>
        <v>0</v>
      </c>
      <c r="Y460" s="140">
        <f>SUM(X446:X457)</f>
        <v>0</v>
      </c>
      <c r="Z460" s="140">
        <f>SUM(X459:X460)</f>
        <v>0</v>
      </c>
      <c r="AA460" s="140">
        <f t="shared" si="114"/>
        <v>404100</v>
      </c>
    </row>
    <row r="461" spans="1:27">
      <c r="A461" s="144"/>
      <c r="C461" s="140"/>
      <c r="F461" s="140"/>
      <c r="I461" s="140"/>
      <c r="L461" s="140"/>
      <c r="M461" s="140"/>
      <c r="N461" s="140"/>
      <c r="O461" s="140"/>
      <c r="R461" s="140"/>
      <c r="U461" s="140"/>
      <c r="X461" s="140"/>
      <c r="Y461" s="140"/>
      <c r="AA461" s="140"/>
    </row>
    <row r="462" spans="1:27" ht="21" customHeight="1">
      <c r="A462" s="169" t="s">
        <v>18</v>
      </c>
      <c r="B462" s="145">
        <v>2001</v>
      </c>
      <c r="C462" s="140">
        <f>Data!D466</f>
        <v>55</v>
      </c>
      <c r="F462" s="140">
        <f>Data!G466</f>
        <v>4261</v>
      </c>
      <c r="I462" s="140">
        <f>Data!J466</f>
        <v>985</v>
      </c>
      <c r="L462" s="140">
        <f>Data!M466</f>
        <v>1480</v>
      </c>
      <c r="M462" s="140">
        <f>Data!P466</f>
        <v>0</v>
      </c>
      <c r="N462" s="140">
        <f>Data!S466</f>
        <v>505</v>
      </c>
      <c r="O462" s="140">
        <f>Data!V466</f>
        <v>0</v>
      </c>
      <c r="R462" s="140">
        <f>Data!Y466</f>
        <v>2120</v>
      </c>
      <c r="U462" s="140">
        <f>Data!AB466</f>
        <v>1937</v>
      </c>
      <c r="X462" s="140">
        <f>Data!AE466</f>
        <v>23175</v>
      </c>
      <c r="Y462" s="140"/>
      <c r="AA462" s="140">
        <f>SUM(C462:X462)</f>
        <v>34518</v>
      </c>
    </row>
    <row r="463" spans="1:27">
      <c r="A463" s="169"/>
      <c r="B463" s="145">
        <v>2002</v>
      </c>
      <c r="C463" s="140">
        <f>Data!D467</f>
        <v>544</v>
      </c>
      <c r="F463" s="140">
        <f>Data!G467</f>
        <v>6415</v>
      </c>
      <c r="I463" s="140">
        <f>Data!J467</f>
        <v>0</v>
      </c>
      <c r="L463" s="140">
        <f>Data!M467</f>
        <v>3687</v>
      </c>
      <c r="M463" s="140">
        <f>Data!P467</f>
        <v>3177</v>
      </c>
      <c r="N463" s="140">
        <f>Data!S467</f>
        <v>0</v>
      </c>
      <c r="O463" s="140">
        <f>Data!V467</f>
        <v>162</v>
      </c>
      <c r="R463" s="140">
        <f>Data!Y467</f>
        <v>232</v>
      </c>
      <c r="U463" s="140">
        <f>Data!AB467</f>
        <v>10484</v>
      </c>
      <c r="X463" s="140">
        <f>Data!AE467</f>
        <v>3922</v>
      </c>
      <c r="Y463" s="140"/>
      <c r="AA463" s="140">
        <f t="shared" ref="AA463:AA473" si="116">SUM(C463:X463)</f>
        <v>28623</v>
      </c>
    </row>
    <row r="464" spans="1:27">
      <c r="A464" s="169"/>
      <c r="B464" s="145">
        <v>2003</v>
      </c>
      <c r="C464" s="140">
        <f>Data!D468</f>
        <v>595</v>
      </c>
      <c r="F464" s="140">
        <f>Data!G468</f>
        <v>6188</v>
      </c>
      <c r="I464" s="140">
        <f>Data!J468</f>
        <v>0</v>
      </c>
      <c r="L464" s="140">
        <f>Data!M468</f>
        <v>3998</v>
      </c>
      <c r="M464" s="140">
        <f>Data!P468</f>
        <v>0</v>
      </c>
      <c r="N464" s="140">
        <f>Data!S468</f>
        <v>0</v>
      </c>
      <c r="O464" s="140">
        <f>Data!V468</f>
        <v>455</v>
      </c>
      <c r="R464" s="140">
        <f>Data!Y468</f>
        <v>347</v>
      </c>
      <c r="U464" s="140">
        <f>Data!AB468</f>
        <v>10533</v>
      </c>
      <c r="X464" s="140">
        <f>Data!AE468</f>
        <v>7735</v>
      </c>
      <c r="Y464" s="140"/>
      <c r="AA464" s="140">
        <f t="shared" si="116"/>
        <v>29851</v>
      </c>
    </row>
    <row r="465" spans="1:27">
      <c r="A465" s="169"/>
      <c r="B465" s="145">
        <v>2004</v>
      </c>
      <c r="C465" s="140">
        <f>Data!D469</f>
        <v>481</v>
      </c>
      <c r="F465" s="140">
        <f>Data!G469</f>
        <v>7588</v>
      </c>
      <c r="I465" s="140">
        <f>Data!J469</f>
        <v>0</v>
      </c>
      <c r="L465" s="140">
        <f>Data!M469</f>
        <v>1433</v>
      </c>
      <c r="M465" s="140">
        <f>Data!P469</f>
        <v>0</v>
      </c>
      <c r="N465" s="140">
        <f>Data!S469</f>
        <v>0</v>
      </c>
      <c r="O465" s="140">
        <f>Data!V469</f>
        <v>3617</v>
      </c>
      <c r="R465" s="140">
        <f>Data!Y469</f>
        <v>0</v>
      </c>
      <c r="U465" s="140">
        <f>Data!AB469</f>
        <v>2914</v>
      </c>
      <c r="X465" s="140">
        <f>Data!AE469</f>
        <v>8475</v>
      </c>
      <c r="Y465" s="140"/>
      <c r="AA465" s="140">
        <f t="shared" si="116"/>
        <v>24508</v>
      </c>
    </row>
    <row r="466" spans="1:27">
      <c r="A466" s="169"/>
      <c r="B466" s="145">
        <v>2005</v>
      </c>
      <c r="C466" s="140">
        <f>Data!D470</f>
        <v>1584</v>
      </c>
      <c r="F466" s="140">
        <f>Data!G470</f>
        <v>21679</v>
      </c>
      <c r="I466" s="140">
        <f>Data!J470</f>
        <v>0</v>
      </c>
      <c r="L466" s="140">
        <f>Data!M470</f>
        <v>6396</v>
      </c>
      <c r="M466" s="140">
        <f>Data!P470</f>
        <v>0</v>
      </c>
      <c r="N466" s="140">
        <f>Data!S470</f>
        <v>562</v>
      </c>
      <c r="O466" s="140">
        <f>Data!V470</f>
        <v>587</v>
      </c>
      <c r="R466" s="140">
        <f>Data!Y470</f>
        <v>209</v>
      </c>
      <c r="U466" s="140">
        <f>Data!AB470</f>
        <v>0</v>
      </c>
      <c r="X466" s="140">
        <f>Data!AE470</f>
        <v>5246</v>
      </c>
      <c r="Y466" s="140"/>
      <c r="AA466" s="140">
        <f t="shared" si="116"/>
        <v>36263</v>
      </c>
    </row>
    <row r="467" spans="1:27">
      <c r="A467" s="169"/>
      <c r="B467" s="145">
        <v>2006</v>
      </c>
      <c r="C467" s="140">
        <f>Data!D471</f>
        <v>1942</v>
      </c>
      <c r="F467" s="140">
        <f>Data!G471</f>
        <v>8301</v>
      </c>
      <c r="I467" s="140">
        <f>Data!J471</f>
        <v>0</v>
      </c>
      <c r="L467" s="140">
        <f>Data!M471</f>
        <v>13013</v>
      </c>
      <c r="M467" s="140">
        <f>Data!P471</f>
        <v>36</v>
      </c>
      <c r="N467" s="140">
        <f>Data!S471</f>
        <v>268</v>
      </c>
      <c r="O467" s="140">
        <f>Data!V471</f>
        <v>1605</v>
      </c>
      <c r="R467" s="140">
        <f>Data!Y471</f>
        <v>2437</v>
      </c>
      <c r="U467" s="140">
        <f>Data!AB471</f>
        <v>2640</v>
      </c>
      <c r="X467" s="140">
        <f>Data!AE471</f>
        <v>1625</v>
      </c>
      <c r="Y467" s="140"/>
      <c r="AA467" s="140">
        <f t="shared" si="116"/>
        <v>31867</v>
      </c>
    </row>
    <row r="468" spans="1:27">
      <c r="A468" s="169"/>
      <c r="B468" s="145">
        <v>2007</v>
      </c>
      <c r="C468" s="140">
        <f>Data!D472</f>
        <v>4418</v>
      </c>
      <c r="F468" s="140">
        <f>Data!G472</f>
        <v>12024</v>
      </c>
      <c r="I468" s="140">
        <f>Data!J472</f>
        <v>3704</v>
      </c>
      <c r="L468" s="140">
        <f>Data!M472</f>
        <v>12709</v>
      </c>
      <c r="M468" s="140">
        <f>Data!P472</f>
        <v>8218</v>
      </c>
      <c r="N468" s="140">
        <f>Data!S472</f>
        <v>0</v>
      </c>
      <c r="O468" s="140">
        <f>Data!V472</f>
        <v>0</v>
      </c>
      <c r="R468" s="140">
        <f>Data!Y472</f>
        <v>0</v>
      </c>
      <c r="U468" s="140">
        <f>Data!AB472</f>
        <v>15857</v>
      </c>
      <c r="X468" s="140">
        <f>Data!AE472</f>
        <v>537</v>
      </c>
      <c r="Y468" s="140"/>
      <c r="AA468" s="140">
        <f t="shared" si="116"/>
        <v>57467</v>
      </c>
    </row>
    <row r="469" spans="1:27">
      <c r="A469" s="169"/>
      <c r="B469" s="145">
        <v>2008</v>
      </c>
      <c r="C469" s="140">
        <f>Data!D473</f>
        <v>11299</v>
      </c>
      <c r="F469" s="140">
        <f>Data!G473</f>
        <v>19997</v>
      </c>
      <c r="I469" s="140">
        <f>Data!J473</f>
        <v>12237</v>
      </c>
      <c r="L469" s="140">
        <f>Data!M473</f>
        <v>7760</v>
      </c>
      <c r="M469" s="140">
        <f>Data!P473</f>
        <v>0</v>
      </c>
      <c r="N469" s="140">
        <f>Data!S473</f>
        <v>460</v>
      </c>
      <c r="O469" s="140">
        <f>Data!V473</f>
        <v>0</v>
      </c>
      <c r="R469" s="140">
        <f>Data!Y473</f>
        <v>4902</v>
      </c>
      <c r="U469" s="140">
        <f>Data!AB473</f>
        <v>3554</v>
      </c>
      <c r="X469" s="140">
        <f>Data!AE473</f>
        <v>0</v>
      </c>
      <c r="Y469" s="140"/>
      <c r="AA469" s="140">
        <f t="shared" si="116"/>
        <v>60209</v>
      </c>
    </row>
    <row r="470" spans="1:27">
      <c r="A470" s="169"/>
      <c r="B470" s="145">
        <v>2009</v>
      </c>
      <c r="C470" s="140">
        <f>Data!D474</f>
        <v>1182</v>
      </c>
      <c r="F470" s="140">
        <f>Data!G474</f>
        <v>5785</v>
      </c>
      <c r="I470" s="140">
        <f>Data!J474</f>
        <v>390</v>
      </c>
      <c r="L470" s="140">
        <f>Data!M474</f>
        <v>3642</v>
      </c>
      <c r="M470" s="140">
        <f>Data!P474</f>
        <v>0</v>
      </c>
      <c r="N470" s="140">
        <f>Data!S474</f>
        <v>0</v>
      </c>
      <c r="O470" s="140">
        <f>Data!V474</f>
        <v>446</v>
      </c>
      <c r="R470" s="140">
        <f>Data!Y474</f>
        <v>2930</v>
      </c>
      <c r="U470" s="140">
        <f>Data!AB474</f>
        <v>4197</v>
      </c>
      <c r="X470" s="140">
        <f>Data!AE474</f>
        <v>4240</v>
      </c>
      <c r="Y470" s="140"/>
      <c r="AA470" s="140">
        <f t="shared" si="116"/>
        <v>22812</v>
      </c>
    </row>
    <row r="471" spans="1:27">
      <c r="A471" s="169"/>
      <c r="B471" s="145">
        <v>2010</v>
      </c>
      <c r="C471" s="140">
        <f>Data!D475</f>
        <v>772</v>
      </c>
      <c r="F471" s="140">
        <f>Data!G475</f>
        <v>5030</v>
      </c>
      <c r="I471" s="140">
        <f>Data!J475</f>
        <v>2449</v>
      </c>
      <c r="L471" s="140">
        <f>Data!M475</f>
        <v>4300</v>
      </c>
      <c r="M471" s="140">
        <f>Data!P475</f>
        <v>706</v>
      </c>
      <c r="N471" s="140">
        <f>Data!S475</f>
        <v>1524</v>
      </c>
      <c r="O471" s="140">
        <f>Data!V475</f>
        <v>280</v>
      </c>
      <c r="R471" s="140">
        <f>Data!Y475</f>
        <v>0</v>
      </c>
      <c r="U471" s="140">
        <f>Data!AB475</f>
        <v>2080</v>
      </c>
      <c r="X471" s="140">
        <f>Data!AE475</f>
        <v>1798</v>
      </c>
      <c r="Y471" s="140"/>
      <c r="AA471" s="140">
        <f t="shared" si="116"/>
        <v>18939</v>
      </c>
    </row>
    <row r="472" spans="1:27">
      <c r="A472" s="169"/>
      <c r="B472" s="145">
        <v>2011</v>
      </c>
      <c r="C472" s="140">
        <f>Data!D476</f>
        <v>276</v>
      </c>
      <c r="F472" s="140">
        <f>Data!G476</f>
        <v>4972</v>
      </c>
      <c r="I472" s="140">
        <f>Data!J476</f>
        <v>2319</v>
      </c>
      <c r="L472" s="140">
        <f>Data!M476</f>
        <v>23605</v>
      </c>
      <c r="M472" s="140">
        <f>Data!P476</f>
        <v>0</v>
      </c>
      <c r="N472" s="140">
        <f>Data!S476</f>
        <v>0</v>
      </c>
      <c r="O472" s="140">
        <f>Data!V476</f>
        <v>0</v>
      </c>
      <c r="R472" s="140">
        <f>Data!Y476</f>
        <v>621</v>
      </c>
      <c r="U472" s="140">
        <f>Data!AB476</f>
        <v>1061</v>
      </c>
      <c r="X472" s="140">
        <f>Data!AE476</f>
        <v>507</v>
      </c>
      <c r="Y472" s="140"/>
      <c r="AA472" s="140">
        <f t="shared" si="116"/>
        <v>33361</v>
      </c>
    </row>
    <row r="473" spans="1:27">
      <c r="A473" s="169"/>
      <c r="B473" s="145">
        <v>2012</v>
      </c>
      <c r="C473" s="140">
        <f>Data!D477</f>
        <v>72</v>
      </c>
      <c r="F473" s="140">
        <f>Data!G477</f>
        <v>10753</v>
      </c>
      <c r="I473" s="140">
        <f>Data!J477</f>
        <v>0</v>
      </c>
      <c r="L473" s="140">
        <f>Data!M477</f>
        <v>5946</v>
      </c>
      <c r="M473" s="140">
        <f>Data!P477</f>
        <v>0</v>
      </c>
      <c r="N473" s="140">
        <f>Data!S477</f>
        <v>0</v>
      </c>
      <c r="O473" s="140">
        <f>Data!V477</f>
        <v>2629</v>
      </c>
      <c r="R473" s="140">
        <f>Data!Y477</f>
        <v>1788</v>
      </c>
      <c r="U473" s="140">
        <f>Data!AB477</f>
        <v>45453</v>
      </c>
      <c r="X473" s="140">
        <f>Data!AE477</f>
        <v>2915</v>
      </c>
      <c r="Y473" s="140"/>
      <c r="AA473" s="140">
        <f t="shared" si="116"/>
        <v>69556</v>
      </c>
    </row>
    <row r="474" spans="1:27" ht="11.25" customHeight="1">
      <c r="C474" s="140"/>
      <c r="F474" s="140"/>
      <c r="I474" s="140"/>
      <c r="L474" s="140"/>
      <c r="M474" s="140"/>
      <c r="N474" s="140"/>
      <c r="O474" s="140"/>
      <c r="R474" s="140"/>
      <c r="U474" s="140"/>
      <c r="X474" s="140"/>
      <c r="Y474" s="140"/>
      <c r="AA474" s="140">
        <f t="shared" ref="AA474:AA476" si="117">SUM(C474:X474)</f>
        <v>0</v>
      </c>
    </row>
    <row r="475" spans="1:27">
      <c r="A475" s="144"/>
      <c r="B475" s="145" t="s">
        <v>106</v>
      </c>
      <c r="C475" s="140">
        <f>SUM(C462:C464)</f>
        <v>1194</v>
      </c>
      <c r="F475" s="140">
        <f t="shared" ref="F475:X475" si="118">SUM(F462:F464)</f>
        <v>16864</v>
      </c>
      <c r="I475" s="140">
        <f t="shared" si="118"/>
        <v>985</v>
      </c>
      <c r="L475" s="140">
        <f t="shared" si="118"/>
        <v>9165</v>
      </c>
      <c r="M475" s="140">
        <f t="shared" si="118"/>
        <v>3177</v>
      </c>
      <c r="N475" s="140">
        <f t="shared" si="118"/>
        <v>505</v>
      </c>
      <c r="O475" s="140">
        <f t="shared" si="118"/>
        <v>617</v>
      </c>
      <c r="R475" s="140">
        <f t="shared" si="118"/>
        <v>2699</v>
      </c>
      <c r="U475" s="140">
        <f t="shared" si="118"/>
        <v>22954</v>
      </c>
      <c r="X475" s="140">
        <f t="shared" si="118"/>
        <v>34832</v>
      </c>
      <c r="Y475" s="140"/>
      <c r="AA475" s="140">
        <f t="shared" si="117"/>
        <v>92992</v>
      </c>
    </row>
    <row r="476" spans="1:27">
      <c r="A476" s="144"/>
      <c r="B476" s="145" t="s">
        <v>139</v>
      </c>
      <c r="C476" s="140">
        <f>SUM(C465:C473)</f>
        <v>22026</v>
      </c>
      <c r="D476" s="140">
        <f>SUM(C475:C476)</f>
        <v>23220</v>
      </c>
      <c r="E476" s="140">
        <f>SUM(C462:C473)</f>
        <v>23220</v>
      </c>
      <c r="F476" s="140">
        <f t="shared" ref="F476:X476" si="119">SUM(F465:F473)</f>
        <v>96129</v>
      </c>
      <c r="G476" s="140">
        <f>SUM(F475:F476)</f>
        <v>112993</v>
      </c>
      <c r="H476" s="140">
        <f>SUM(F462:F473)</f>
        <v>112993</v>
      </c>
      <c r="I476" s="140">
        <f t="shared" si="119"/>
        <v>21099</v>
      </c>
      <c r="J476" s="140">
        <f>SUM(I475:I476)</f>
        <v>22084</v>
      </c>
      <c r="K476" s="140">
        <f>SUM(I462:I473)</f>
        <v>22084</v>
      </c>
      <c r="L476" s="140">
        <f t="shared" si="119"/>
        <v>78804</v>
      </c>
      <c r="M476" s="140">
        <f t="shared" si="119"/>
        <v>8960</v>
      </c>
      <c r="N476" s="140">
        <f t="shared" si="119"/>
        <v>2814</v>
      </c>
      <c r="O476" s="140">
        <f t="shared" si="119"/>
        <v>9164</v>
      </c>
      <c r="P476" s="140">
        <f>SUM(O475:O476)</f>
        <v>9781</v>
      </c>
      <c r="Q476" s="140">
        <f>SUM(O462:O473)</f>
        <v>9781</v>
      </c>
      <c r="R476" s="140">
        <f t="shared" si="119"/>
        <v>12887</v>
      </c>
      <c r="S476" s="140">
        <f>SUM(R475:R476)</f>
        <v>15586</v>
      </c>
      <c r="T476" s="140">
        <f>SUM(R462:R473)</f>
        <v>15586</v>
      </c>
      <c r="U476" s="140">
        <f t="shared" si="119"/>
        <v>77756</v>
      </c>
      <c r="V476" s="140">
        <f>SUM(U475:U476)</f>
        <v>100710</v>
      </c>
      <c r="W476" s="140">
        <f>SUM(U462:U473)</f>
        <v>100710</v>
      </c>
      <c r="X476" s="140">
        <f t="shared" si="119"/>
        <v>25343</v>
      </c>
      <c r="Y476" s="140">
        <f>SUM(X462:X473)</f>
        <v>60175</v>
      </c>
      <c r="Z476" s="140">
        <f>SUM(X475:X476)</f>
        <v>60175</v>
      </c>
      <c r="AA476" s="140">
        <f t="shared" si="117"/>
        <v>923730</v>
      </c>
    </row>
    <row r="477" spans="1:27">
      <c r="A477" s="144"/>
      <c r="C477" s="140"/>
      <c r="F477" s="140"/>
      <c r="I477" s="140"/>
      <c r="L477" s="140"/>
      <c r="M477" s="140"/>
      <c r="N477" s="140"/>
      <c r="O477" s="140"/>
      <c r="R477" s="140"/>
      <c r="U477" s="140"/>
      <c r="X477" s="140"/>
      <c r="Y477" s="140"/>
      <c r="AA477" s="140"/>
    </row>
    <row r="478" spans="1:27" ht="15.75" customHeight="1">
      <c r="A478" s="169" t="s">
        <v>48</v>
      </c>
      <c r="B478" s="145">
        <v>2001</v>
      </c>
      <c r="C478" s="140">
        <f>Data!D482</f>
        <v>0</v>
      </c>
      <c r="F478" s="140">
        <f>Data!G482</f>
        <v>0</v>
      </c>
      <c r="I478" s="140">
        <f>Data!J482</f>
        <v>0</v>
      </c>
      <c r="L478" s="140">
        <f>Data!M482</f>
        <v>0</v>
      </c>
      <c r="M478" s="140">
        <f>Data!P482</f>
        <v>0</v>
      </c>
      <c r="N478" s="140">
        <f>Data!S482</f>
        <v>0</v>
      </c>
      <c r="O478" s="140">
        <f>Data!V482</f>
        <v>0</v>
      </c>
      <c r="R478" s="140">
        <f>Data!Y482</f>
        <v>0</v>
      </c>
      <c r="U478" s="140">
        <f>Data!AB482</f>
        <v>0</v>
      </c>
      <c r="X478" s="140">
        <f>Data!AE482</f>
        <v>0</v>
      </c>
      <c r="Y478" s="140"/>
      <c r="AA478" s="140">
        <f>SUM(C478:X478)</f>
        <v>0</v>
      </c>
    </row>
    <row r="479" spans="1:27">
      <c r="A479" s="169"/>
      <c r="B479" s="145">
        <v>2002</v>
      </c>
      <c r="C479" s="140">
        <f>Data!D483</f>
        <v>0</v>
      </c>
      <c r="F479" s="140">
        <f>Data!G483</f>
        <v>0</v>
      </c>
      <c r="I479" s="140">
        <f>Data!J483</f>
        <v>0</v>
      </c>
      <c r="L479" s="140">
        <f>Data!M483</f>
        <v>0</v>
      </c>
      <c r="M479" s="140">
        <f>Data!P483</f>
        <v>0</v>
      </c>
      <c r="N479" s="140">
        <f>Data!S483</f>
        <v>0</v>
      </c>
      <c r="O479" s="140">
        <f>Data!V483</f>
        <v>0</v>
      </c>
      <c r="R479" s="140">
        <f>Data!Y483</f>
        <v>0</v>
      </c>
      <c r="U479" s="140">
        <f>Data!AB483</f>
        <v>0</v>
      </c>
      <c r="X479" s="140">
        <f>Data!AE483</f>
        <v>0</v>
      </c>
      <c r="Y479" s="140"/>
      <c r="AA479" s="140">
        <f t="shared" ref="AA479:AA489" si="120">SUM(C479:X479)</f>
        <v>0</v>
      </c>
    </row>
    <row r="480" spans="1:27">
      <c r="A480" s="169"/>
      <c r="B480" s="145">
        <v>2003</v>
      </c>
      <c r="C480" s="140">
        <f>Data!D484</f>
        <v>0</v>
      </c>
      <c r="F480" s="140">
        <f>Data!G484</f>
        <v>0</v>
      </c>
      <c r="I480" s="140">
        <f>Data!J484</f>
        <v>0</v>
      </c>
      <c r="L480" s="140">
        <f>Data!M484</f>
        <v>0</v>
      </c>
      <c r="M480" s="140">
        <f>Data!P484</f>
        <v>0</v>
      </c>
      <c r="N480" s="140">
        <f>Data!S484</f>
        <v>0</v>
      </c>
      <c r="O480" s="140">
        <f>Data!V484</f>
        <v>0</v>
      </c>
      <c r="R480" s="140">
        <f>Data!Y484</f>
        <v>0</v>
      </c>
      <c r="U480" s="140">
        <f>Data!AB484</f>
        <v>0</v>
      </c>
      <c r="X480" s="140">
        <f>Data!AE484</f>
        <v>0</v>
      </c>
      <c r="Y480" s="140"/>
      <c r="AA480" s="140">
        <f t="shared" si="120"/>
        <v>0</v>
      </c>
    </row>
    <row r="481" spans="1:27">
      <c r="A481" s="169"/>
      <c r="B481" s="145">
        <v>2004</v>
      </c>
      <c r="C481" s="140">
        <f>Data!D485</f>
        <v>0</v>
      </c>
      <c r="F481" s="140">
        <f>Data!G485</f>
        <v>0</v>
      </c>
      <c r="I481" s="140">
        <f>Data!J485</f>
        <v>0</v>
      </c>
      <c r="L481" s="140">
        <f>Data!M485</f>
        <v>0</v>
      </c>
      <c r="M481" s="140">
        <f>Data!P485</f>
        <v>0</v>
      </c>
      <c r="N481" s="140">
        <f>Data!S485</f>
        <v>0</v>
      </c>
      <c r="O481" s="140">
        <f>Data!V485</f>
        <v>0</v>
      </c>
      <c r="R481" s="140">
        <f>Data!Y485</f>
        <v>0</v>
      </c>
      <c r="U481" s="140">
        <f>Data!AB485</f>
        <v>0</v>
      </c>
      <c r="X481" s="140">
        <f>Data!AE485</f>
        <v>0</v>
      </c>
      <c r="Y481" s="140"/>
      <c r="AA481" s="140">
        <f t="shared" si="120"/>
        <v>0</v>
      </c>
    </row>
    <row r="482" spans="1:27">
      <c r="A482" s="169"/>
      <c r="B482" s="145">
        <v>2005</v>
      </c>
      <c r="C482" s="140">
        <f>Data!D486</f>
        <v>0</v>
      </c>
      <c r="F482" s="140">
        <f>Data!G486</f>
        <v>0</v>
      </c>
      <c r="I482" s="140">
        <f>Data!J486</f>
        <v>0</v>
      </c>
      <c r="L482" s="140">
        <f>Data!M486</f>
        <v>0</v>
      </c>
      <c r="M482" s="140">
        <f>Data!P486</f>
        <v>0</v>
      </c>
      <c r="N482" s="140">
        <f>Data!S486</f>
        <v>0</v>
      </c>
      <c r="O482" s="140">
        <f>Data!V486</f>
        <v>0</v>
      </c>
      <c r="R482" s="140">
        <f>Data!Y486</f>
        <v>0</v>
      </c>
      <c r="U482" s="140">
        <f>Data!AB486</f>
        <v>0</v>
      </c>
      <c r="X482" s="140">
        <f>Data!AE486</f>
        <v>0</v>
      </c>
      <c r="Y482" s="140"/>
      <c r="AA482" s="140">
        <f t="shared" si="120"/>
        <v>0</v>
      </c>
    </row>
    <row r="483" spans="1:27">
      <c r="A483" s="169"/>
      <c r="B483" s="145">
        <v>2006</v>
      </c>
      <c r="C483" s="140">
        <f>Data!D487</f>
        <v>0</v>
      </c>
      <c r="F483" s="140">
        <f>Data!G487</f>
        <v>477</v>
      </c>
      <c r="I483" s="140">
        <f>Data!J487</f>
        <v>0</v>
      </c>
      <c r="L483" s="140">
        <f>Data!M487</f>
        <v>13013</v>
      </c>
      <c r="M483" s="140">
        <f>Data!P487</f>
        <v>500</v>
      </c>
      <c r="N483" s="140">
        <f>Data!S487</f>
        <v>0</v>
      </c>
      <c r="O483" s="140">
        <f>Data!V487</f>
        <v>0</v>
      </c>
      <c r="R483" s="140">
        <f>Data!Y487</f>
        <v>0</v>
      </c>
      <c r="U483" s="140">
        <f>Data!AB487</f>
        <v>0</v>
      </c>
      <c r="X483" s="140">
        <f>Data!AE487</f>
        <v>0</v>
      </c>
      <c r="Y483" s="140"/>
      <c r="AA483" s="140">
        <f t="shared" si="120"/>
        <v>13990</v>
      </c>
    </row>
    <row r="484" spans="1:27">
      <c r="A484" s="169"/>
      <c r="B484" s="145">
        <v>2007</v>
      </c>
      <c r="C484" s="140">
        <f>Data!D488</f>
        <v>0</v>
      </c>
      <c r="F484" s="140">
        <f>Data!G488</f>
        <v>906</v>
      </c>
      <c r="I484" s="140">
        <f>Data!J488</f>
        <v>0</v>
      </c>
      <c r="L484" s="140">
        <f>Data!M488</f>
        <v>0</v>
      </c>
      <c r="M484" s="140">
        <f>Data!P488</f>
        <v>0</v>
      </c>
      <c r="N484" s="140">
        <f>Data!S488</f>
        <v>0</v>
      </c>
      <c r="O484" s="140">
        <f>Data!V488</f>
        <v>0</v>
      </c>
      <c r="R484" s="140">
        <f>Data!Y488</f>
        <v>0</v>
      </c>
      <c r="U484" s="140">
        <f>Data!AB488</f>
        <v>5784</v>
      </c>
      <c r="X484" s="140">
        <f>Data!AE488</f>
        <v>0</v>
      </c>
      <c r="Y484" s="140"/>
      <c r="AA484" s="140">
        <f t="shared" si="120"/>
        <v>6690</v>
      </c>
    </row>
    <row r="485" spans="1:27">
      <c r="A485" s="169"/>
      <c r="B485" s="145">
        <v>2008</v>
      </c>
      <c r="C485" s="140">
        <f>Data!D489</f>
        <v>985</v>
      </c>
      <c r="F485" s="140">
        <f>Data!G489</f>
        <v>0</v>
      </c>
      <c r="I485" s="140">
        <f>Data!J489</f>
        <v>0</v>
      </c>
      <c r="L485" s="140">
        <f>Data!M489</f>
        <v>0</v>
      </c>
      <c r="M485" s="140">
        <f>Data!P489</f>
        <v>0</v>
      </c>
      <c r="N485" s="140">
        <f>Data!S489</f>
        <v>0</v>
      </c>
      <c r="O485" s="140">
        <f>Data!V489</f>
        <v>0</v>
      </c>
      <c r="R485" s="140">
        <f>Data!Y489</f>
        <v>0</v>
      </c>
      <c r="U485" s="140">
        <f>Data!AB489</f>
        <v>0</v>
      </c>
      <c r="X485" s="140">
        <f>Data!AE489</f>
        <v>0</v>
      </c>
      <c r="Y485" s="140"/>
      <c r="AA485" s="140">
        <f t="shared" si="120"/>
        <v>985</v>
      </c>
    </row>
    <row r="486" spans="1:27">
      <c r="A486" s="169"/>
      <c r="B486" s="145">
        <v>2009</v>
      </c>
      <c r="C486" s="140">
        <f>Data!D490</f>
        <v>210</v>
      </c>
      <c r="F486" s="140">
        <f>Data!G490</f>
        <v>0</v>
      </c>
      <c r="I486" s="140">
        <f>Data!J490</f>
        <v>0</v>
      </c>
      <c r="L486" s="140">
        <f>Data!M490</f>
        <v>0</v>
      </c>
      <c r="M486" s="140">
        <f>Data!P490</f>
        <v>0</v>
      </c>
      <c r="N486" s="140">
        <f>Data!S490</f>
        <v>0</v>
      </c>
      <c r="O486" s="140">
        <f>Data!V490</f>
        <v>0</v>
      </c>
      <c r="R486" s="140">
        <f>Data!Y490</f>
        <v>0</v>
      </c>
      <c r="U486" s="140">
        <f>Data!AB490</f>
        <v>0</v>
      </c>
      <c r="X486" s="140">
        <f>Data!AE490</f>
        <v>0</v>
      </c>
      <c r="Y486" s="140"/>
      <c r="AA486" s="140">
        <f t="shared" si="120"/>
        <v>210</v>
      </c>
    </row>
    <row r="487" spans="1:27">
      <c r="A487" s="169"/>
      <c r="B487" s="145">
        <v>2010</v>
      </c>
      <c r="C487" s="140">
        <f>Data!D491</f>
        <v>0</v>
      </c>
      <c r="F487" s="140">
        <f>Data!G491</f>
        <v>0</v>
      </c>
      <c r="I487" s="140">
        <f>Data!J491</f>
        <v>0</v>
      </c>
      <c r="L487" s="140">
        <f>Data!M491</f>
        <v>0</v>
      </c>
      <c r="M487" s="140">
        <f>Data!P491</f>
        <v>600</v>
      </c>
      <c r="N487" s="140">
        <f>Data!S491</f>
        <v>0</v>
      </c>
      <c r="O487" s="140">
        <f>Data!V491</f>
        <v>0</v>
      </c>
      <c r="R487" s="140">
        <f>Data!Y491</f>
        <v>0</v>
      </c>
      <c r="U487" s="140">
        <f>Data!AB491</f>
        <v>0</v>
      </c>
      <c r="X487" s="140">
        <f>Data!AE491</f>
        <v>1000</v>
      </c>
      <c r="Y487" s="140"/>
      <c r="AA487" s="140">
        <f t="shared" si="120"/>
        <v>1600</v>
      </c>
    </row>
    <row r="488" spans="1:27">
      <c r="A488" s="169"/>
      <c r="B488" s="145">
        <v>2011</v>
      </c>
      <c r="C488" s="140">
        <f>Data!D492</f>
        <v>0</v>
      </c>
      <c r="F488" s="140">
        <f>Data!G492</f>
        <v>1040</v>
      </c>
      <c r="I488" s="140">
        <f>Data!J492</f>
        <v>0</v>
      </c>
      <c r="L488" s="140">
        <f>Data!M492</f>
        <v>0</v>
      </c>
      <c r="M488" s="140">
        <f>Data!P492</f>
        <v>0</v>
      </c>
      <c r="N488" s="140">
        <f>Data!S492</f>
        <v>0</v>
      </c>
      <c r="O488" s="140">
        <f>Data!V492</f>
        <v>0</v>
      </c>
      <c r="R488" s="140">
        <f>Data!Y492</f>
        <v>0</v>
      </c>
      <c r="U488" s="140">
        <f>Data!AB492</f>
        <v>0</v>
      </c>
      <c r="X488" s="140">
        <f>Data!AE492</f>
        <v>200</v>
      </c>
      <c r="Y488" s="140"/>
      <c r="AA488" s="140">
        <f t="shared" si="120"/>
        <v>1240</v>
      </c>
    </row>
    <row r="489" spans="1:27">
      <c r="A489" s="169"/>
      <c r="B489" s="145">
        <v>2012</v>
      </c>
      <c r="C489" s="140">
        <f>Data!D493</f>
        <v>390</v>
      </c>
      <c r="F489" s="140">
        <f>Data!G493</f>
        <v>0</v>
      </c>
      <c r="I489" s="140">
        <f>Data!J493</f>
        <v>0</v>
      </c>
      <c r="L489" s="140">
        <f>Data!M493</f>
        <v>0</v>
      </c>
      <c r="M489" s="140">
        <f>Data!P493</f>
        <v>0</v>
      </c>
      <c r="N489" s="140">
        <f>Data!S493</f>
        <v>0</v>
      </c>
      <c r="O489" s="140">
        <f>Data!V493</f>
        <v>0</v>
      </c>
      <c r="R489" s="140">
        <f>Data!Y493</f>
        <v>0</v>
      </c>
      <c r="U489" s="140">
        <f>Data!AB493</f>
        <v>0</v>
      </c>
      <c r="X489" s="140">
        <f>Data!AE493</f>
        <v>0</v>
      </c>
      <c r="Y489" s="140"/>
      <c r="AA489" s="140">
        <f t="shared" si="120"/>
        <v>390</v>
      </c>
    </row>
    <row r="490" spans="1:27">
      <c r="A490" s="138"/>
      <c r="C490" s="140"/>
      <c r="F490" s="140"/>
      <c r="I490" s="140"/>
      <c r="L490" s="140"/>
      <c r="M490" s="140"/>
      <c r="N490" s="140"/>
      <c r="O490" s="140"/>
      <c r="R490" s="140"/>
      <c r="U490" s="140"/>
      <c r="X490" s="140"/>
      <c r="Y490" s="140"/>
      <c r="AA490" s="140"/>
    </row>
    <row r="491" spans="1:27">
      <c r="A491" s="144"/>
      <c r="B491" s="145" t="s">
        <v>106</v>
      </c>
      <c r="C491" s="140">
        <f>SUM(C478:C480)</f>
        <v>0</v>
      </c>
      <c r="F491" s="140">
        <f t="shared" ref="F491:X491" si="121">SUM(F478:F480)</f>
        <v>0</v>
      </c>
      <c r="I491" s="140">
        <f t="shared" si="121"/>
        <v>0</v>
      </c>
      <c r="L491" s="140">
        <f t="shared" si="121"/>
        <v>0</v>
      </c>
      <c r="M491" s="140">
        <f t="shared" si="121"/>
        <v>0</v>
      </c>
      <c r="N491" s="140">
        <f t="shared" si="121"/>
        <v>0</v>
      </c>
      <c r="O491" s="140">
        <f t="shared" si="121"/>
        <v>0</v>
      </c>
      <c r="R491" s="140">
        <f t="shared" si="121"/>
        <v>0</v>
      </c>
      <c r="U491" s="140">
        <f t="shared" si="121"/>
        <v>0</v>
      </c>
      <c r="X491" s="140">
        <f t="shared" si="121"/>
        <v>0</v>
      </c>
      <c r="Y491" s="140"/>
      <c r="AA491" s="140">
        <f t="shared" ref="AA491:AA492" si="122">SUM(C491:X491)</f>
        <v>0</v>
      </c>
    </row>
    <row r="492" spans="1:27">
      <c r="A492" s="144"/>
      <c r="B492" s="145" t="s">
        <v>139</v>
      </c>
      <c r="C492" s="140">
        <f>SUM(C481:C489)</f>
        <v>1585</v>
      </c>
      <c r="D492" s="140">
        <f>SUM(C491:C492)</f>
        <v>1585</v>
      </c>
      <c r="E492" s="140">
        <f>SUM(C478:C489)</f>
        <v>1585</v>
      </c>
      <c r="F492" s="140">
        <f t="shared" ref="F492:X492" si="123">SUM(F481:F489)</f>
        <v>2423</v>
      </c>
      <c r="G492" s="140">
        <f>SUM(F491:F492)</f>
        <v>2423</v>
      </c>
      <c r="H492" s="140">
        <f>SUM(F478:F489)</f>
        <v>2423</v>
      </c>
      <c r="I492" s="140">
        <f t="shared" si="123"/>
        <v>0</v>
      </c>
      <c r="J492" s="140">
        <f>SUM(I491:I492)</f>
        <v>0</v>
      </c>
      <c r="K492" s="140">
        <f>SUM(I478:I489)</f>
        <v>0</v>
      </c>
      <c r="L492" s="140">
        <f t="shared" si="123"/>
        <v>13013</v>
      </c>
      <c r="M492" s="140">
        <f t="shared" si="123"/>
        <v>1100</v>
      </c>
      <c r="N492" s="140">
        <f t="shared" si="123"/>
        <v>0</v>
      </c>
      <c r="O492" s="140">
        <f t="shared" si="123"/>
        <v>0</v>
      </c>
      <c r="P492" s="140">
        <f>SUM(O491:O492)</f>
        <v>0</v>
      </c>
      <c r="Q492" s="140">
        <f>SUM(O478:O489)</f>
        <v>0</v>
      </c>
      <c r="R492" s="140">
        <f t="shared" si="123"/>
        <v>0</v>
      </c>
      <c r="S492" s="140">
        <f>SUM(R491:R492)</f>
        <v>0</v>
      </c>
      <c r="T492" s="140">
        <f>SUM(R478:R489)</f>
        <v>0</v>
      </c>
      <c r="U492" s="140">
        <f t="shared" si="123"/>
        <v>5784</v>
      </c>
      <c r="V492" s="140">
        <f>SUM(U491:U492)</f>
        <v>5784</v>
      </c>
      <c r="W492" s="140">
        <f>SUM(U478:U489)</f>
        <v>5784</v>
      </c>
      <c r="X492" s="140">
        <f t="shared" si="123"/>
        <v>1200</v>
      </c>
      <c r="Y492" s="140">
        <f>SUM(X478:X489)</f>
        <v>1200</v>
      </c>
      <c r="Z492" s="140">
        <f>SUM(X491:X492)</f>
        <v>1200</v>
      </c>
      <c r="AA492" s="140">
        <f t="shared" si="122"/>
        <v>44689</v>
      </c>
    </row>
    <row r="493" spans="1:27">
      <c r="A493" s="144"/>
      <c r="C493" s="140"/>
      <c r="F493" s="140"/>
      <c r="I493" s="140"/>
      <c r="L493" s="140"/>
      <c r="M493" s="140"/>
      <c r="N493" s="140"/>
      <c r="O493" s="140"/>
      <c r="R493" s="140"/>
      <c r="U493" s="140"/>
      <c r="X493" s="140"/>
      <c r="Y493" s="140"/>
      <c r="AA493" s="140"/>
    </row>
    <row r="494" spans="1:27" ht="18" customHeight="1">
      <c r="A494" s="169" t="s">
        <v>49</v>
      </c>
      <c r="B494" s="145">
        <v>2001</v>
      </c>
      <c r="C494" s="140">
        <f>Data!D498</f>
        <v>0</v>
      </c>
      <c r="F494" s="140">
        <f>Data!G498</f>
        <v>0</v>
      </c>
      <c r="I494" s="140">
        <f>Data!J498</f>
        <v>0</v>
      </c>
      <c r="L494" s="140">
        <f>Data!M498</f>
        <v>0</v>
      </c>
      <c r="M494" s="140">
        <f>Data!P498</f>
        <v>0</v>
      </c>
      <c r="N494" s="140">
        <f>Data!S498</f>
        <v>0</v>
      </c>
      <c r="O494" s="140">
        <f>Data!V498</f>
        <v>0</v>
      </c>
      <c r="R494" s="140">
        <f>Data!Y498</f>
        <v>0</v>
      </c>
      <c r="U494" s="140">
        <f>Data!AB498</f>
        <v>0</v>
      </c>
      <c r="X494" s="140">
        <f>Data!AE498</f>
        <v>0</v>
      </c>
      <c r="Y494" s="140"/>
      <c r="AA494" s="140">
        <f>SUM(C494:X494)</f>
        <v>0</v>
      </c>
    </row>
    <row r="495" spans="1:27">
      <c r="A495" s="169"/>
      <c r="B495" s="145">
        <v>2002</v>
      </c>
      <c r="C495" s="140">
        <f>Data!D499</f>
        <v>0</v>
      </c>
      <c r="F495" s="140">
        <f>Data!G499</f>
        <v>0</v>
      </c>
      <c r="I495" s="140">
        <f>Data!J499</f>
        <v>0</v>
      </c>
      <c r="L495" s="140">
        <f>Data!M499</f>
        <v>1320</v>
      </c>
      <c r="M495" s="140">
        <f>Data!P499</f>
        <v>200</v>
      </c>
      <c r="N495" s="140">
        <f>Data!S499</f>
        <v>0</v>
      </c>
      <c r="O495" s="140">
        <f>Data!V499</f>
        <v>0</v>
      </c>
      <c r="R495" s="140">
        <f>Data!Y499</f>
        <v>0</v>
      </c>
      <c r="U495" s="140">
        <f>Data!AB499</f>
        <v>0</v>
      </c>
      <c r="X495" s="140">
        <f>Data!AE499</f>
        <v>0</v>
      </c>
      <c r="Y495" s="140"/>
      <c r="AA495" s="140">
        <f t="shared" ref="AA495:AA505" si="124">SUM(C495:X495)</f>
        <v>1520</v>
      </c>
    </row>
    <row r="496" spans="1:27">
      <c r="A496" s="169"/>
      <c r="B496" s="145">
        <v>2003</v>
      </c>
      <c r="C496" s="140">
        <f>Data!D500</f>
        <v>150</v>
      </c>
      <c r="F496" s="140">
        <f>Data!G500</f>
        <v>0</v>
      </c>
      <c r="I496" s="140">
        <f>Data!J500</f>
        <v>0</v>
      </c>
      <c r="L496" s="140">
        <f>Data!M500</f>
        <v>0</v>
      </c>
      <c r="M496" s="140">
        <f>Data!P500</f>
        <v>0</v>
      </c>
      <c r="N496" s="140">
        <f>Data!S500</f>
        <v>0</v>
      </c>
      <c r="O496" s="140">
        <f>Data!V500</f>
        <v>455</v>
      </c>
      <c r="R496" s="140">
        <f>Data!Y500</f>
        <v>0</v>
      </c>
      <c r="U496" s="140">
        <f>Data!AB500</f>
        <v>1325</v>
      </c>
      <c r="X496" s="140">
        <f>Data!AE500</f>
        <v>328</v>
      </c>
      <c r="Y496" s="140"/>
      <c r="AA496" s="140">
        <f t="shared" si="124"/>
        <v>2258</v>
      </c>
    </row>
    <row r="497" spans="1:27">
      <c r="A497" s="169"/>
      <c r="B497" s="145">
        <v>2004</v>
      </c>
      <c r="C497" s="140">
        <f>Data!D501</f>
        <v>0</v>
      </c>
      <c r="F497" s="140">
        <f>Data!G501</f>
        <v>0</v>
      </c>
      <c r="I497" s="140">
        <f>Data!J501</f>
        <v>0</v>
      </c>
      <c r="L497" s="140">
        <f>Data!M501</f>
        <v>0</v>
      </c>
      <c r="M497" s="140">
        <f>Data!P501</f>
        <v>0</v>
      </c>
      <c r="N497" s="140">
        <f>Data!S501</f>
        <v>0</v>
      </c>
      <c r="O497" s="140">
        <f>Data!V501</f>
        <v>125</v>
      </c>
      <c r="R497" s="140">
        <f>Data!Y501</f>
        <v>0</v>
      </c>
      <c r="U497" s="140">
        <f>Data!AB501</f>
        <v>0</v>
      </c>
      <c r="X497" s="140">
        <f>Data!AE501</f>
        <v>0</v>
      </c>
      <c r="Y497" s="140"/>
      <c r="AA497" s="140">
        <f t="shared" si="124"/>
        <v>125</v>
      </c>
    </row>
    <row r="498" spans="1:27">
      <c r="A498" s="169"/>
      <c r="B498" s="145">
        <v>2005</v>
      </c>
      <c r="C498" s="140">
        <f>Data!D502</f>
        <v>0</v>
      </c>
      <c r="F498" s="140">
        <f>Data!G502</f>
        <v>0</v>
      </c>
      <c r="I498" s="140">
        <f>Data!J502</f>
        <v>0</v>
      </c>
      <c r="L498" s="140">
        <f>Data!M502</f>
        <v>1416</v>
      </c>
      <c r="M498" s="140">
        <f>Data!P502</f>
        <v>0</v>
      </c>
      <c r="N498" s="140">
        <f>Data!S502</f>
        <v>0</v>
      </c>
      <c r="O498" s="140">
        <f>Data!V502</f>
        <v>0</v>
      </c>
      <c r="R498" s="140">
        <f>Data!Y502</f>
        <v>0</v>
      </c>
      <c r="U498" s="140">
        <f>Data!AB502</f>
        <v>0</v>
      </c>
      <c r="X498" s="140">
        <f>Data!AE502</f>
        <v>520</v>
      </c>
      <c r="Y498" s="140"/>
      <c r="AA498" s="140">
        <f t="shared" si="124"/>
        <v>1936</v>
      </c>
    </row>
    <row r="499" spans="1:27">
      <c r="A499" s="169"/>
      <c r="B499" s="145">
        <v>2006</v>
      </c>
      <c r="C499" s="140">
        <f>Data!D503</f>
        <v>0</v>
      </c>
      <c r="F499" s="140">
        <f>Data!G503</f>
        <v>168</v>
      </c>
      <c r="I499" s="140">
        <f>Data!J503</f>
        <v>0</v>
      </c>
      <c r="L499" s="140">
        <f>Data!M503</f>
        <v>0</v>
      </c>
      <c r="M499" s="140">
        <f>Data!P503</f>
        <v>0</v>
      </c>
      <c r="N499" s="140">
        <f>Data!S503</f>
        <v>0</v>
      </c>
      <c r="O499" s="140">
        <f>Data!V503</f>
        <v>0</v>
      </c>
      <c r="R499" s="140">
        <f>Data!Y503</f>
        <v>0</v>
      </c>
      <c r="U499" s="140">
        <f>Data!AB503</f>
        <v>0</v>
      </c>
      <c r="X499" s="140">
        <f>Data!AE503</f>
        <v>0</v>
      </c>
      <c r="Y499" s="140"/>
      <c r="AA499" s="140">
        <f t="shared" si="124"/>
        <v>168</v>
      </c>
    </row>
    <row r="500" spans="1:27">
      <c r="A500" s="169"/>
      <c r="B500" s="145">
        <v>2007</v>
      </c>
      <c r="C500" s="140">
        <f>Data!D504</f>
        <v>0</v>
      </c>
      <c r="F500" s="140">
        <f>Data!G504</f>
        <v>327</v>
      </c>
      <c r="I500" s="140">
        <f>Data!J504</f>
        <v>902</v>
      </c>
      <c r="L500" s="140">
        <f>Data!M504</f>
        <v>0</v>
      </c>
      <c r="M500" s="140">
        <f>Data!P504</f>
        <v>0</v>
      </c>
      <c r="N500" s="140">
        <f>Data!S504</f>
        <v>0</v>
      </c>
      <c r="O500" s="140">
        <f>Data!V504</f>
        <v>459</v>
      </c>
      <c r="R500" s="140">
        <f>Data!Y504</f>
        <v>0</v>
      </c>
      <c r="U500" s="140">
        <f>Data!AB504</f>
        <v>85412</v>
      </c>
      <c r="X500" s="140">
        <f>Data!AE504</f>
        <v>0</v>
      </c>
      <c r="Y500" s="140"/>
      <c r="AA500" s="140">
        <f t="shared" si="124"/>
        <v>87100</v>
      </c>
    </row>
    <row r="501" spans="1:27">
      <c r="A501" s="169"/>
      <c r="B501" s="145">
        <v>2008</v>
      </c>
      <c r="C501" s="140">
        <f>Data!D505</f>
        <v>0</v>
      </c>
      <c r="F501" s="140">
        <f>Data!G505</f>
        <v>0</v>
      </c>
      <c r="I501" s="140">
        <f>Data!J505</f>
        <v>0</v>
      </c>
      <c r="L501" s="140">
        <f>Data!M505</f>
        <v>0</v>
      </c>
      <c r="M501" s="140">
        <f>Data!P505</f>
        <v>0</v>
      </c>
      <c r="N501" s="140">
        <f>Data!S505</f>
        <v>0</v>
      </c>
      <c r="O501" s="140">
        <f>Data!V505</f>
        <v>0</v>
      </c>
      <c r="R501" s="140">
        <f>Data!Y505</f>
        <v>0</v>
      </c>
      <c r="U501" s="140">
        <f>Data!AB505</f>
        <v>0</v>
      </c>
      <c r="X501" s="140">
        <f>Data!AE505</f>
        <v>0</v>
      </c>
      <c r="Y501" s="140"/>
      <c r="AA501" s="140">
        <f t="shared" si="124"/>
        <v>0</v>
      </c>
    </row>
    <row r="502" spans="1:27">
      <c r="A502" s="169"/>
      <c r="B502" s="145">
        <v>2009</v>
      </c>
      <c r="C502" s="140">
        <f>Data!D506</f>
        <v>28350</v>
      </c>
      <c r="F502" s="140">
        <f>Data!G506</f>
        <v>170</v>
      </c>
      <c r="I502" s="140">
        <f>Data!J506</f>
        <v>0</v>
      </c>
      <c r="L502" s="140">
        <f>Data!M506</f>
        <v>0</v>
      </c>
      <c r="M502" s="140">
        <f>Data!P506</f>
        <v>0</v>
      </c>
      <c r="N502" s="140">
        <f>Data!S506</f>
        <v>656</v>
      </c>
      <c r="O502" s="140">
        <f>Data!V506</f>
        <v>177</v>
      </c>
      <c r="R502" s="140">
        <f>Data!Y506</f>
        <v>0</v>
      </c>
      <c r="U502" s="140">
        <f>Data!AB506</f>
        <v>19000</v>
      </c>
      <c r="X502" s="140">
        <f>Data!AE506</f>
        <v>0</v>
      </c>
      <c r="Y502" s="140"/>
      <c r="AA502" s="140">
        <f t="shared" si="124"/>
        <v>48353</v>
      </c>
    </row>
    <row r="503" spans="1:27">
      <c r="A503" s="169"/>
      <c r="B503" s="145">
        <v>2010</v>
      </c>
      <c r="C503" s="140">
        <f>Data!D507</f>
        <v>0</v>
      </c>
      <c r="F503" s="140">
        <f>Data!G507</f>
        <v>0</v>
      </c>
      <c r="I503" s="140">
        <f>Data!J507</f>
        <v>0</v>
      </c>
      <c r="L503" s="140">
        <f>Data!M507</f>
        <v>0</v>
      </c>
      <c r="M503" s="140">
        <f>Data!P507</f>
        <v>0</v>
      </c>
      <c r="N503" s="140">
        <f>Data!S507</f>
        <v>0</v>
      </c>
      <c r="O503" s="140">
        <f>Data!V507</f>
        <v>0</v>
      </c>
      <c r="R503" s="140">
        <f>Data!Y507</f>
        <v>0</v>
      </c>
      <c r="U503" s="140">
        <f>Data!AB507</f>
        <v>8000</v>
      </c>
      <c r="X503" s="140">
        <f>Data!AE507</f>
        <v>0</v>
      </c>
      <c r="Y503" s="140"/>
      <c r="AA503" s="140">
        <f t="shared" si="124"/>
        <v>8000</v>
      </c>
    </row>
    <row r="504" spans="1:27">
      <c r="A504" s="169"/>
      <c r="B504" s="145">
        <v>2011</v>
      </c>
      <c r="C504" s="140">
        <f>Data!D508</f>
        <v>0</v>
      </c>
      <c r="F504" s="140">
        <f>Data!G508</f>
        <v>603</v>
      </c>
      <c r="I504" s="140">
        <f>Data!J508</f>
        <v>0</v>
      </c>
      <c r="L504" s="140">
        <f>Data!M508</f>
        <v>0</v>
      </c>
      <c r="M504" s="140">
        <f>Data!P508</f>
        <v>670</v>
      </c>
      <c r="N504" s="140">
        <f>Data!S508</f>
        <v>0</v>
      </c>
      <c r="O504" s="140">
        <f>Data!V508</f>
        <v>550</v>
      </c>
      <c r="R504" s="140">
        <f>Data!Y508</f>
        <v>0</v>
      </c>
      <c r="U504" s="140">
        <f>Data!AB508</f>
        <v>3988</v>
      </c>
      <c r="X504" s="140">
        <f>Data!AE508</f>
        <v>0</v>
      </c>
      <c r="Y504" s="140"/>
      <c r="AA504" s="140">
        <f t="shared" si="124"/>
        <v>5811</v>
      </c>
    </row>
    <row r="505" spans="1:27">
      <c r="A505" s="169"/>
      <c r="B505" s="145">
        <v>2012</v>
      </c>
      <c r="C505" s="140">
        <f>Data!D509</f>
        <v>0</v>
      </c>
      <c r="F505" s="140">
        <f>Data!G509</f>
        <v>0</v>
      </c>
      <c r="I505" s="140">
        <f>Data!J509</f>
        <v>0</v>
      </c>
      <c r="L505" s="140">
        <f>Data!M509</f>
        <v>0</v>
      </c>
      <c r="M505" s="140">
        <f>Data!P509</f>
        <v>0</v>
      </c>
      <c r="N505" s="140">
        <f>Data!S509</f>
        <v>0</v>
      </c>
      <c r="O505" s="140">
        <f>Data!V509</f>
        <v>0</v>
      </c>
      <c r="R505" s="140">
        <f>Data!Y509</f>
        <v>0</v>
      </c>
      <c r="U505" s="140">
        <f>Data!AB509</f>
        <v>0</v>
      </c>
      <c r="X505" s="140">
        <f>Data!AE509</f>
        <v>0</v>
      </c>
      <c r="Y505" s="140"/>
      <c r="AA505" s="140">
        <f t="shared" si="124"/>
        <v>0</v>
      </c>
    </row>
    <row r="506" spans="1:27" ht="11.25" customHeight="1">
      <c r="C506" s="140"/>
      <c r="F506" s="140"/>
      <c r="I506" s="140"/>
      <c r="L506" s="140"/>
      <c r="M506" s="140"/>
      <c r="N506" s="140"/>
      <c r="O506" s="140"/>
      <c r="R506" s="140"/>
      <c r="U506" s="140"/>
      <c r="X506" s="140"/>
      <c r="Y506" s="140"/>
      <c r="AA506" s="140">
        <f t="shared" ref="AA506:AA508" si="125">SUM(C506:X506)</f>
        <v>0</v>
      </c>
    </row>
    <row r="507" spans="1:27">
      <c r="A507" s="144"/>
      <c r="B507" s="145" t="s">
        <v>106</v>
      </c>
      <c r="C507" s="140">
        <f>SUM(C494:C496)</f>
        <v>150</v>
      </c>
      <c r="F507" s="140">
        <f t="shared" ref="F507:X507" si="126">SUM(F494:F496)</f>
        <v>0</v>
      </c>
      <c r="I507" s="140">
        <f t="shared" si="126"/>
        <v>0</v>
      </c>
      <c r="L507" s="140">
        <f t="shared" si="126"/>
        <v>1320</v>
      </c>
      <c r="M507" s="140">
        <f t="shared" si="126"/>
        <v>200</v>
      </c>
      <c r="N507" s="140">
        <f t="shared" si="126"/>
        <v>0</v>
      </c>
      <c r="O507" s="140">
        <f t="shared" si="126"/>
        <v>455</v>
      </c>
      <c r="R507" s="140">
        <f t="shared" si="126"/>
        <v>0</v>
      </c>
      <c r="U507" s="140">
        <f t="shared" si="126"/>
        <v>1325</v>
      </c>
      <c r="X507" s="140">
        <f t="shared" si="126"/>
        <v>328</v>
      </c>
      <c r="Y507" s="140"/>
      <c r="AA507" s="140">
        <f t="shared" si="125"/>
        <v>3778</v>
      </c>
    </row>
    <row r="508" spans="1:27">
      <c r="A508" s="144"/>
      <c r="B508" s="145" t="s">
        <v>139</v>
      </c>
      <c r="C508" s="140">
        <f>SUM(C497:C505)</f>
        <v>28350</v>
      </c>
      <c r="D508" s="140">
        <f>SUM(C507:C508)</f>
        <v>28500</v>
      </c>
      <c r="E508" s="140">
        <f>SUM(C494:C505)</f>
        <v>28500</v>
      </c>
      <c r="F508" s="140">
        <f t="shared" ref="F508:X508" si="127">SUM(F497:F505)</f>
        <v>1268</v>
      </c>
      <c r="G508" s="140">
        <f>SUM(F507:F508)</f>
        <v>1268</v>
      </c>
      <c r="H508" s="140">
        <f>SUM(F494:F505)</f>
        <v>1268</v>
      </c>
      <c r="I508" s="140">
        <f t="shared" si="127"/>
        <v>902</v>
      </c>
      <c r="J508" s="140">
        <f>SUM(I507:I508)</f>
        <v>902</v>
      </c>
      <c r="K508" s="140">
        <f>SUM(I494:I505)</f>
        <v>902</v>
      </c>
      <c r="L508" s="140">
        <f t="shared" si="127"/>
        <v>1416</v>
      </c>
      <c r="M508" s="140">
        <f t="shared" si="127"/>
        <v>670</v>
      </c>
      <c r="N508" s="140">
        <f t="shared" si="127"/>
        <v>656</v>
      </c>
      <c r="O508" s="140">
        <f t="shared" si="127"/>
        <v>1311</v>
      </c>
      <c r="P508" s="140">
        <f>SUM(O507:O508)</f>
        <v>1766</v>
      </c>
      <c r="Q508" s="140">
        <f>SUM(O494:O505)</f>
        <v>1766</v>
      </c>
      <c r="R508" s="140">
        <f t="shared" si="127"/>
        <v>0</v>
      </c>
      <c r="S508" s="140">
        <f>SUM(R507:R508)</f>
        <v>0</v>
      </c>
      <c r="T508" s="140">
        <f>SUM(R494:R505)</f>
        <v>0</v>
      </c>
      <c r="U508" s="140">
        <f t="shared" si="127"/>
        <v>116400</v>
      </c>
      <c r="V508" s="140">
        <f>SUM(U507:U508)</f>
        <v>117725</v>
      </c>
      <c r="W508" s="140">
        <f>SUM(U494:U505)</f>
        <v>117725</v>
      </c>
      <c r="X508" s="140">
        <f t="shared" si="127"/>
        <v>520</v>
      </c>
      <c r="Y508" s="140">
        <f>SUM(X494:X505)</f>
        <v>848</v>
      </c>
      <c r="Z508" s="140">
        <f>SUM(X507:X508)</f>
        <v>848</v>
      </c>
      <c r="AA508" s="140">
        <f t="shared" si="125"/>
        <v>451815</v>
      </c>
    </row>
    <row r="509" spans="1:27">
      <c r="A509" s="144"/>
      <c r="C509" s="140"/>
      <c r="F509" s="140"/>
      <c r="I509" s="140"/>
      <c r="L509" s="140"/>
      <c r="M509" s="140"/>
      <c r="N509" s="140"/>
      <c r="O509" s="140"/>
      <c r="R509" s="140"/>
      <c r="U509" s="140"/>
      <c r="X509" s="140"/>
      <c r="Y509" s="140"/>
      <c r="AA509" s="140"/>
    </row>
    <row r="510" spans="1:27" ht="15.75" customHeight="1">
      <c r="A510" s="169" t="s">
        <v>50</v>
      </c>
      <c r="B510" s="145">
        <v>2001</v>
      </c>
      <c r="C510" s="140">
        <f>Data!D514</f>
        <v>692</v>
      </c>
      <c r="F510" s="140">
        <f>Data!G514</f>
        <v>2429</v>
      </c>
      <c r="I510" s="140">
        <f>Data!J514</f>
        <v>0</v>
      </c>
      <c r="L510" s="140">
        <f>Data!M514</f>
        <v>0</v>
      </c>
      <c r="M510" s="140">
        <f>Data!P514</f>
        <v>0</v>
      </c>
      <c r="N510" s="140">
        <f>Data!S514</f>
        <v>0</v>
      </c>
      <c r="O510" s="140">
        <f>Data!V514</f>
        <v>0</v>
      </c>
      <c r="R510" s="140">
        <f>Data!Y514</f>
        <v>0</v>
      </c>
      <c r="U510" s="140">
        <f>Data!AB514</f>
        <v>485</v>
      </c>
      <c r="X510" s="140">
        <f>Data!AE514</f>
        <v>595</v>
      </c>
      <c r="Y510" s="140"/>
      <c r="AA510" s="140">
        <f>SUM(C510:X510)</f>
        <v>4201</v>
      </c>
    </row>
    <row r="511" spans="1:27">
      <c r="A511" s="169"/>
      <c r="B511" s="145">
        <v>2002</v>
      </c>
      <c r="C511" s="140">
        <f>Data!D515</f>
        <v>0</v>
      </c>
      <c r="F511" s="140">
        <f>Data!G515</f>
        <v>0</v>
      </c>
      <c r="I511" s="140">
        <f>Data!J515</f>
        <v>0</v>
      </c>
      <c r="L511" s="140">
        <f>Data!M515</f>
        <v>0</v>
      </c>
      <c r="M511" s="140">
        <f>Data!P515</f>
        <v>432</v>
      </c>
      <c r="N511" s="140">
        <f>Data!S515</f>
        <v>0</v>
      </c>
      <c r="O511" s="140">
        <f>Data!V515</f>
        <v>0</v>
      </c>
      <c r="R511" s="140">
        <f>Data!Y515</f>
        <v>0</v>
      </c>
      <c r="U511" s="140">
        <f>Data!AB515</f>
        <v>0</v>
      </c>
      <c r="X511" s="140">
        <f>Data!AE515</f>
        <v>0</v>
      </c>
      <c r="Y511" s="140"/>
      <c r="AA511" s="140">
        <f t="shared" ref="AA511:AA521" si="128">SUM(C511:X511)</f>
        <v>432</v>
      </c>
    </row>
    <row r="512" spans="1:27">
      <c r="A512" s="169"/>
      <c r="B512" s="145">
        <v>2003</v>
      </c>
      <c r="C512" s="140">
        <f>Data!D516</f>
        <v>2000</v>
      </c>
      <c r="F512" s="140">
        <f>Data!G516</f>
        <v>4200</v>
      </c>
      <c r="I512" s="140">
        <f>Data!J516</f>
        <v>0</v>
      </c>
      <c r="L512" s="140">
        <f>Data!M516</f>
        <v>0</v>
      </c>
      <c r="M512" s="140">
        <f>Data!P516</f>
        <v>0</v>
      </c>
      <c r="N512" s="140">
        <f>Data!S516</f>
        <v>614</v>
      </c>
      <c r="O512" s="140">
        <f>Data!V516</f>
        <v>0</v>
      </c>
      <c r="R512" s="140">
        <f>Data!Y516</f>
        <v>510</v>
      </c>
      <c r="U512" s="140">
        <f>Data!AB516</f>
        <v>471</v>
      </c>
      <c r="X512" s="140">
        <f>Data!AE516</f>
        <v>0</v>
      </c>
      <c r="Y512" s="140"/>
      <c r="AA512" s="140">
        <f t="shared" si="128"/>
        <v>7795</v>
      </c>
    </row>
    <row r="513" spans="1:27">
      <c r="A513" s="169"/>
      <c r="B513" s="145">
        <v>2004</v>
      </c>
      <c r="C513" s="140">
        <f>Data!D517</f>
        <v>10650</v>
      </c>
      <c r="F513" s="140">
        <f>Data!G517</f>
        <v>3125</v>
      </c>
      <c r="I513" s="140">
        <f>Data!J517</f>
        <v>0</v>
      </c>
      <c r="L513" s="140">
        <f>Data!M517</f>
        <v>0</v>
      </c>
      <c r="M513" s="140">
        <f>Data!P517</f>
        <v>5550</v>
      </c>
      <c r="N513" s="140">
        <f>Data!S517</f>
        <v>0</v>
      </c>
      <c r="O513" s="140">
        <f>Data!V517</f>
        <v>125</v>
      </c>
      <c r="R513" s="140">
        <f>Data!Y517</f>
        <v>120</v>
      </c>
      <c r="U513" s="140">
        <f>Data!AB517</f>
        <v>270</v>
      </c>
      <c r="X513" s="140">
        <f>Data!AE517</f>
        <v>0</v>
      </c>
      <c r="Y513" s="140"/>
      <c r="AA513" s="140">
        <f t="shared" si="128"/>
        <v>19840</v>
      </c>
    </row>
    <row r="514" spans="1:27">
      <c r="A514" s="169"/>
      <c r="B514" s="145">
        <v>2005</v>
      </c>
      <c r="C514" s="140">
        <f>Data!D518</f>
        <v>0</v>
      </c>
      <c r="F514" s="140">
        <f>Data!G518</f>
        <v>0</v>
      </c>
      <c r="I514" s="140">
        <f>Data!J518</f>
        <v>0</v>
      </c>
      <c r="L514" s="140">
        <f>Data!M518</f>
        <v>0</v>
      </c>
      <c r="M514" s="140">
        <f>Data!P518</f>
        <v>0</v>
      </c>
      <c r="N514" s="140">
        <f>Data!S518</f>
        <v>0</v>
      </c>
      <c r="O514" s="140">
        <f>Data!V518</f>
        <v>0</v>
      </c>
      <c r="R514" s="140">
        <f>Data!Y518</f>
        <v>0</v>
      </c>
      <c r="U514" s="140">
        <f>Data!AB518</f>
        <v>1014</v>
      </c>
      <c r="X514" s="140">
        <f>Data!AE518</f>
        <v>0</v>
      </c>
      <c r="Y514" s="140"/>
      <c r="AA514" s="140">
        <f t="shared" si="128"/>
        <v>1014</v>
      </c>
    </row>
    <row r="515" spans="1:27">
      <c r="A515" s="169"/>
      <c r="B515" s="145">
        <v>2006</v>
      </c>
      <c r="C515" s="140">
        <f>Data!D519</f>
        <v>2508</v>
      </c>
      <c r="F515" s="140">
        <f>Data!G519</f>
        <v>1322</v>
      </c>
      <c r="I515" s="140">
        <f>Data!J519</f>
        <v>0</v>
      </c>
      <c r="L515" s="140">
        <f>Data!M519</f>
        <v>0</v>
      </c>
      <c r="M515" s="140">
        <f>Data!P519</f>
        <v>0</v>
      </c>
      <c r="N515" s="140">
        <f>Data!S519</f>
        <v>0</v>
      </c>
      <c r="O515" s="140">
        <f>Data!V519</f>
        <v>0</v>
      </c>
      <c r="R515" s="140">
        <f>Data!Y519</f>
        <v>0</v>
      </c>
      <c r="U515" s="140">
        <f>Data!AB519</f>
        <v>13940</v>
      </c>
      <c r="X515" s="140">
        <f>Data!AE519</f>
        <v>0</v>
      </c>
      <c r="Y515" s="140"/>
      <c r="AA515" s="140">
        <f t="shared" si="128"/>
        <v>17770</v>
      </c>
    </row>
    <row r="516" spans="1:27">
      <c r="A516" s="169"/>
      <c r="B516" s="145">
        <v>2007</v>
      </c>
      <c r="C516" s="140">
        <f>Data!D520</f>
        <v>27300</v>
      </c>
      <c r="F516" s="140">
        <f>Data!G520</f>
        <v>0</v>
      </c>
      <c r="I516" s="140">
        <f>Data!J520</f>
        <v>0</v>
      </c>
      <c r="L516" s="140">
        <f>Data!M520</f>
        <v>0</v>
      </c>
      <c r="M516" s="140">
        <f>Data!P520</f>
        <v>0</v>
      </c>
      <c r="N516" s="140">
        <f>Data!S520</f>
        <v>0</v>
      </c>
      <c r="O516" s="140">
        <f>Data!V520</f>
        <v>0</v>
      </c>
      <c r="R516" s="140">
        <f>Data!Y520</f>
        <v>1385</v>
      </c>
      <c r="U516" s="140">
        <f>Data!AB520</f>
        <v>14874</v>
      </c>
      <c r="X516" s="140">
        <f>Data!AE520</f>
        <v>0</v>
      </c>
      <c r="Y516" s="140"/>
      <c r="AA516" s="140">
        <f t="shared" si="128"/>
        <v>43559</v>
      </c>
    </row>
    <row r="517" spans="1:27">
      <c r="A517" s="169"/>
      <c r="B517" s="145">
        <v>2008</v>
      </c>
      <c r="C517" s="140">
        <f>Data!D521</f>
        <v>5682</v>
      </c>
      <c r="F517" s="140">
        <f>Data!G521</f>
        <v>0</v>
      </c>
      <c r="I517" s="140">
        <f>Data!J521</f>
        <v>0</v>
      </c>
      <c r="L517" s="140">
        <f>Data!M521</f>
        <v>0</v>
      </c>
      <c r="M517" s="140">
        <f>Data!P521</f>
        <v>0</v>
      </c>
      <c r="N517" s="140">
        <f>Data!S521</f>
        <v>0</v>
      </c>
      <c r="O517" s="140">
        <f>Data!V521</f>
        <v>0</v>
      </c>
      <c r="R517" s="140">
        <f>Data!Y521</f>
        <v>0</v>
      </c>
      <c r="U517" s="140">
        <f>Data!AB521</f>
        <v>0</v>
      </c>
      <c r="X517" s="140">
        <f>Data!AE521</f>
        <v>0</v>
      </c>
      <c r="Y517" s="140"/>
      <c r="AA517" s="140">
        <f t="shared" si="128"/>
        <v>5682</v>
      </c>
    </row>
    <row r="518" spans="1:27">
      <c r="A518" s="169"/>
      <c r="B518" s="145">
        <v>2009</v>
      </c>
      <c r="C518" s="140">
        <f>Data!D522</f>
        <v>8055</v>
      </c>
      <c r="F518" s="140">
        <f>Data!G522</f>
        <v>95</v>
      </c>
      <c r="I518" s="140">
        <f>Data!J522</f>
        <v>0</v>
      </c>
      <c r="L518" s="140">
        <f>Data!M522</f>
        <v>0</v>
      </c>
      <c r="M518" s="140">
        <f>Data!P522</f>
        <v>0</v>
      </c>
      <c r="N518" s="140">
        <f>Data!S522</f>
        <v>0</v>
      </c>
      <c r="O518" s="140">
        <f>Data!V522</f>
        <v>0</v>
      </c>
      <c r="R518" s="140">
        <f>Data!Y522</f>
        <v>0</v>
      </c>
      <c r="U518" s="140">
        <f>Data!AB522</f>
        <v>0</v>
      </c>
      <c r="X518" s="140">
        <f>Data!AE522</f>
        <v>0</v>
      </c>
      <c r="Y518" s="140"/>
      <c r="AA518" s="140">
        <f t="shared" si="128"/>
        <v>8150</v>
      </c>
    </row>
    <row r="519" spans="1:27">
      <c r="A519" s="169"/>
      <c r="B519" s="145">
        <v>2010</v>
      </c>
      <c r="C519" s="140">
        <f>Data!D523</f>
        <v>16977</v>
      </c>
      <c r="F519" s="140">
        <f>Data!G523</f>
        <v>557</v>
      </c>
      <c r="I519" s="140">
        <f>Data!J523</f>
        <v>0</v>
      </c>
      <c r="L519" s="140">
        <f>Data!M523</f>
        <v>0</v>
      </c>
      <c r="M519" s="140">
        <f>Data!P523</f>
        <v>0</v>
      </c>
      <c r="N519" s="140">
        <f>Data!S523</f>
        <v>0</v>
      </c>
      <c r="O519" s="140">
        <f>Data!V523</f>
        <v>0</v>
      </c>
      <c r="R519" s="140">
        <f>Data!Y523</f>
        <v>0</v>
      </c>
      <c r="U519" s="140">
        <f>Data!AB523</f>
        <v>0</v>
      </c>
      <c r="X519" s="140">
        <f>Data!AE523</f>
        <v>0</v>
      </c>
      <c r="Y519" s="140"/>
      <c r="AA519" s="140">
        <f t="shared" si="128"/>
        <v>17534</v>
      </c>
    </row>
    <row r="520" spans="1:27">
      <c r="A520" s="169"/>
      <c r="B520" s="145">
        <v>2011</v>
      </c>
      <c r="C520" s="140">
        <f>Data!D524</f>
        <v>7760</v>
      </c>
      <c r="F520" s="140">
        <f>Data!G524</f>
        <v>0</v>
      </c>
      <c r="I520" s="140">
        <f>Data!J524</f>
        <v>0</v>
      </c>
      <c r="L520" s="140">
        <f>Data!M524</f>
        <v>0</v>
      </c>
      <c r="M520" s="140">
        <f>Data!P524</f>
        <v>0</v>
      </c>
      <c r="N520" s="140">
        <f>Data!S524</f>
        <v>0</v>
      </c>
      <c r="O520" s="140">
        <f>Data!V524</f>
        <v>0</v>
      </c>
      <c r="R520" s="140">
        <f>Data!Y524</f>
        <v>0</v>
      </c>
      <c r="U520" s="140">
        <f>Data!AB524</f>
        <v>0</v>
      </c>
      <c r="X520" s="140">
        <f>Data!AE524</f>
        <v>0</v>
      </c>
      <c r="Y520" s="140"/>
      <c r="AA520" s="140">
        <f t="shared" si="128"/>
        <v>7760</v>
      </c>
    </row>
    <row r="521" spans="1:27">
      <c r="A521" s="169"/>
      <c r="B521" s="145">
        <v>2012</v>
      </c>
      <c r="C521" s="140">
        <f>Data!D525</f>
        <v>16960</v>
      </c>
      <c r="F521" s="140">
        <f>Data!G525</f>
        <v>0</v>
      </c>
      <c r="I521" s="140">
        <f>Data!J525</f>
        <v>0</v>
      </c>
      <c r="L521" s="140">
        <f>Data!M525</f>
        <v>0</v>
      </c>
      <c r="M521" s="140">
        <f>Data!P525</f>
        <v>0</v>
      </c>
      <c r="N521" s="140">
        <f>Data!S525</f>
        <v>0</v>
      </c>
      <c r="O521" s="140">
        <f>Data!V525</f>
        <v>0</v>
      </c>
      <c r="R521" s="140">
        <f>Data!Y525</f>
        <v>0</v>
      </c>
      <c r="U521" s="140">
        <f>Data!AB525</f>
        <v>0</v>
      </c>
      <c r="X521" s="140">
        <f>Data!AE525</f>
        <v>0</v>
      </c>
      <c r="Y521" s="140"/>
      <c r="AA521" s="140">
        <f t="shared" si="128"/>
        <v>16960</v>
      </c>
    </row>
    <row r="522" spans="1:27" ht="11.25" customHeight="1">
      <c r="C522" s="140"/>
      <c r="F522" s="140"/>
      <c r="I522" s="140"/>
      <c r="L522" s="140"/>
      <c r="M522" s="140"/>
      <c r="N522" s="140"/>
      <c r="O522" s="140"/>
      <c r="R522" s="140"/>
      <c r="U522" s="140"/>
      <c r="X522" s="140"/>
      <c r="Y522" s="140"/>
      <c r="AA522" s="140">
        <f t="shared" ref="AA522:AA524" si="129">SUM(C522:X522)</f>
        <v>0</v>
      </c>
    </row>
    <row r="523" spans="1:27">
      <c r="A523" s="144"/>
      <c r="B523" s="145" t="s">
        <v>106</v>
      </c>
      <c r="C523" s="140">
        <f>SUM(C510:C512)</f>
        <v>2692</v>
      </c>
      <c r="F523" s="140">
        <f t="shared" ref="F523:X523" si="130">SUM(F510:F512)</f>
        <v>6629</v>
      </c>
      <c r="I523" s="140">
        <f t="shared" si="130"/>
        <v>0</v>
      </c>
      <c r="L523" s="140">
        <f t="shared" si="130"/>
        <v>0</v>
      </c>
      <c r="M523" s="140">
        <f t="shared" si="130"/>
        <v>432</v>
      </c>
      <c r="N523" s="140">
        <f t="shared" si="130"/>
        <v>614</v>
      </c>
      <c r="O523" s="140">
        <f t="shared" si="130"/>
        <v>0</v>
      </c>
      <c r="R523" s="140">
        <f t="shared" si="130"/>
        <v>510</v>
      </c>
      <c r="U523" s="140">
        <f t="shared" si="130"/>
        <v>956</v>
      </c>
      <c r="X523" s="140">
        <f t="shared" si="130"/>
        <v>595</v>
      </c>
      <c r="Y523" s="140"/>
      <c r="AA523" s="140">
        <f t="shared" si="129"/>
        <v>12428</v>
      </c>
    </row>
    <row r="524" spans="1:27">
      <c r="A524" s="144"/>
      <c r="B524" s="145" t="s">
        <v>139</v>
      </c>
      <c r="C524" s="140">
        <f>SUM(C513:C521)</f>
        <v>95892</v>
      </c>
      <c r="D524" s="140">
        <f>SUM(C523:C524)</f>
        <v>98584</v>
      </c>
      <c r="E524" s="140">
        <f>SUM(C510:C521)</f>
        <v>98584</v>
      </c>
      <c r="F524" s="140">
        <f t="shared" ref="F524:X524" si="131">SUM(F513:F521)</f>
        <v>5099</v>
      </c>
      <c r="G524" s="140">
        <f>SUM(F523:F524)</f>
        <v>11728</v>
      </c>
      <c r="H524" s="140">
        <f>SUM(F510:F521)</f>
        <v>11728</v>
      </c>
      <c r="I524" s="140">
        <f t="shared" si="131"/>
        <v>0</v>
      </c>
      <c r="J524" s="140">
        <f>SUM(I523:I524)</f>
        <v>0</v>
      </c>
      <c r="K524" s="140">
        <f>SUM(I510:I521)</f>
        <v>0</v>
      </c>
      <c r="L524" s="140">
        <f t="shared" si="131"/>
        <v>0</v>
      </c>
      <c r="M524" s="140">
        <f t="shared" si="131"/>
        <v>5550</v>
      </c>
      <c r="N524" s="140">
        <f t="shared" si="131"/>
        <v>0</v>
      </c>
      <c r="O524" s="140">
        <f t="shared" si="131"/>
        <v>125</v>
      </c>
      <c r="P524" s="140">
        <f>SUM(O523:O524)</f>
        <v>125</v>
      </c>
      <c r="Q524" s="140">
        <f>SUM(O510:O521)</f>
        <v>125</v>
      </c>
      <c r="R524" s="140">
        <f t="shared" si="131"/>
        <v>1505</v>
      </c>
      <c r="S524" s="140">
        <f>SUM(R523:R524)</f>
        <v>2015</v>
      </c>
      <c r="T524" s="140">
        <f>SUM(R510:R521)</f>
        <v>2015</v>
      </c>
      <c r="U524" s="140">
        <f t="shared" si="131"/>
        <v>30098</v>
      </c>
      <c r="V524" s="140">
        <f>SUM(U523:U524)</f>
        <v>31054</v>
      </c>
      <c r="W524" s="140">
        <f>SUM(U510:U521)</f>
        <v>31054</v>
      </c>
      <c r="X524" s="140">
        <f t="shared" si="131"/>
        <v>0</v>
      </c>
      <c r="Y524" s="140">
        <f>SUM(X510:X521)</f>
        <v>595</v>
      </c>
      <c r="Z524" s="140">
        <f>SUM(X523:X524)</f>
        <v>595</v>
      </c>
      <c r="AA524" s="140">
        <f t="shared" si="129"/>
        <v>425281</v>
      </c>
    </row>
    <row r="525" spans="1:27">
      <c r="A525" s="144"/>
      <c r="C525" s="140"/>
      <c r="F525" s="140"/>
      <c r="I525" s="140"/>
      <c r="L525" s="140"/>
      <c r="M525" s="140"/>
      <c r="N525" s="140"/>
      <c r="O525" s="140"/>
      <c r="R525" s="140"/>
      <c r="U525" s="140"/>
      <c r="X525" s="140"/>
      <c r="Y525" s="140"/>
      <c r="AA525" s="140"/>
    </row>
    <row r="526" spans="1:27" ht="19.5" customHeight="1">
      <c r="A526" s="169" t="s">
        <v>51</v>
      </c>
      <c r="B526" s="145">
        <v>2001</v>
      </c>
      <c r="C526" s="140">
        <f>Data!D530</f>
        <v>0</v>
      </c>
      <c r="F526" s="140">
        <f>Data!G530</f>
        <v>0</v>
      </c>
      <c r="I526" s="140">
        <f>Data!J530</f>
        <v>0</v>
      </c>
      <c r="L526" s="140">
        <f>Data!M530</f>
        <v>0</v>
      </c>
      <c r="M526" s="140">
        <f>Data!P530</f>
        <v>0</v>
      </c>
      <c r="N526" s="140">
        <f>Data!S530</f>
        <v>0</v>
      </c>
      <c r="O526" s="140">
        <f>Data!V530</f>
        <v>0</v>
      </c>
      <c r="R526" s="140">
        <f>Data!Y530</f>
        <v>0</v>
      </c>
      <c r="U526" s="140">
        <f>Data!AB530</f>
        <v>0</v>
      </c>
      <c r="X526" s="140">
        <f>Data!AE530</f>
        <v>0</v>
      </c>
      <c r="Y526" s="140"/>
      <c r="AA526" s="140">
        <f>SUM(C526:X526)</f>
        <v>0</v>
      </c>
    </row>
    <row r="527" spans="1:27">
      <c r="A527" s="169"/>
      <c r="B527" s="145">
        <v>2002</v>
      </c>
      <c r="C527" s="140">
        <f>Data!D531</f>
        <v>0</v>
      </c>
      <c r="F527" s="140">
        <f>Data!G531</f>
        <v>0</v>
      </c>
      <c r="I527" s="140">
        <f>Data!J531</f>
        <v>0</v>
      </c>
      <c r="L527" s="140">
        <f>Data!M531</f>
        <v>0</v>
      </c>
      <c r="M527" s="140">
        <f>Data!P531</f>
        <v>0</v>
      </c>
      <c r="N527" s="140">
        <f>Data!S531</f>
        <v>0</v>
      </c>
      <c r="O527" s="140">
        <f>Data!V531</f>
        <v>0</v>
      </c>
      <c r="R527" s="140">
        <f>Data!Y531</f>
        <v>0</v>
      </c>
      <c r="U527" s="140">
        <f>Data!AB531</f>
        <v>0</v>
      </c>
      <c r="X527" s="140">
        <f>Data!AE531</f>
        <v>0</v>
      </c>
      <c r="Y527" s="140"/>
      <c r="AA527" s="140">
        <f t="shared" ref="AA527:AA537" si="132">SUM(C527:X527)</f>
        <v>0</v>
      </c>
    </row>
    <row r="528" spans="1:27">
      <c r="A528" s="169"/>
      <c r="B528" s="145">
        <v>2003</v>
      </c>
      <c r="C528" s="140">
        <f>Data!D532</f>
        <v>0</v>
      </c>
      <c r="F528" s="140">
        <f>Data!G532</f>
        <v>0</v>
      </c>
      <c r="I528" s="140">
        <f>Data!J532</f>
        <v>0</v>
      </c>
      <c r="L528" s="140">
        <f>Data!M532</f>
        <v>0</v>
      </c>
      <c r="M528" s="140">
        <f>Data!P532</f>
        <v>0</v>
      </c>
      <c r="N528" s="140">
        <f>Data!S532</f>
        <v>0</v>
      </c>
      <c r="O528" s="140">
        <f>Data!V532</f>
        <v>0</v>
      </c>
      <c r="R528" s="140">
        <f>Data!Y532</f>
        <v>0</v>
      </c>
      <c r="U528" s="140">
        <f>Data!AB532</f>
        <v>0</v>
      </c>
      <c r="X528" s="140">
        <f>Data!AE532</f>
        <v>0</v>
      </c>
      <c r="Y528" s="140"/>
      <c r="AA528" s="140">
        <f t="shared" si="132"/>
        <v>0</v>
      </c>
    </row>
    <row r="529" spans="1:27">
      <c r="A529" s="169"/>
      <c r="B529" s="145">
        <v>2004</v>
      </c>
      <c r="C529" s="140">
        <f>Data!D533</f>
        <v>0</v>
      </c>
      <c r="F529" s="140">
        <f>Data!G533</f>
        <v>0</v>
      </c>
      <c r="I529" s="140">
        <f>Data!J533</f>
        <v>0</v>
      </c>
      <c r="L529" s="140">
        <f>Data!M533</f>
        <v>0</v>
      </c>
      <c r="M529" s="140">
        <f>Data!P533</f>
        <v>0</v>
      </c>
      <c r="N529" s="140">
        <f>Data!S533</f>
        <v>0</v>
      </c>
      <c r="O529" s="140">
        <f>Data!V533</f>
        <v>0</v>
      </c>
      <c r="R529" s="140">
        <f>Data!Y533</f>
        <v>0</v>
      </c>
      <c r="U529" s="140">
        <f>Data!AB533</f>
        <v>0</v>
      </c>
      <c r="X529" s="140">
        <f>Data!AE533</f>
        <v>0</v>
      </c>
      <c r="Y529" s="140"/>
      <c r="AA529" s="140">
        <f t="shared" si="132"/>
        <v>0</v>
      </c>
    </row>
    <row r="530" spans="1:27">
      <c r="A530" s="169"/>
      <c r="B530" s="145">
        <v>2005</v>
      </c>
      <c r="C530" s="140">
        <f>Data!D534</f>
        <v>0</v>
      </c>
      <c r="F530" s="140">
        <f>Data!G534</f>
        <v>0</v>
      </c>
      <c r="I530" s="140">
        <f>Data!J534</f>
        <v>0</v>
      </c>
      <c r="L530" s="140">
        <f>Data!M534</f>
        <v>0</v>
      </c>
      <c r="M530" s="140">
        <f>Data!P534</f>
        <v>0</v>
      </c>
      <c r="N530" s="140">
        <f>Data!S534</f>
        <v>0</v>
      </c>
      <c r="O530" s="140">
        <f>Data!V534</f>
        <v>0</v>
      </c>
      <c r="R530" s="140">
        <f>Data!Y534</f>
        <v>0</v>
      </c>
      <c r="U530" s="140">
        <f>Data!AB534</f>
        <v>0</v>
      </c>
      <c r="X530" s="140">
        <f>Data!AE534</f>
        <v>0</v>
      </c>
      <c r="Y530" s="140"/>
      <c r="AA530" s="140">
        <f t="shared" si="132"/>
        <v>0</v>
      </c>
    </row>
    <row r="531" spans="1:27">
      <c r="A531" s="169"/>
      <c r="B531" s="145">
        <v>2006</v>
      </c>
      <c r="C531" s="140">
        <f>Data!D535</f>
        <v>0</v>
      </c>
      <c r="F531" s="140">
        <f>Data!G535</f>
        <v>0</v>
      </c>
      <c r="I531" s="140">
        <f>Data!J535</f>
        <v>0</v>
      </c>
      <c r="L531" s="140">
        <f>Data!M535</f>
        <v>0</v>
      </c>
      <c r="M531" s="140">
        <f>Data!P535</f>
        <v>0</v>
      </c>
      <c r="N531" s="140">
        <f>Data!S535</f>
        <v>0</v>
      </c>
      <c r="O531" s="140">
        <f>Data!V535</f>
        <v>0</v>
      </c>
      <c r="R531" s="140">
        <f>Data!Y535</f>
        <v>0</v>
      </c>
      <c r="U531" s="140">
        <f>Data!AB535</f>
        <v>0</v>
      </c>
      <c r="X531" s="140">
        <f>Data!AE535</f>
        <v>0</v>
      </c>
      <c r="Y531" s="140"/>
      <c r="AA531" s="140">
        <f t="shared" si="132"/>
        <v>0</v>
      </c>
    </row>
    <row r="532" spans="1:27">
      <c r="A532" s="169"/>
      <c r="B532" s="145">
        <v>2007</v>
      </c>
      <c r="C532" s="140">
        <f>Data!D536</f>
        <v>0</v>
      </c>
      <c r="F532" s="140">
        <f>Data!G536</f>
        <v>0</v>
      </c>
      <c r="I532" s="140">
        <f>Data!J536</f>
        <v>0</v>
      </c>
      <c r="L532" s="140">
        <f>Data!M536</f>
        <v>0</v>
      </c>
      <c r="M532" s="140">
        <f>Data!P536</f>
        <v>0</v>
      </c>
      <c r="N532" s="140">
        <f>Data!S536</f>
        <v>0</v>
      </c>
      <c r="O532" s="140">
        <f>Data!V536</f>
        <v>0</v>
      </c>
      <c r="R532" s="140">
        <f>Data!Y536</f>
        <v>0</v>
      </c>
      <c r="U532" s="140">
        <f>Data!AB536</f>
        <v>0</v>
      </c>
      <c r="X532" s="140">
        <f>Data!AE536</f>
        <v>0</v>
      </c>
      <c r="Y532" s="140"/>
      <c r="AA532" s="140">
        <f t="shared" si="132"/>
        <v>0</v>
      </c>
    </row>
    <row r="533" spans="1:27">
      <c r="A533" s="169"/>
      <c r="B533" s="145">
        <v>2008</v>
      </c>
      <c r="C533" s="140">
        <f>Data!D537</f>
        <v>7280</v>
      </c>
      <c r="F533" s="140">
        <f>Data!G537</f>
        <v>0</v>
      </c>
      <c r="I533" s="140">
        <f>Data!J537</f>
        <v>0</v>
      </c>
      <c r="L533" s="140">
        <f>Data!M537</f>
        <v>0</v>
      </c>
      <c r="M533" s="140">
        <f>Data!P537</f>
        <v>0</v>
      </c>
      <c r="N533" s="140">
        <f>Data!S537</f>
        <v>0</v>
      </c>
      <c r="O533" s="140">
        <f>Data!V537</f>
        <v>0</v>
      </c>
      <c r="R533" s="140">
        <f>Data!Y537</f>
        <v>0</v>
      </c>
      <c r="U533" s="140">
        <f>Data!AB537</f>
        <v>0</v>
      </c>
      <c r="X533" s="140">
        <f>Data!AE537</f>
        <v>0</v>
      </c>
      <c r="Y533" s="140"/>
      <c r="AA533" s="140">
        <f t="shared" si="132"/>
        <v>7280</v>
      </c>
    </row>
    <row r="534" spans="1:27">
      <c r="A534" s="169"/>
      <c r="B534" s="145">
        <v>2009</v>
      </c>
      <c r="C534" s="140">
        <f>Data!D538</f>
        <v>29400</v>
      </c>
      <c r="F534" s="140">
        <f>Data!G538</f>
        <v>0</v>
      </c>
      <c r="I534" s="140">
        <f>Data!J538</f>
        <v>0</v>
      </c>
      <c r="L534" s="140">
        <f>Data!M538</f>
        <v>0</v>
      </c>
      <c r="M534" s="140">
        <f>Data!P538</f>
        <v>0</v>
      </c>
      <c r="N534" s="140">
        <f>Data!S538</f>
        <v>0</v>
      </c>
      <c r="O534" s="140">
        <f>Data!V538</f>
        <v>0</v>
      </c>
      <c r="R534" s="140">
        <f>Data!Y538</f>
        <v>0</v>
      </c>
      <c r="U534" s="140">
        <f>Data!AB538</f>
        <v>0</v>
      </c>
      <c r="X534" s="140">
        <f>Data!AE538</f>
        <v>0</v>
      </c>
      <c r="Y534" s="140"/>
      <c r="AA534" s="140">
        <f t="shared" si="132"/>
        <v>29400</v>
      </c>
    </row>
    <row r="535" spans="1:27">
      <c r="A535" s="169"/>
      <c r="B535" s="145">
        <v>2010</v>
      </c>
      <c r="C535" s="140">
        <f>Data!D539</f>
        <v>0</v>
      </c>
      <c r="F535" s="140">
        <f>Data!G539</f>
        <v>0</v>
      </c>
      <c r="I535" s="140">
        <f>Data!J539</f>
        <v>0</v>
      </c>
      <c r="L535" s="140">
        <f>Data!M539</f>
        <v>0</v>
      </c>
      <c r="M535" s="140">
        <f>Data!P539</f>
        <v>0</v>
      </c>
      <c r="N535" s="140">
        <f>Data!S539</f>
        <v>0</v>
      </c>
      <c r="O535" s="140">
        <f>Data!V539</f>
        <v>0</v>
      </c>
      <c r="R535" s="140">
        <f>Data!Y539</f>
        <v>0</v>
      </c>
      <c r="U535" s="140">
        <f>Data!AB539</f>
        <v>0</v>
      </c>
      <c r="X535" s="140">
        <f>Data!AE539</f>
        <v>0</v>
      </c>
      <c r="Y535" s="140"/>
      <c r="AA535" s="140">
        <f t="shared" si="132"/>
        <v>0</v>
      </c>
    </row>
    <row r="536" spans="1:27">
      <c r="A536" s="169"/>
      <c r="B536" s="145">
        <v>2011</v>
      </c>
      <c r="C536" s="140">
        <f>Data!D540</f>
        <v>0</v>
      </c>
      <c r="F536" s="140">
        <f>Data!G540</f>
        <v>0</v>
      </c>
      <c r="I536" s="140">
        <f>Data!J540</f>
        <v>0</v>
      </c>
      <c r="L536" s="140">
        <f>Data!M540</f>
        <v>0</v>
      </c>
      <c r="M536" s="140">
        <f>Data!P540</f>
        <v>0</v>
      </c>
      <c r="N536" s="140">
        <f>Data!S540</f>
        <v>0</v>
      </c>
      <c r="O536" s="140">
        <f>Data!V540</f>
        <v>0</v>
      </c>
      <c r="R536" s="140">
        <f>Data!Y540</f>
        <v>0</v>
      </c>
      <c r="U536" s="140">
        <f>Data!AB540</f>
        <v>0</v>
      </c>
      <c r="X536" s="140">
        <f>Data!AE540</f>
        <v>0</v>
      </c>
      <c r="Y536" s="140"/>
      <c r="AA536" s="140">
        <f t="shared" si="132"/>
        <v>0</v>
      </c>
    </row>
    <row r="537" spans="1:27">
      <c r="A537" s="169"/>
      <c r="B537" s="145">
        <v>2012</v>
      </c>
      <c r="C537" s="140">
        <f>Data!D541</f>
        <v>0</v>
      </c>
      <c r="F537" s="140">
        <f>Data!G541</f>
        <v>0</v>
      </c>
      <c r="I537" s="140">
        <f>Data!J541</f>
        <v>0</v>
      </c>
      <c r="L537" s="140">
        <f>Data!M541</f>
        <v>0</v>
      </c>
      <c r="M537" s="140">
        <f>Data!P541</f>
        <v>0</v>
      </c>
      <c r="N537" s="140">
        <f>Data!S541</f>
        <v>0</v>
      </c>
      <c r="O537" s="140">
        <f>Data!V541</f>
        <v>0</v>
      </c>
      <c r="R537" s="140">
        <f>Data!Y541</f>
        <v>0</v>
      </c>
      <c r="U537" s="140">
        <f>Data!AB541</f>
        <v>0</v>
      </c>
      <c r="X537" s="140">
        <f>Data!AE541</f>
        <v>0</v>
      </c>
      <c r="Y537" s="140"/>
      <c r="AA537" s="140">
        <f t="shared" si="132"/>
        <v>0</v>
      </c>
    </row>
    <row r="538" spans="1:27">
      <c r="A538" s="138"/>
      <c r="C538" s="140"/>
      <c r="F538" s="140"/>
      <c r="I538" s="140"/>
      <c r="L538" s="140"/>
      <c r="M538" s="140"/>
      <c r="N538" s="140"/>
      <c r="O538" s="140"/>
      <c r="R538" s="140"/>
      <c r="U538" s="140"/>
      <c r="X538" s="140"/>
      <c r="Y538" s="140"/>
      <c r="AA538" s="140"/>
    </row>
    <row r="539" spans="1:27">
      <c r="A539" s="144"/>
      <c r="B539" s="145" t="s">
        <v>106</v>
      </c>
      <c r="C539" s="140">
        <f>SUM(C526:C528)</f>
        <v>0</v>
      </c>
      <c r="F539" s="140">
        <f t="shared" ref="F539:X539" si="133">SUM(F526:F528)</f>
        <v>0</v>
      </c>
      <c r="I539" s="140">
        <f t="shared" si="133"/>
        <v>0</v>
      </c>
      <c r="L539" s="140">
        <f t="shared" si="133"/>
        <v>0</v>
      </c>
      <c r="M539" s="140">
        <f t="shared" si="133"/>
        <v>0</v>
      </c>
      <c r="N539" s="140">
        <f t="shared" si="133"/>
        <v>0</v>
      </c>
      <c r="O539" s="140">
        <f t="shared" si="133"/>
        <v>0</v>
      </c>
      <c r="R539" s="140">
        <f t="shared" si="133"/>
        <v>0</v>
      </c>
      <c r="U539" s="140">
        <f t="shared" si="133"/>
        <v>0</v>
      </c>
      <c r="X539" s="140">
        <f t="shared" si="133"/>
        <v>0</v>
      </c>
      <c r="Y539" s="140"/>
      <c r="AA539" s="140">
        <f t="shared" ref="AA539:AA540" si="134">SUM(C539:X539)</f>
        <v>0</v>
      </c>
    </row>
    <row r="540" spans="1:27" ht="12.75" customHeight="1">
      <c r="A540" s="144"/>
      <c r="B540" s="145" t="s">
        <v>139</v>
      </c>
      <c r="C540" s="140">
        <f>SUM(C529:C537)</f>
        <v>36680</v>
      </c>
      <c r="D540" s="140">
        <f>SUM(C539:C540)</f>
        <v>36680</v>
      </c>
      <c r="E540" s="140">
        <f>SUM(C526:C537)</f>
        <v>36680</v>
      </c>
      <c r="F540" s="140">
        <f>SUM(F529:F537)</f>
        <v>0</v>
      </c>
      <c r="G540" s="140">
        <f>SUM(F539:F540)</f>
        <v>0</v>
      </c>
      <c r="H540" s="140">
        <f>SUM(F526:F537)</f>
        <v>0</v>
      </c>
      <c r="I540" s="140">
        <f>SUM(I529:I537)</f>
        <v>0</v>
      </c>
      <c r="J540" s="140">
        <f>SUM(I539:I540)</f>
        <v>0</v>
      </c>
      <c r="K540" s="140">
        <f>SUM(I526:I537)</f>
        <v>0</v>
      </c>
      <c r="L540" s="140">
        <f>SUM(L529:L537)</f>
        <v>0</v>
      </c>
      <c r="M540" s="140">
        <f>SUM(M529:M537)</f>
        <v>0</v>
      </c>
      <c r="N540" s="140">
        <f>SUM(N529:N537)</f>
        <v>0</v>
      </c>
      <c r="O540" s="140">
        <f>SUM(O529:O537)</f>
        <v>0</v>
      </c>
      <c r="P540" s="140">
        <f>SUM(O539:O540)</f>
        <v>0</v>
      </c>
      <c r="Q540" s="140">
        <f>SUM(O526:O537)</f>
        <v>0</v>
      </c>
      <c r="R540" s="140">
        <f>SUM(R529:R537)</f>
        <v>0</v>
      </c>
      <c r="S540" s="140">
        <f>SUM(R539:R540)</f>
        <v>0</v>
      </c>
      <c r="T540" s="140">
        <f>SUM(R526:R537)</f>
        <v>0</v>
      </c>
      <c r="U540" s="140">
        <f>SUM(U529:U537)</f>
        <v>0</v>
      </c>
      <c r="V540" s="140">
        <f>SUM(U539:U540)</f>
        <v>0</v>
      </c>
      <c r="W540" s="140">
        <f>SUM(U526:U537)</f>
        <v>0</v>
      </c>
      <c r="X540" s="140">
        <f>SUM(X529:X537)</f>
        <v>0</v>
      </c>
      <c r="Y540" s="140">
        <f>SUM(X526:X537)</f>
        <v>0</v>
      </c>
      <c r="Z540" s="140">
        <f>SUM(X539:X540)</f>
        <v>0</v>
      </c>
      <c r="AA540" s="140">
        <f t="shared" si="134"/>
        <v>110040</v>
      </c>
    </row>
    <row r="541" spans="1:27">
      <c r="A541" s="144"/>
      <c r="C541" s="140"/>
      <c r="F541" s="140"/>
      <c r="I541" s="140"/>
      <c r="L541" s="140"/>
      <c r="M541" s="140"/>
      <c r="N541" s="140"/>
      <c r="O541" s="140"/>
      <c r="R541" s="140"/>
      <c r="U541" s="140"/>
      <c r="X541" s="140"/>
      <c r="Y541" s="140"/>
      <c r="AA541" s="140"/>
    </row>
    <row r="542" spans="1:27" ht="20.25" customHeight="1">
      <c r="A542" s="169" t="s">
        <v>52</v>
      </c>
      <c r="B542" s="145">
        <v>2001</v>
      </c>
      <c r="C542" s="140">
        <f>Data!D546</f>
        <v>1650</v>
      </c>
      <c r="F542" s="140">
        <f>Data!G546</f>
        <v>1132</v>
      </c>
      <c r="I542" s="140">
        <f>Data!J546</f>
        <v>0</v>
      </c>
      <c r="L542" s="140">
        <f>Data!M546</f>
        <v>0</v>
      </c>
      <c r="M542" s="140">
        <f>Data!P546</f>
        <v>383</v>
      </c>
      <c r="N542" s="140">
        <f>Data!S546</f>
        <v>0</v>
      </c>
      <c r="O542" s="140">
        <f>Data!V546</f>
        <v>0</v>
      </c>
      <c r="R542" s="140">
        <f>Data!Y546</f>
        <v>0</v>
      </c>
      <c r="U542" s="140">
        <f>Data!AB546</f>
        <v>90</v>
      </c>
      <c r="X542" s="140">
        <f>Data!AE546</f>
        <v>90</v>
      </c>
      <c r="Y542" s="140"/>
      <c r="AA542" s="140">
        <f>SUM(C542:X542)</f>
        <v>3345</v>
      </c>
    </row>
    <row r="543" spans="1:27">
      <c r="A543" s="169"/>
      <c r="B543" s="145">
        <v>2002</v>
      </c>
      <c r="C543" s="140">
        <f>Data!D547</f>
        <v>1500</v>
      </c>
      <c r="F543" s="140">
        <f>Data!G547</f>
        <v>910</v>
      </c>
      <c r="I543" s="140">
        <f>Data!J547</f>
        <v>0</v>
      </c>
      <c r="L543" s="140">
        <f>Data!M547</f>
        <v>320</v>
      </c>
      <c r="M543" s="140">
        <f>Data!P547</f>
        <v>432</v>
      </c>
      <c r="N543" s="140">
        <f>Data!S547</f>
        <v>0</v>
      </c>
      <c r="O543" s="140">
        <f>Data!V547</f>
        <v>0</v>
      </c>
      <c r="R543" s="140">
        <f>Data!Y547</f>
        <v>0</v>
      </c>
      <c r="U543" s="140">
        <f>Data!AB547</f>
        <v>0</v>
      </c>
      <c r="X543" s="140">
        <f>Data!AE547</f>
        <v>0</v>
      </c>
      <c r="Y543" s="140"/>
      <c r="AA543" s="140">
        <f t="shared" ref="AA543:AA553" si="135">SUM(C543:X543)</f>
        <v>3162</v>
      </c>
    </row>
    <row r="544" spans="1:27">
      <c r="A544" s="169"/>
      <c r="B544" s="145">
        <v>2003</v>
      </c>
      <c r="C544" s="140">
        <f>Data!D548</f>
        <v>1400</v>
      </c>
      <c r="F544" s="140">
        <f>Data!G548</f>
        <v>0</v>
      </c>
      <c r="I544" s="140">
        <f>Data!J548</f>
        <v>0</v>
      </c>
      <c r="L544" s="140">
        <f>Data!M548</f>
        <v>438</v>
      </c>
      <c r="M544" s="140">
        <f>Data!P548</f>
        <v>0</v>
      </c>
      <c r="N544" s="140">
        <f>Data!S548</f>
        <v>0</v>
      </c>
      <c r="O544" s="140">
        <f>Data!V548</f>
        <v>0</v>
      </c>
      <c r="R544" s="140">
        <f>Data!Y548</f>
        <v>0</v>
      </c>
      <c r="U544" s="140">
        <f>Data!AB548</f>
        <v>0</v>
      </c>
      <c r="X544" s="140">
        <f>Data!AE548</f>
        <v>260</v>
      </c>
      <c r="Y544" s="140"/>
      <c r="AA544" s="140">
        <f t="shared" si="135"/>
        <v>2098</v>
      </c>
    </row>
    <row r="545" spans="1:27">
      <c r="A545" s="169"/>
      <c r="B545" s="145">
        <v>2004</v>
      </c>
      <c r="C545" s="140">
        <f>Data!D549</f>
        <v>426</v>
      </c>
      <c r="F545" s="140">
        <f>Data!G549</f>
        <v>3696</v>
      </c>
      <c r="I545" s="140">
        <f>Data!J549</f>
        <v>0</v>
      </c>
      <c r="L545" s="140">
        <f>Data!M549</f>
        <v>1176</v>
      </c>
      <c r="M545" s="140">
        <f>Data!P549</f>
        <v>1176</v>
      </c>
      <c r="N545" s="140">
        <f>Data!S549</f>
        <v>3300</v>
      </c>
      <c r="O545" s="140">
        <f>Data!V549</f>
        <v>0</v>
      </c>
      <c r="R545" s="140">
        <f>Data!Y549</f>
        <v>1250</v>
      </c>
      <c r="U545" s="140">
        <f>Data!AB549</f>
        <v>3725</v>
      </c>
      <c r="X545" s="140">
        <f>Data!AE549</f>
        <v>0</v>
      </c>
      <c r="Y545" s="140"/>
      <c r="AA545" s="140">
        <f t="shared" si="135"/>
        <v>14749</v>
      </c>
    </row>
    <row r="546" spans="1:27">
      <c r="A546" s="169"/>
      <c r="B546" s="145">
        <v>2005</v>
      </c>
      <c r="C546" s="140">
        <f>Data!D550</f>
        <v>20271</v>
      </c>
      <c r="F546" s="140">
        <f>Data!G550</f>
        <v>467</v>
      </c>
      <c r="I546" s="140">
        <f>Data!J550</f>
        <v>0</v>
      </c>
      <c r="L546" s="140">
        <f>Data!M550</f>
        <v>0</v>
      </c>
      <c r="M546" s="140">
        <f>Data!P550</f>
        <v>0</v>
      </c>
      <c r="N546" s="140">
        <f>Data!S550</f>
        <v>404</v>
      </c>
      <c r="O546" s="140">
        <f>Data!V550</f>
        <v>0</v>
      </c>
      <c r="R546" s="140">
        <f>Data!Y550</f>
        <v>0</v>
      </c>
      <c r="U546" s="140">
        <f>Data!AB550</f>
        <v>2153</v>
      </c>
      <c r="X546" s="140">
        <f>Data!AE550</f>
        <v>623</v>
      </c>
      <c r="Y546" s="140"/>
      <c r="AA546" s="140">
        <f t="shared" si="135"/>
        <v>23918</v>
      </c>
    </row>
    <row r="547" spans="1:27">
      <c r="A547" s="169"/>
      <c r="B547" s="145">
        <v>2006</v>
      </c>
      <c r="C547" s="140">
        <f>Data!D551</f>
        <v>350</v>
      </c>
      <c r="F547" s="140">
        <f>Data!G551</f>
        <v>2357</v>
      </c>
      <c r="I547" s="140">
        <f>Data!J551</f>
        <v>5219</v>
      </c>
      <c r="L547" s="140">
        <f>Data!M551</f>
        <v>1861</v>
      </c>
      <c r="M547" s="140">
        <f>Data!P551</f>
        <v>500</v>
      </c>
      <c r="N547" s="140">
        <f>Data!S551</f>
        <v>796</v>
      </c>
      <c r="O547" s="140">
        <f>Data!V551</f>
        <v>73</v>
      </c>
      <c r="R547" s="140">
        <f>Data!Y551</f>
        <v>0</v>
      </c>
      <c r="U547" s="140">
        <f>Data!AB551</f>
        <v>551</v>
      </c>
      <c r="X547" s="140">
        <f>Data!AE551</f>
        <v>91</v>
      </c>
      <c r="Y547" s="140"/>
      <c r="AA547" s="140">
        <f t="shared" si="135"/>
        <v>11798</v>
      </c>
    </row>
    <row r="548" spans="1:27">
      <c r="A548" s="169"/>
      <c r="B548" s="145">
        <v>2007</v>
      </c>
      <c r="C548" s="140">
        <f>Data!D552</f>
        <v>19590</v>
      </c>
      <c r="F548" s="140">
        <f>Data!G552</f>
        <v>0</v>
      </c>
      <c r="I548" s="140">
        <f>Data!J552</f>
        <v>0</v>
      </c>
      <c r="L548" s="140">
        <f>Data!M552</f>
        <v>2600</v>
      </c>
      <c r="M548" s="140">
        <f>Data!P552</f>
        <v>0</v>
      </c>
      <c r="N548" s="140">
        <f>Data!S552</f>
        <v>0</v>
      </c>
      <c r="O548" s="140">
        <f>Data!V552</f>
        <v>0</v>
      </c>
      <c r="R548" s="140">
        <f>Data!Y552</f>
        <v>0</v>
      </c>
      <c r="U548" s="140">
        <f>Data!AB552</f>
        <v>312</v>
      </c>
      <c r="X548" s="140">
        <f>Data!AE552</f>
        <v>12570</v>
      </c>
      <c r="Y548" s="140"/>
      <c r="AA548" s="140">
        <f t="shared" si="135"/>
        <v>35072</v>
      </c>
    </row>
    <row r="549" spans="1:27">
      <c r="A549" s="169"/>
      <c r="B549" s="145">
        <v>2008</v>
      </c>
      <c r="C549" s="140">
        <f>Data!D553</f>
        <v>28206</v>
      </c>
      <c r="F549" s="140">
        <f>Data!G553</f>
        <v>7680</v>
      </c>
      <c r="I549" s="140">
        <f>Data!J553</f>
        <v>0</v>
      </c>
      <c r="L549" s="140">
        <f>Data!M553</f>
        <v>7680</v>
      </c>
      <c r="M549" s="140">
        <f>Data!P553</f>
        <v>0</v>
      </c>
      <c r="N549" s="140">
        <f>Data!S553</f>
        <v>304</v>
      </c>
      <c r="O549" s="140">
        <f>Data!V553</f>
        <v>0</v>
      </c>
      <c r="R549" s="140">
        <f>Data!Y553</f>
        <v>0</v>
      </c>
      <c r="U549" s="140">
        <f>Data!AB553</f>
        <v>0</v>
      </c>
      <c r="X549" s="140">
        <f>Data!AE553</f>
        <v>0</v>
      </c>
      <c r="Y549" s="140"/>
      <c r="AA549" s="140">
        <f t="shared" si="135"/>
        <v>43870</v>
      </c>
    </row>
    <row r="550" spans="1:27">
      <c r="A550" s="169"/>
      <c r="B550" s="145">
        <v>2009</v>
      </c>
      <c r="C550" s="140">
        <f>Data!D554</f>
        <v>61262</v>
      </c>
      <c r="F550" s="140">
        <f>Data!G554</f>
        <v>0</v>
      </c>
      <c r="I550" s="140">
        <f>Data!J554</f>
        <v>0</v>
      </c>
      <c r="L550" s="140">
        <f>Data!M554</f>
        <v>4828</v>
      </c>
      <c r="M550" s="140">
        <f>Data!P554</f>
        <v>0</v>
      </c>
      <c r="N550" s="140">
        <f>Data!S554</f>
        <v>0</v>
      </c>
      <c r="O550" s="140">
        <f>Data!V554</f>
        <v>0</v>
      </c>
      <c r="R550" s="140">
        <f>Data!Y554</f>
        <v>0</v>
      </c>
      <c r="U550" s="140">
        <f>Data!AB554</f>
        <v>63</v>
      </c>
      <c r="X550" s="140">
        <f>Data!AE554</f>
        <v>0</v>
      </c>
      <c r="Y550" s="140"/>
      <c r="AA550" s="140">
        <f t="shared" si="135"/>
        <v>66153</v>
      </c>
    </row>
    <row r="551" spans="1:27">
      <c r="A551" s="169"/>
      <c r="B551" s="145">
        <v>2010</v>
      </c>
      <c r="C551" s="140">
        <f>Data!D555</f>
        <v>41581</v>
      </c>
      <c r="F551" s="140">
        <f>Data!G555</f>
        <v>6998</v>
      </c>
      <c r="I551" s="140">
        <f>Data!J555</f>
        <v>0</v>
      </c>
      <c r="L551" s="140">
        <f>Data!M555</f>
        <v>0</v>
      </c>
      <c r="M551" s="140">
        <f>Data!P555</f>
        <v>0</v>
      </c>
      <c r="N551" s="140">
        <f>Data!S555</f>
        <v>0</v>
      </c>
      <c r="O551" s="140">
        <f>Data!V555</f>
        <v>0</v>
      </c>
      <c r="R551" s="140">
        <f>Data!Y555</f>
        <v>0</v>
      </c>
      <c r="U551" s="140">
        <f>Data!AB555</f>
        <v>7173</v>
      </c>
      <c r="X551" s="140">
        <f>Data!AE555</f>
        <v>0</v>
      </c>
      <c r="Y551" s="140"/>
      <c r="AA551" s="140">
        <f t="shared" si="135"/>
        <v>55752</v>
      </c>
    </row>
    <row r="552" spans="1:27">
      <c r="A552" s="169"/>
      <c r="B552" s="145">
        <v>2011</v>
      </c>
      <c r="C552" s="140">
        <f>Data!D556</f>
        <v>38700</v>
      </c>
      <c r="F552" s="140">
        <f>Data!G556</f>
        <v>1245</v>
      </c>
      <c r="I552" s="140">
        <f>Data!J556</f>
        <v>0</v>
      </c>
      <c r="L552" s="140">
        <f>Data!M556</f>
        <v>7120</v>
      </c>
      <c r="M552" s="140">
        <f>Data!P556</f>
        <v>0</v>
      </c>
      <c r="N552" s="140">
        <f>Data!S556</f>
        <v>0</v>
      </c>
      <c r="O552" s="140">
        <f>Data!V556</f>
        <v>273</v>
      </c>
      <c r="R552" s="140">
        <f>Data!Y556</f>
        <v>6020</v>
      </c>
      <c r="U552" s="140">
        <f>Data!AB556</f>
        <v>0</v>
      </c>
      <c r="X552" s="140">
        <f>Data!AE556</f>
        <v>0</v>
      </c>
      <c r="Y552" s="140"/>
      <c r="AA552" s="140">
        <f t="shared" si="135"/>
        <v>53358</v>
      </c>
    </row>
    <row r="553" spans="1:27">
      <c r="A553" s="169"/>
      <c r="B553" s="145">
        <v>2012</v>
      </c>
      <c r="C553" s="140">
        <f>Data!D557</f>
        <v>117000</v>
      </c>
      <c r="F553" s="140">
        <f>Data!G557</f>
        <v>338</v>
      </c>
      <c r="I553" s="140">
        <f>Data!J557</f>
        <v>0</v>
      </c>
      <c r="L553" s="140">
        <f>Data!M557</f>
        <v>2421</v>
      </c>
      <c r="M553" s="140">
        <f>Data!P557</f>
        <v>0</v>
      </c>
      <c r="N553" s="140">
        <f>Data!S557</f>
        <v>0</v>
      </c>
      <c r="O553" s="140">
        <f>Data!V557</f>
        <v>0</v>
      </c>
      <c r="R553" s="140">
        <f>Data!Y557</f>
        <v>799</v>
      </c>
      <c r="U553" s="140">
        <f>Data!AB557</f>
        <v>2619</v>
      </c>
      <c r="X553" s="140">
        <f>Data!AE557</f>
        <v>1200</v>
      </c>
      <c r="Y553" s="140"/>
      <c r="AA553" s="140">
        <f t="shared" si="135"/>
        <v>124377</v>
      </c>
    </row>
    <row r="554" spans="1:27" ht="11.25" customHeight="1">
      <c r="C554" s="140"/>
      <c r="F554" s="140"/>
      <c r="I554" s="140"/>
      <c r="L554" s="140"/>
      <c r="M554" s="140"/>
      <c r="N554" s="140"/>
      <c r="O554" s="140"/>
      <c r="R554" s="140"/>
      <c r="U554" s="140"/>
      <c r="X554" s="140"/>
      <c r="Y554" s="140"/>
      <c r="AA554" s="140"/>
    </row>
    <row r="555" spans="1:27">
      <c r="A555" s="144"/>
      <c r="B555" s="145" t="s">
        <v>106</v>
      </c>
      <c r="C555" s="140">
        <f>SUM(C542:C544)</f>
        <v>4550</v>
      </c>
      <c r="F555" s="140">
        <f>SUM(F542:F544)</f>
        <v>2042</v>
      </c>
      <c r="I555" s="140">
        <f>SUM(I542:I544)</f>
        <v>0</v>
      </c>
      <c r="L555" s="140">
        <f>SUM(L542:L544)</f>
        <v>758</v>
      </c>
      <c r="M555" s="140">
        <f t="shared" ref="M555:O555" si="136">SUM(M542:M544)</f>
        <v>815</v>
      </c>
      <c r="N555" s="140">
        <f t="shared" si="136"/>
        <v>0</v>
      </c>
      <c r="O555" s="140">
        <f t="shared" si="136"/>
        <v>0</v>
      </c>
      <c r="R555" s="140">
        <f>SUM(R542:R544)</f>
        <v>0</v>
      </c>
      <c r="U555" s="140">
        <f>SUM(U542:U544)</f>
        <v>90</v>
      </c>
      <c r="X555" s="140">
        <f>SUM(X542:X544)</f>
        <v>350</v>
      </c>
      <c r="Y555" s="140"/>
      <c r="AA555" s="140">
        <f>SUM(AA542:AA544)</f>
        <v>8605</v>
      </c>
    </row>
    <row r="556" spans="1:27">
      <c r="A556" s="144"/>
      <c r="B556" s="145" t="s">
        <v>139</v>
      </c>
      <c r="C556" s="140">
        <f>SUM(C545:C553)</f>
        <v>327386</v>
      </c>
      <c r="D556" s="140">
        <f>SUM(C555:C556)</f>
        <v>331936</v>
      </c>
      <c r="E556" s="140">
        <f>SUM(C542:C553)</f>
        <v>331936</v>
      </c>
      <c r="F556" s="140">
        <f t="shared" ref="F556:X556" si="137">SUM(F545:F553)</f>
        <v>22781</v>
      </c>
      <c r="G556" s="140">
        <f>SUM(F555:F556)</f>
        <v>24823</v>
      </c>
      <c r="H556" s="140">
        <f>SUM(F542:F553)</f>
        <v>24823</v>
      </c>
      <c r="I556" s="140">
        <f t="shared" si="137"/>
        <v>5219</v>
      </c>
      <c r="J556" s="140">
        <f>SUM(I555:I556)</f>
        <v>5219</v>
      </c>
      <c r="K556" s="140">
        <f>SUM(I542:I553)</f>
        <v>5219</v>
      </c>
      <c r="L556" s="140">
        <f t="shared" si="137"/>
        <v>27686</v>
      </c>
      <c r="M556" s="140">
        <f t="shared" si="137"/>
        <v>1676</v>
      </c>
      <c r="N556" s="140">
        <f t="shared" si="137"/>
        <v>4804</v>
      </c>
      <c r="O556" s="140">
        <f t="shared" si="137"/>
        <v>346</v>
      </c>
      <c r="P556" s="140">
        <f>SUM(O555:O556)</f>
        <v>346</v>
      </c>
      <c r="Q556" s="140">
        <f>SUM(O542:O553)</f>
        <v>346</v>
      </c>
      <c r="R556" s="140">
        <f t="shared" si="137"/>
        <v>8069</v>
      </c>
      <c r="S556" s="140">
        <f>SUM(R555:R556)</f>
        <v>8069</v>
      </c>
      <c r="T556" s="140">
        <f>SUM(R542:R553)</f>
        <v>8069</v>
      </c>
      <c r="U556" s="140">
        <f t="shared" si="137"/>
        <v>16596</v>
      </c>
      <c r="V556" s="140">
        <f>SUM(U555:U556)</f>
        <v>16686</v>
      </c>
      <c r="W556" s="140">
        <f>SUM(U542:U553)</f>
        <v>16686</v>
      </c>
      <c r="X556" s="140">
        <f t="shared" si="137"/>
        <v>14484</v>
      </c>
      <c r="Y556" s="140">
        <f>SUM(X542:X553)</f>
        <v>14834</v>
      </c>
      <c r="Z556" s="140">
        <f>SUM(X555:X556)</f>
        <v>14834</v>
      </c>
      <c r="AA556" s="140">
        <f t="shared" ref="AA556" si="138">SUM(C556:X556)</f>
        <v>1203205</v>
      </c>
    </row>
    <row r="557" spans="1:27">
      <c r="A557" s="144"/>
      <c r="C557" s="140"/>
      <c r="F557" s="140"/>
      <c r="I557" s="140"/>
      <c r="L557" s="140"/>
      <c r="M557" s="140"/>
      <c r="N557" s="140"/>
      <c r="O557" s="140"/>
      <c r="R557" s="140"/>
      <c r="U557" s="140"/>
      <c r="X557" s="140"/>
      <c r="Y557" s="140"/>
      <c r="AA557" s="140"/>
    </row>
    <row r="558" spans="1:27" ht="18.75" customHeight="1">
      <c r="A558" s="169" t="s">
        <v>19</v>
      </c>
      <c r="B558" s="145">
        <v>2001</v>
      </c>
      <c r="C558" s="140">
        <f>Data!D562</f>
        <v>71</v>
      </c>
      <c r="F558" s="140">
        <f>Data!G562</f>
        <v>370</v>
      </c>
      <c r="I558" s="140">
        <f>Data!J562</f>
        <v>0</v>
      </c>
      <c r="L558" s="140">
        <f>Data!M562</f>
        <v>0</v>
      </c>
      <c r="M558" s="140">
        <f>Data!P562</f>
        <v>0</v>
      </c>
      <c r="N558" s="140">
        <f>Data!S562</f>
        <v>0</v>
      </c>
      <c r="O558" s="140">
        <f>Data!V562</f>
        <v>0</v>
      </c>
      <c r="R558" s="140">
        <f>Data!Y562</f>
        <v>0</v>
      </c>
      <c r="U558" s="140">
        <f>Data!AB562</f>
        <v>465</v>
      </c>
      <c r="X558" s="140">
        <f>Data!AE562</f>
        <v>0</v>
      </c>
      <c r="Y558" s="140"/>
      <c r="AA558" s="140">
        <f>SUM(C558:X558)</f>
        <v>906</v>
      </c>
    </row>
    <row r="559" spans="1:27">
      <c r="A559" s="169"/>
      <c r="B559" s="145">
        <v>2002</v>
      </c>
      <c r="C559" s="140">
        <f>Data!D563</f>
        <v>0</v>
      </c>
      <c r="F559" s="140">
        <f>Data!G563</f>
        <v>137</v>
      </c>
      <c r="I559" s="140">
        <f>Data!J563</f>
        <v>0</v>
      </c>
      <c r="L559" s="140">
        <f>Data!M563</f>
        <v>0</v>
      </c>
      <c r="M559" s="140">
        <f>Data!P563</f>
        <v>0</v>
      </c>
      <c r="N559" s="140">
        <f>Data!S563</f>
        <v>0</v>
      </c>
      <c r="O559" s="140">
        <f>Data!V563</f>
        <v>0</v>
      </c>
      <c r="R559" s="140">
        <f>Data!Y563</f>
        <v>0</v>
      </c>
      <c r="U559" s="140">
        <f>Data!AB563</f>
        <v>0</v>
      </c>
      <c r="X559" s="140">
        <f>Data!AE563</f>
        <v>0</v>
      </c>
      <c r="Y559" s="140"/>
      <c r="AA559" s="140">
        <f t="shared" ref="AA559:AA569" si="139">SUM(C559:X559)</f>
        <v>137</v>
      </c>
    </row>
    <row r="560" spans="1:27">
      <c r="A560" s="169"/>
      <c r="B560" s="145">
        <v>2003</v>
      </c>
      <c r="C560" s="140">
        <f>Data!D564</f>
        <v>48840</v>
      </c>
      <c r="F560" s="140">
        <f>Data!G564</f>
        <v>0</v>
      </c>
      <c r="I560" s="140">
        <f>Data!J564</f>
        <v>0</v>
      </c>
      <c r="L560" s="140">
        <f>Data!M564</f>
        <v>0</v>
      </c>
      <c r="M560" s="140">
        <f>Data!P564</f>
        <v>0</v>
      </c>
      <c r="N560" s="140">
        <f>Data!S564</f>
        <v>0</v>
      </c>
      <c r="O560" s="140">
        <f>Data!V564</f>
        <v>0</v>
      </c>
      <c r="R560" s="140">
        <f>Data!Y564</f>
        <v>0</v>
      </c>
      <c r="U560" s="140">
        <f>Data!AB564</f>
        <v>379</v>
      </c>
      <c r="X560" s="140">
        <f>Data!AE564</f>
        <v>0</v>
      </c>
      <c r="Y560" s="140"/>
      <c r="AA560" s="140">
        <f t="shared" si="139"/>
        <v>49219</v>
      </c>
    </row>
    <row r="561" spans="1:27">
      <c r="A561" s="169"/>
      <c r="B561" s="145">
        <v>2004</v>
      </c>
      <c r="C561" s="140">
        <f>Data!D565</f>
        <v>8223</v>
      </c>
      <c r="F561" s="140">
        <f>Data!G565</f>
        <v>1210</v>
      </c>
      <c r="I561" s="140">
        <f>Data!J565</f>
        <v>0</v>
      </c>
      <c r="L561" s="140">
        <f>Data!M565</f>
        <v>0</v>
      </c>
      <c r="M561" s="140">
        <f>Data!P565</f>
        <v>0</v>
      </c>
      <c r="N561" s="140">
        <f>Data!S565</f>
        <v>0</v>
      </c>
      <c r="O561" s="140">
        <f>Data!V565</f>
        <v>0</v>
      </c>
      <c r="R561" s="140">
        <f>Data!Y565</f>
        <v>0</v>
      </c>
      <c r="U561" s="140">
        <f>Data!AB565</f>
        <v>4242</v>
      </c>
      <c r="X561" s="140">
        <f>Data!AE565</f>
        <v>650</v>
      </c>
      <c r="Y561" s="140"/>
      <c r="AA561" s="140">
        <f t="shared" si="139"/>
        <v>14325</v>
      </c>
    </row>
    <row r="562" spans="1:27">
      <c r="A562" s="169"/>
      <c r="B562" s="145">
        <v>2005</v>
      </c>
      <c r="C562" s="140">
        <f>Data!D566</f>
        <v>20700</v>
      </c>
      <c r="F562" s="140">
        <f>Data!G566</f>
        <v>213</v>
      </c>
      <c r="I562" s="140">
        <f>Data!J566</f>
        <v>0</v>
      </c>
      <c r="L562" s="140">
        <f>Data!M566</f>
        <v>0</v>
      </c>
      <c r="M562" s="140">
        <f>Data!P566</f>
        <v>0</v>
      </c>
      <c r="N562" s="140">
        <f>Data!S566</f>
        <v>0</v>
      </c>
      <c r="O562" s="140">
        <f>Data!V566</f>
        <v>0</v>
      </c>
      <c r="R562" s="140">
        <f>Data!Y566</f>
        <v>400</v>
      </c>
      <c r="U562" s="140">
        <f>Data!AB566</f>
        <v>551</v>
      </c>
      <c r="X562" s="140">
        <f>Data!AE566</f>
        <v>0</v>
      </c>
      <c r="Y562" s="140"/>
      <c r="AA562" s="140">
        <f t="shared" si="139"/>
        <v>21864</v>
      </c>
    </row>
    <row r="563" spans="1:27">
      <c r="A563" s="169"/>
      <c r="B563" s="145">
        <v>2006</v>
      </c>
      <c r="C563" s="140">
        <f>Data!D567</f>
        <v>15566.8</v>
      </c>
      <c r="F563" s="140">
        <f>Data!G567</f>
        <v>386</v>
      </c>
      <c r="I563" s="140">
        <f>Data!J567</f>
        <v>0</v>
      </c>
      <c r="L563" s="140">
        <f>Data!M567</f>
        <v>0</v>
      </c>
      <c r="M563" s="140">
        <f>Data!P567</f>
        <v>0</v>
      </c>
      <c r="N563" s="140">
        <f>Data!S567</f>
        <v>330</v>
      </c>
      <c r="O563" s="140">
        <f>Data!V567</f>
        <v>0</v>
      </c>
      <c r="R563" s="140">
        <f>Data!Y567</f>
        <v>0</v>
      </c>
      <c r="U563" s="140">
        <f>Data!AB567</f>
        <v>1171</v>
      </c>
      <c r="X563" s="140">
        <f>Data!AE567</f>
        <v>856</v>
      </c>
      <c r="Y563" s="140"/>
      <c r="AA563" s="140">
        <f t="shared" si="139"/>
        <v>18309.8</v>
      </c>
    </row>
    <row r="564" spans="1:27">
      <c r="A564" s="169"/>
      <c r="B564" s="145">
        <v>2007</v>
      </c>
      <c r="C564" s="140">
        <f>Data!D568</f>
        <v>0</v>
      </c>
      <c r="F564" s="140">
        <f>Data!G568</f>
        <v>16</v>
      </c>
      <c r="I564" s="140">
        <f>Data!J568</f>
        <v>0</v>
      </c>
      <c r="L564" s="140">
        <f>Data!M568</f>
        <v>0</v>
      </c>
      <c r="M564" s="140">
        <f>Data!P568</f>
        <v>0</v>
      </c>
      <c r="N564" s="140">
        <f>Data!S568</f>
        <v>0</v>
      </c>
      <c r="O564" s="140">
        <f>Data!V568</f>
        <v>0</v>
      </c>
      <c r="R564" s="140">
        <f>Data!Y568</f>
        <v>0</v>
      </c>
      <c r="U564" s="140">
        <f>Data!AB568</f>
        <v>17050</v>
      </c>
      <c r="X564" s="140">
        <f>Data!AE568</f>
        <v>0</v>
      </c>
      <c r="Y564" s="140"/>
      <c r="AA564" s="140">
        <f t="shared" si="139"/>
        <v>17066</v>
      </c>
    </row>
    <row r="565" spans="1:27">
      <c r="A565" s="169"/>
      <c r="B565" s="145">
        <v>2008</v>
      </c>
      <c r="C565" s="140">
        <f>Data!D569</f>
        <v>3600</v>
      </c>
      <c r="F565" s="140">
        <f>Data!G569</f>
        <v>0</v>
      </c>
      <c r="I565" s="140">
        <f>Data!J569</f>
        <v>0</v>
      </c>
      <c r="L565" s="140">
        <f>Data!M569</f>
        <v>0</v>
      </c>
      <c r="M565" s="140">
        <f>Data!P569</f>
        <v>0</v>
      </c>
      <c r="N565" s="140">
        <f>Data!S569</f>
        <v>0</v>
      </c>
      <c r="O565" s="140">
        <f>Data!V569</f>
        <v>0</v>
      </c>
      <c r="R565" s="140">
        <f>Data!Y569</f>
        <v>0</v>
      </c>
      <c r="U565" s="140">
        <f>Data!AB569</f>
        <v>0</v>
      </c>
      <c r="X565" s="140">
        <f>Data!AE569</f>
        <v>0</v>
      </c>
      <c r="Y565" s="140"/>
      <c r="AA565" s="140">
        <f t="shared" si="139"/>
        <v>3600</v>
      </c>
    </row>
    <row r="566" spans="1:27">
      <c r="A566" s="169"/>
      <c r="B566" s="145">
        <v>2009</v>
      </c>
      <c r="C566" s="140">
        <f>Data!D570</f>
        <v>5400</v>
      </c>
      <c r="F566" s="140">
        <f>Data!G570</f>
        <v>0</v>
      </c>
      <c r="I566" s="140">
        <f>Data!J570</f>
        <v>0</v>
      </c>
      <c r="L566" s="140">
        <f>Data!M570</f>
        <v>0</v>
      </c>
      <c r="M566" s="140">
        <f>Data!P570</f>
        <v>0</v>
      </c>
      <c r="N566" s="140">
        <f>Data!S570</f>
        <v>0</v>
      </c>
      <c r="O566" s="140">
        <f>Data!V570</f>
        <v>0</v>
      </c>
      <c r="R566" s="140">
        <f>Data!Y570</f>
        <v>0</v>
      </c>
      <c r="U566" s="140">
        <f>Data!AB570</f>
        <v>0</v>
      </c>
      <c r="X566" s="140">
        <f>Data!AE570</f>
        <v>0</v>
      </c>
      <c r="Y566" s="140"/>
      <c r="AA566" s="140">
        <f t="shared" si="139"/>
        <v>5400</v>
      </c>
    </row>
    <row r="567" spans="1:27">
      <c r="A567" s="169"/>
      <c r="B567" s="145">
        <v>2010</v>
      </c>
      <c r="C567" s="140">
        <f>Data!D571</f>
        <v>7480</v>
      </c>
      <c r="F567" s="140">
        <f>Data!G571</f>
        <v>0</v>
      </c>
      <c r="I567" s="140">
        <f>Data!J571</f>
        <v>0</v>
      </c>
      <c r="L567" s="140">
        <f>Data!M571</f>
        <v>0</v>
      </c>
      <c r="M567" s="140">
        <f>Data!P571</f>
        <v>0</v>
      </c>
      <c r="N567" s="140">
        <f>Data!S571</f>
        <v>0</v>
      </c>
      <c r="O567" s="140">
        <f>Data!V571</f>
        <v>0</v>
      </c>
      <c r="R567" s="140">
        <f>Data!Y571</f>
        <v>0</v>
      </c>
      <c r="U567" s="140">
        <f>Data!AB571</f>
        <v>0</v>
      </c>
      <c r="X567" s="140">
        <f>Data!AE571</f>
        <v>0</v>
      </c>
      <c r="Y567" s="140"/>
      <c r="AA567" s="140">
        <f t="shared" si="139"/>
        <v>7480</v>
      </c>
    </row>
    <row r="568" spans="1:27">
      <c r="A568" s="169"/>
      <c r="B568" s="145">
        <v>2011</v>
      </c>
      <c r="C568" s="140">
        <f>Data!D572</f>
        <v>0</v>
      </c>
      <c r="F568" s="140">
        <f>Data!G572</f>
        <v>0</v>
      </c>
      <c r="I568" s="140">
        <f>Data!J572</f>
        <v>0</v>
      </c>
      <c r="L568" s="140">
        <f>Data!M572</f>
        <v>0</v>
      </c>
      <c r="M568" s="140">
        <f>Data!P572</f>
        <v>0</v>
      </c>
      <c r="N568" s="140">
        <f>Data!S572</f>
        <v>0</v>
      </c>
      <c r="O568" s="140">
        <f>Data!V572</f>
        <v>0</v>
      </c>
      <c r="R568" s="140">
        <f>Data!Y572</f>
        <v>0</v>
      </c>
      <c r="U568" s="140">
        <f>Data!AB572</f>
        <v>0</v>
      </c>
      <c r="X568" s="140">
        <f>Data!AE572</f>
        <v>0</v>
      </c>
      <c r="Y568" s="140"/>
      <c r="AA568" s="140">
        <f t="shared" si="139"/>
        <v>0</v>
      </c>
    </row>
    <row r="569" spans="1:27">
      <c r="A569" s="169"/>
      <c r="B569" s="145">
        <v>2012</v>
      </c>
      <c r="C569" s="140">
        <f>Data!D573</f>
        <v>28000</v>
      </c>
      <c r="F569" s="140">
        <f>Data!G573</f>
        <v>1872</v>
      </c>
      <c r="I569" s="140">
        <f>Data!J573</f>
        <v>0</v>
      </c>
      <c r="L569" s="140">
        <f>Data!M573</f>
        <v>0</v>
      </c>
      <c r="M569" s="140">
        <f>Data!P573</f>
        <v>205</v>
      </c>
      <c r="N569" s="140">
        <f>Data!S573</f>
        <v>0</v>
      </c>
      <c r="O569" s="140">
        <f>Data!V573</f>
        <v>0</v>
      </c>
      <c r="R569" s="140">
        <f>Data!Y573</f>
        <v>0</v>
      </c>
      <c r="U569" s="140">
        <f>Data!AB573</f>
        <v>0</v>
      </c>
      <c r="X569" s="140">
        <f>Data!AE573</f>
        <v>0</v>
      </c>
      <c r="Y569" s="140"/>
      <c r="AA569" s="140">
        <f t="shared" si="139"/>
        <v>30077</v>
      </c>
    </row>
    <row r="570" spans="1:27" ht="11.25" customHeight="1">
      <c r="C570" s="140"/>
      <c r="F570" s="140"/>
      <c r="I570" s="140"/>
      <c r="L570" s="140"/>
      <c r="M570" s="140"/>
      <c r="N570" s="140"/>
      <c r="O570" s="140"/>
      <c r="R570" s="140"/>
      <c r="U570" s="140"/>
      <c r="X570" s="140"/>
      <c r="Y570" s="140"/>
      <c r="AA570" s="140">
        <f t="shared" ref="AA570:AA572" si="140">SUM(C570:X570)</f>
        <v>0</v>
      </c>
    </row>
    <row r="571" spans="1:27">
      <c r="A571" s="144"/>
      <c r="B571" s="145" t="s">
        <v>106</v>
      </c>
      <c r="C571" s="140">
        <f>SUM(C558:C560)</f>
        <v>48911</v>
      </c>
      <c r="F571" s="140">
        <f t="shared" ref="F571:X571" si="141">SUM(F558:F560)</f>
        <v>507</v>
      </c>
      <c r="I571" s="140">
        <f t="shared" si="141"/>
        <v>0</v>
      </c>
      <c r="L571" s="140">
        <f t="shared" si="141"/>
        <v>0</v>
      </c>
      <c r="M571" s="140">
        <f t="shared" si="141"/>
        <v>0</v>
      </c>
      <c r="N571" s="140">
        <f t="shared" si="141"/>
        <v>0</v>
      </c>
      <c r="O571" s="140">
        <f t="shared" si="141"/>
        <v>0</v>
      </c>
      <c r="R571" s="140">
        <f t="shared" si="141"/>
        <v>0</v>
      </c>
      <c r="U571" s="140">
        <f t="shared" si="141"/>
        <v>844</v>
      </c>
      <c r="X571" s="140">
        <f t="shared" si="141"/>
        <v>0</v>
      </c>
      <c r="Y571" s="140"/>
      <c r="AA571" s="140">
        <f t="shared" si="140"/>
        <v>50262</v>
      </c>
    </row>
    <row r="572" spans="1:27">
      <c r="A572" s="144"/>
      <c r="B572" s="145" t="s">
        <v>139</v>
      </c>
      <c r="C572" s="140">
        <f>SUM(C561:C569)</f>
        <v>88969.8</v>
      </c>
      <c r="D572" s="140">
        <f>SUM(C571:C572)</f>
        <v>137880.79999999999</v>
      </c>
      <c r="E572" s="140">
        <f>SUM(C558:C569)</f>
        <v>137880.79999999999</v>
      </c>
      <c r="F572" s="140">
        <f t="shared" ref="F572:X572" si="142">SUM(F561:F569)</f>
        <v>3697</v>
      </c>
      <c r="G572" s="140">
        <f>SUM(F571:F572)</f>
        <v>4204</v>
      </c>
      <c r="H572" s="140">
        <f>SUM(F558:F569)</f>
        <v>4204</v>
      </c>
      <c r="I572" s="140">
        <f t="shared" si="142"/>
        <v>0</v>
      </c>
      <c r="J572" s="140">
        <f>SUM(I571:I572)</f>
        <v>0</v>
      </c>
      <c r="K572" s="140">
        <f>SUM(I558:I569)</f>
        <v>0</v>
      </c>
      <c r="L572" s="140">
        <f t="shared" si="142"/>
        <v>0</v>
      </c>
      <c r="M572" s="140">
        <f t="shared" si="142"/>
        <v>205</v>
      </c>
      <c r="N572" s="140">
        <f t="shared" si="142"/>
        <v>330</v>
      </c>
      <c r="O572" s="140">
        <f t="shared" si="142"/>
        <v>0</v>
      </c>
      <c r="P572" s="140">
        <f>SUM(O571:O572)</f>
        <v>0</v>
      </c>
      <c r="Q572" s="140">
        <f>SUM(O558:O569)</f>
        <v>0</v>
      </c>
      <c r="R572" s="140">
        <f t="shared" si="142"/>
        <v>400</v>
      </c>
      <c r="S572" s="140">
        <f>SUM(R571:R572)</f>
        <v>400</v>
      </c>
      <c r="T572" s="140">
        <f>SUM(R558:R569)</f>
        <v>400</v>
      </c>
      <c r="U572" s="140">
        <f t="shared" si="142"/>
        <v>23014</v>
      </c>
      <c r="V572" s="140">
        <f>SUM(U571:U572)</f>
        <v>23858</v>
      </c>
      <c r="W572" s="140">
        <f>SUM(U558:U569)</f>
        <v>23858</v>
      </c>
      <c r="X572" s="140">
        <f t="shared" si="142"/>
        <v>1506</v>
      </c>
      <c r="Y572" s="140">
        <f>SUM(X558:X569)</f>
        <v>1506</v>
      </c>
      <c r="Z572" s="140">
        <f>SUM(X571:X572)</f>
        <v>1506</v>
      </c>
      <c r="AA572" s="140">
        <f t="shared" si="140"/>
        <v>450807.39999999997</v>
      </c>
    </row>
    <row r="573" spans="1:27">
      <c r="A573" s="144"/>
      <c r="C573" s="140"/>
      <c r="F573" s="140"/>
      <c r="I573" s="140"/>
      <c r="L573" s="140"/>
      <c r="M573" s="140"/>
      <c r="N573" s="140"/>
      <c r="O573" s="140"/>
      <c r="R573" s="140"/>
      <c r="U573" s="140"/>
      <c r="X573" s="140"/>
      <c r="Y573" s="140"/>
      <c r="AA573" s="140"/>
    </row>
    <row r="574" spans="1:27" ht="21" customHeight="1">
      <c r="A574" s="169" t="s">
        <v>53</v>
      </c>
      <c r="B574" s="145">
        <v>2001</v>
      </c>
      <c r="C574" s="140">
        <f>Data!D578</f>
        <v>184</v>
      </c>
      <c r="F574" s="140">
        <f>Data!G578</f>
        <v>352</v>
      </c>
      <c r="I574" s="140">
        <f>Data!J578</f>
        <v>0</v>
      </c>
      <c r="L574" s="140">
        <f>Data!M578</f>
        <v>0</v>
      </c>
      <c r="M574" s="140">
        <f>Data!P578</f>
        <v>0</v>
      </c>
      <c r="N574" s="140">
        <f>Data!S578</f>
        <v>0</v>
      </c>
      <c r="O574" s="140">
        <f>Data!V578</f>
        <v>0</v>
      </c>
      <c r="R574" s="140">
        <f>Data!Y578</f>
        <v>0</v>
      </c>
      <c r="U574" s="140">
        <f>Data!AB578</f>
        <v>0</v>
      </c>
      <c r="X574" s="140">
        <f>Data!AE578</f>
        <v>0</v>
      </c>
      <c r="Y574" s="140"/>
      <c r="AA574" s="140">
        <f>SUM(C574:X574)</f>
        <v>536</v>
      </c>
    </row>
    <row r="575" spans="1:27">
      <c r="A575" s="169"/>
      <c r="B575" s="145">
        <v>2002</v>
      </c>
      <c r="C575" s="140">
        <f>Data!D579</f>
        <v>170</v>
      </c>
      <c r="F575" s="140">
        <f>Data!G579</f>
        <v>354</v>
      </c>
      <c r="I575" s="140">
        <f>Data!J579</f>
        <v>0</v>
      </c>
      <c r="L575" s="140">
        <f>Data!M579</f>
        <v>0</v>
      </c>
      <c r="M575" s="140">
        <f>Data!P579</f>
        <v>0</v>
      </c>
      <c r="N575" s="140">
        <f>Data!S579</f>
        <v>0</v>
      </c>
      <c r="O575" s="140">
        <f>Data!V579</f>
        <v>0</v>
      </c>
      <c r="R575" s="140">
        <f>Data!Y579</f>
        <v>76</v>
      </c>
      <c r="U575" s="140">
        <f>Data!AB579</f>
        <v>0</v>
      </c>
      <c r="X575" s="140">
        <f>Data!AE579</f>
        <v>0</v>
      </c>
      <c r="Y575" s="140"/>
      <c r="AA575" s="140">
        <f t="shared" ref="AA575:AA585" si="143">SUM(C575:X575)</f>
        <v>600</v>
      </c>
    </row>
    <row r="576" spans="1:27">
      <c r="A576" s="169"/>
      <c r="B576" s="145">
        <v>2003</v>
      </c>
      <c r="C576" s="140">
        <f>Data!D580</f>
        <v>478</v>
      </c>
      <c r="F576" s="140">
        <f>Data!G580</f>
        <v>0</v>
      </c>
      <c r="I576" s="140">
        <f>Data!J580</f>
        <v>0</v>
      </c>
      <c r="L576" s="140">
        <f>Data!M580</f>
        <v>0</v>
      </c>
      <c r="M576" s="140">
        <f>Data!P580</f>
        <v>0</v>
      </c>
      <c r="N576" s="140">
        <f>Data!S580</f>
        <v>0</v>
      </c>
      <c r="O576" s="140">
        <f>Data!V580</f>
        <v>0</v>
      </c>
      <c r="R576" s="140">
        <f>Data!Y580</f>
        <v>860</v>
      </c>
      <c r="U576" s="140">
        <f>Data!AB580</f>
        <v>2415</v>
      </c>
      <c r="X576" s="140">
        <f>Data!AE580</f>
        <v>0</v>
      </c>
      <c r="Y576" s="140"/>
      <c r="AA576" s="140">
        <f t="shared" si="143"/>
        <v>3753</v>
      </c>
    </row>
    <row r="577" spans="1:27">
      <c r="A577" s="169"/>
      <c r="B577" s="145">
        <v>2004</v>
      </c>
      <c r="C577" s="140">
        <f>Data!D581</f>
        <v>155</v>
      </c>
      <c r="F577" s="140">
        <f>Data!G581</f>
        <v>175</v>
      </c>
      <c r="I577" s="140">
        <f>Data!J581</f>
        <v>0</v>
      </c>
      <c r="L577" s="140">
        <f>Data!M581</f>
        <v>0</v>
      </c>
      <c r="M577" s="140">
        <f>Data!P581</f>
        <v>0</v>
      </c>
      <c r="N577" s="140">
        <f>Data!S581</f>
        <v>0</v>
      </c>
      <c r="O577" s="140">
        <f>Data!V581</f>
        <v>0</v>
      </c>
      <c r="R577" s="140">
        <f>Data!Y581</f>
        <v>0</v>
      </c>
      <c r="U577" s="140">
        <f>Data!AB581</f>
        <v>515</v>
      </c>
      <c r="X577" s="140">
        <f>Data!AE581</f>
        <v>661</v>
      </c>
      <c r="Y577" s="140"/>
      <c r="AA577" s="140">
        <f t="shared" si="143"/>
        <v>1506</v>
      </c>
    </row>
    <row r="578" spans="1:27">
      <c r="A578" s="169"/>
      <c r="B578" s="145">
        <v>2005</v>
      </c>
      <c r="C578" s="140">
        <f>Data!D582</f>
        <v>10215</v>
      </c>
      <c r="F578" s="140">
        <f>Data!G582</f>
        <v>127</v>
      </c>
      <c r="I578" s="140">
        <f>Data!J582</f>
        <v>0</v>
      </c>
      <c r="L578" s="140">
        <f>Data!M582</f>
        <v>0</v>
      </c>
      <c r="M578" s="140">
        <f>Data!P582</f>
        <v>0</v>
      </c>
      <c r="N578" s="140">
        <f>Data!S582</f>
        <v>0</v>
      </c>
      <c r="O578" s="140">
        <f>Data!V582</f>
        <v>0</v>
      </c>
      <c r="R578" s="140">
        <f>Data!Y582</f>
        <v>69</v>
      </c>
      <c r="U578" s="140">
        <f>Data!AB582</f>
        <v>311</v>
      </c>
      <c r="X578" s="140">
        <f>Data!AE582</f>
        <v>0</v>
      </c>
      <c r="Y578" s="140"/>
      <c r="AA578" s="140">
        <f t="shared" si="143"/>
        <v>10722</v>
      </c>
    </row>
    <row r="579" spans="1:27">
      <c r="A579" s="169"/>
      <c r="B579" s="145">
        <v>2006</v>
      </c>
      <c r="C579" s="140">
        <f>Data!D583</f>
        <v>0</v>
      </c>
      <c r="F579" s="140">
        <f>Data!G583</f>
        <v>601</v>
      </c>
      <c r="I579" s="140">
        <f>Data!J583</f>
        <v>0</v>
      </c>
      <c r="L579" s="140">
        <f>Data!M583</f>
        <v>0</v>
      </c>
      <c r="M579" s="140">
        <f>Data!P583</f>
        <v>0</v>
      </c>
      <c r="N579" s="140">
        <f>Data!S583</f>
        <v>0</v>
      </c>
      <c r="O579" s="140">
        <f>Data!V583</f>
        <v>0</v>
      </c>
      <c r="R579" s="140">
        <f>Data!Y583</f>
        <v>0</v>
      </c>
      <c r="U579" s="140">
        <f>Data!AB583</f>
        <v>0</v>
      </c>
      <c r="X579" s="140">
        <f>Data!AE583</f>
        <v>351</v>
      </c>
      <c r="Y579" s="140"/>
      <c r="AA579" s="140">
        <f t="shared" si="143"/>
        <v>952</v>
      </c>
    </row>
    <row r="580" spans="1:27">
      <c r="A580" s="169"/>
      <c r="B580" s="145">
        <v>2007</v>
      </c>
      <c r="C580" s="140">
        <f>Data!D584</f>
        <v>70</v>
      </c>
      <c r="F580" s="140">
        <f>Data!G584</f>
        <v>1266</v>
      </c>
      <c r="I580" s="140">
        <f>Data!J584</f>
        <v>0</v>
      </c>
      <c r="L580" s="140">
        <f>Data!M584</f>
        <v>0</v>
      </c>
      <c r="M580" s="140">
        <f>Data!P584</f>
        <v>0</v>
      </c>
      <c r="N580" s="140">
        <f>Data!S584</f>
        <v>0</v>
      </c>
      <c r="O580" s="140">
        <f>Data!V584</f>
        <v>0</v>
      </c>
      <c r="R580" s="140">
        <f>Data!Y584</f>
        <v>877</v>
      </c>
      <c r="U580" s="140">
        <f>Data!AB584</f>
        <v>1968</v>
      </c>
      <c r="X580" s="140">
        <f>Data!AE584</f>
        <v>446</v>
      </c>
      <c r="Y580" s="140"/>
      <c r="AA580" s="140">
        <f t="shared" si="143"/>
        <v>4627</v>
      </c>
    </row>
    <row r="581" spans="1:27">
      <c r="A581" s="169"/>
      <c r="B581" s="145">
        <v>2008</v>
      </c>
      <c r="C581" s="140">
        <f>Data!D585</f>
        <v>611</v>
      </c>
      <c r="F581" s="140">
        <f>Data!G585</f>
        <v>0</v>
      </c>
      <c r="I581" s="140">
        <f>Data!J585</f>
        <v>0</v>
      </c>
      <c r="L581" s="140">
        <f>Data!M585</f>
        <v>0</v>
      </c>
      <c r="M581" s="140">
        <f>Data!P585</f>
        <v>0</v>
      </c>
      <c r="N581" s="140">
        <f>Data!S585</f>
        <v>0</v>
      </c>
      <c r="O581" s="140">
        <f>Data!V585</f>
        <v>0</v>
      </c>
      <c r="R581" s="140">
        <f>Data!Y585</f>
        <v>0</v>
      </c>
      <c r="U581" s="140">
        <f>Data!AB585</f>
        <v>1217</v>
      </c>
      <c r="X581" s="140">
        <f>Data!AE585</f>
        <v>0</v>
      </c>
      <c r="Y581" s="140"/>
      <c r="AA581" s="140">
        <f t="shared" si="143"/>
        <v>1828</v>
      </c>
    </row>
    <row r="582" spans="1:27">
      <c r="A582" s="169"/>
      <c r="B582" s="145">
        <v>2009</v>
      </c>
      <c r="C582" s="140">
        <f>Data!D586</f>
        <v>0</v>
      </c>
      <c r="F582" s="140">
        <f>Data!G586</f>
        <v>118</v>
      </c>
      <c r="I582" s="140">
        <f>Data!J586</f>
        <v>0</v>
      </c>
      <c r="L582" s="140">
        <f>Data!M586</f>
        <v>0</v>
      </c>
      <c r="M582" s="140">
        <f>Data!P586</f>
        <v>0</v>
      </c>
      <c r="N582" s="140">
        <f>Data!S586</f>
        <v>0</v>
      </c>
      <c r="O582" s="140">
        <f>Data!V586</f>
        <v>0</v>
      </c>
      <c r="R582" s="140">
        <f>Data!Y586</f>
        <v>0</v>
      </c>
      <c r="U582" s="140">
        <f>Data!AB586</f>
        <v>0</v>
      </c>
      <c r="X582" s="140">
        <f>Data!AE586</f>
        <v>0</v>
      </c>
      <c r="Y582" s="140"/>
      <c r="AA582" s="140">
        <f t="shared" si="143"/>
        <v>118</v>
      </c>
    </row>
    <row r="583" spans="1:27">
      <c r="A583" s="169"/>
      <c r="B583" s="145">
        <v>2010</v>
      </c>
      <c r="C583" s="140">
        <f>Data!D587</f>
        <v>0</v>
      </c>
      <c r="F583" s="140">
        <f>Data!G587</f>
        <v>247</v>
      </c>
      <c r="I583" s="140">
        <f>Data!J587</f>
        <v>0</v>
      </c>
      <c r="L583" s="140">
        <f>Data!M587</f>
        <v>0</v>
      </c>
      <c r="M583" s="140">
        <f>Data!P587</f>
        <v>0</v>
      </c>
      <c r="N583" s="140">
        <f>Data!S587</f>
        <v>0</v>
      </c>
      <c r="O583" s="140">
        <f>Data!V587</f>
        <v>0</v>
      </c>
      <c r="R583" s="140">
        <f>Data!Y587</f>
        <v>819</v>
      </c>
      <c r="U583" s="140">
        <f>Data!AB587</f>
        <v>3559</v>
      </c>
      <c r="X583" s="140">
        <f>Data!AE587</f>
        <v>0</v>
      </c>
      <c r="Y583" s="140"/>
      <c r="AA583" s="140">
        <f t="shared" si="143"/>
        <v>4625</v>
      </c>
    </row>
    <row r="584" spans="1:27">
      <c r="A584" s="169"/>
      <c r="B584" s="145">
        <v>2011</v>
      </c>
      <c r="C584" s="140">
        <f>Data!D588</f>
        <v>440</v>
      </c>
      <c r="F584" s="140">
        <f>Data!G588</f>
        <v>392</v>
      </c>
      <c r="I584" s="140">
        <f>Data!J588</f>
        <v>0</v>
      </c>
      <c r="L584" s="140">
        <f>Data!M588</f>
        <v>0</v>
      </c>
      <c r="M584" s="140">
        <f>Data!P588</f>
        <v>0</v>
      </c>
      <c r="N584" s="140">
        <f>Data!S588</f>
        <v>0</v>
      </c>
      <c r="O584" s="140">
        <f>Data!V588</f>
        <v>0</v>
      </c>
      <c r="R584" s="140">
        <f>Data!Y588</f>
        <v>0</v>
      </c>
      <c r="U584" s="140">
        <f>Data!AB588</f>
        <v>0</v>
      </c>
      <c r="X584" s="140">
        <f>Data!AE588</f>
        <v>0</v>
      </c>
      <c r="Y584" s="140"/>
      <c r="AA584" s="140">
        <f t="shared" si="143"/>
        <v>832</v>
      </c>
    </row>
    <row r="585" spans="1:27">
      <c r="A585" s="169"/>
      <c r="B585" s="145">
        <v>2012</v>
      </c>
      <c r="C585" s="140">
        <f>Data!D589</f>
        <v>296</v>
      </c>
      <c r="F585" s="140">
        <f>Data!G589</f>
        <v>500</v>
      </c>
      <c r="I585" s="140">
        <f>Data!J589</f>
        <v>0</v>
      </c>
      <c r="L585" s="140">
        <f>Data!M589</f>
        <v>0</v>
      </c>
      <c r="M585" s="140">
        <f>Data!P589</f>
        <v>0</v>
      </c>
      <c r="N585" s="140">
        <f>Data!S589</f>
        <v>0</v>
      </c>
      <c r="O585" s="140">
        <f>Data!V589</f>
        <v>0</v>
      </c>
      <c r="R585" s="140">
        <f>Data!Y589</f>
        <v>0</v>
      </c>
      <c r="U585" s="140">
        <f>Data!AB589</f>
        <v>0</v>
      </c>
      <c r="X585" s="140">
        <f>Data!AE589</f>
        <v>0</v>
      </c>
      <c r="Y585" s="140"/>
      <c r="AA585" s="140">
        <f t="shared" si="143"/>
        <v>796</v>
      </c>
    </row>
    <row r="586" spans="1:27" ht="11.25" customHeight="1">
      <c r="C586" s="140"/>
      <c r="F586" s="140"/>
      <c r="I586" s="140"/>
      <c r="L586" s="140"/>
      <c r="M586" s="140"/>
      <c r="N586" s="140"/>
      <c r="O586" s="140"/>
      <c r="R586" s="140"/>
      <c r="U586" s="140"/>
      <c r="X586" s="140"/>
      <c r="Y586" s="140"/>
      <c r="AA586" s="140"/>
    </row>
    <row r="587" spans="1:27">
      <c r="A587" s="144"/>
      <c r="B587" s="145" t="s">
        <v>106</v>
      </c>
      <c r="C587" s="140">
        <f>SUM(C574:C576)</f>
        <v>832</v>
      </c>
      <c r="F587" s="140">
        <f>SUM(F574:F576)</f>
        <v>706</v>
      </c>
      <c r="I587" s="140">
        <f>Data!J591</f>
        <v>0</v>
      </c>
      <c r="L587" s="140">
        <f>Data!M591</f>
        <v>0</v>
      </c>
      <c r="M587" s="140">
        <f>Data!P591</f>
        <v>0</v>
      </c>
      <c r="N587" s="140">
        <f>Data!S591</f>
        <v>0</v>
      </c>
      <c r="O587" s="140">
        <f>Data!V591</f>
        <v>0</v>
      </c>
      <c r="R587" s="140">
        <f>SUM(R574:R576)</f>
        <v>936</v>
      </c>
      <c r="U587" s="140">
        <f>SUM(U574:U576)</f>
        <v>2415</v>
      </c>
      <c r="X587" s="140">
        <f>SUM(X574:X576)</f>
        <v>0</v>
      </c>
      <c r="Y587" s="140"/>
      <c r="AA587" s="140">
        <f t="shared" ref="AA587" si="144">SUM(C587:X587)</f>
        <v>4889</v>
      </c>
    </row>
    <row r="588" spans="1:27">
      <c r="A588" s="144"/>
      <c r="B588" s="145" t="s">
        <v>139</v>
      </c>
      <c r="C588" s="140">
        <f>SUM(C577:C585)</f>
        <v>11787</v>
      </c>
      <c r="D588" s="140">
        <f>SUM(C587:C588)</f>
        <v>12619</v>
      </c>
      <c r="E588" s="140">
        <f>SUM(C574:C585)</f>
        <v>12619</v>
      </c>
      <c r="F588" s="140">
        <f t="shared" ref="F588:X588" si="145">SUM(F577:F585)</f>
        <v>3426</v>
      </c>
      <c r="G588" s="140">
        <f>SUM(F587:F588)</f>
        <v>4132</v>
      </c>
      <c r="H588" s="140">
        <f>SUM(F574:F585)</f>
        <v>4132</v>
      </c>
      <c r="I588" s="140">
        <f t="shared" si="145"/>
        <v>0</v>
      </c>
      <c r="J588" s="140">
        <f>SUM(I587:I588)</f>
        <v>0</v>
      </c>
      <c r="K588" s="140">
        <f>SUM(I574:I585)</f>
        <v>0</v>
      </c>
      <c r="L588" s="140">
        <f t="shared" si="145"/>
        <v>0</v>
      </c>
      <c r="M588" s="140">
        <f t="shared" si="145"/>
        <v>0</v>
      </c>
      <c r="N588" s="140">
        <f t="shared" si="145"/>
        <v>0</v>
      </c>
      <c r="O588" s="140">
        <f t="shared" si="145"/>
        <v>0</v>
      </c>
      <c r="P588" s="140">
        <f>SUM(O587:O588)</f>
        <v>0</v>
      </c>
      <c r="Q588" s="140">
        <f>SUM(O574:O585)</f>
        <v>0</v>
      </c>
      <c r="R588" s="140">
        <f t="shared" si="145"/>
        <v>1765</v>
      </c>
      <c r="S588" s="140">
        <f>SUM(R587:R588)</f>
        <v>2701</v>
      </c>
      <c r="T588" s="140">
        <f>SUM(R574:R585)</f>
        <v>2701</v>
      </c>
      <c r="U588" s="140">
        <f t="shared" si="145"/>
        <v>7570</v>
      </c>
      <c r="V588" s="140">
        <f>SUM(U587:U588)</f>
        <v>9985</v>
      </c>
      <c r="W588" s="140">
        <f>SUM(U574:U585)</f>
        <v>9985</v>
      </c>
      <c r="X588" s="140">
        <f t="shared" si="145"/>
        <v>1458</v>
      </c>
      <c r="Y588" s="140">
        <f>SUM(X574:X585)</f>
        <v>1458</v>
      </c>
      <c r="Z588" s="140">
        <f>SUM(X587:X588)</f>
        <v>1458</v>
      </c>
      <c r="AA588" s="140">
        <f t="shared" ref="AA588" si="146">SUM(C588:X588)</f>
        <v>84880</v>
      </c>
    </row>
    <row r="589" spans="1:27">
      <c r="A589" s="144"/>
      <c r="C589" s="140"/>
      <c r="F589" s="140"/>
      <c r="I589" s="140"/>
      <c r="L589" s="140"/>
      <c r="M589" s="140"/>
      <c r="N589" s="140"/>
      <c r="O589" s="140"/>
      <c r="R589" s="140"/>
      <c r="U589" s="140"/>
      <c r="X589" s="140"/>
      <c r="Y589" s="140"/>
      <c r="AA589" s="140"/>
    </row>
    <row r="590" spans="1:27" ht="12.75" customHeight="1">
      <c r="A590" s="169" t="s">
        <v>54</v>
      </c>
      <c r="B590" s="145">
        <v>2001</v>
      </c>
      <c r="C590" s="140">
        <f>Data!D594</f>
        <v>194</v>
      </c>
      <c r="F590" s="140">
        <f>Data!G594</f>
        <v>293</v>
      </c>
      <c r="I590" s="140">
        <f>Data!J594</f>
        <v>0</v>
      </c>
      <c r="L590" s="140">
        <f>Data!M594</f>
        <v>0</v>
      </c>
      <c r="M590" s="140">
        <f>Data!P594</f>
        <v>426</v>
      </c>
      <c r="N590" s="140">
        <f>Data!S594</f>
        <v>426</v>
      </c>
      <c r="O590" s="140">
        <f>Data!V594</f>
        <v>0</v>
      </c>
      <c r="R590" s="140">
        <f>Data!Y594</f>
        <v>0</v>
      </c>
      <c r="U590" s="140">
        <f>Data!AB594</f>
        <v>0</v>
      </c>
      <c r="X590" s="140">
        <f>Data!AE594</f>
        <v>0</v>
      </c>
      <c r="Y590" s="140"/>
      <c r="AA590" s="140">
        <f>SUM(C590:X590)</f>
        <v>1339</v>
      </c>
    </row>
    <row r="591" spans="1:27">
      <c r="A591" s="169"/>
      <c r="B591" s="145">
        <v>2002</v>
      </c>
      <c r="C591" s="140">
        <f>Data!D595</f>
        <v>202</v>
      </c>
      <c r="F591" s="140">
        <f>Data!G595</f>
        <v>84</v>
      </c>
      <c r="I591" s="140">
        <f>Data!J595</f>
        <v>0</v>
      </c>
      <c r="L591" s="140">
        <f>Data!M595</f>
        <v>0</v>
      </c>
      <c r="M591" s="140">
        <f>Data!P595</f>
        <v>0</v>
      </c>
      <c r="N591" s="140">
        <f>Data!S595</f>
        <v>0</v>
      </c>
      <c r="O591" s="140">
        <f>Data!V595</f>
        <v>0</v>
      </c>
      <c r="R591" s="140">
        <f>Data!Y595</f>
        <v>76</v>
      </c>
      <c r="U591" s="140">
        <f>Data!AB595</f>
        <v>1082</v>
      </c>
      <c r="X591" s="140">
        <f>Data!AE595</f>
        <v>0</v>
      </c>
      <c r="Y591" s="140"/>
      <c r="AA591" s="140">
        <f t="shared" ref="AA591:AA601" si="147">SUM(C591:X591)</f>
        <v>1444</v>
      </c>
    </row>
    <row r="592" spans="1:27">
      <c r="A592" s="169"/>
      <c r="B592" s="145">
        <v>2003</v>
      </c>
      <c r="C592" s="140">
        <f>Data!D596</f>
        <v>287</v>
      </c>
      <c r="F592" s="140">
        <f>Data!G596</f>
        <v>353</v>
      </c>
      <c r="I592" s="140">
        <f>Data!J596</f>
        <v>0</v>
      </c>
      <c r="L592" s="140">
        <f>Data!M596</f>
        <v>0</v>
      </c>
      <c r="M592" s="140">
        <f>Data!P596</f>
        <v>0</v>
      </c>
      <c r="N592" s="140">
        <f>Data!S596</f>
        <v>460</v>
      </c>
      <c r="O592" s="140">
        <f>Data!V596</f>
        <v>0</v>
      </c>
      <c r="R592" s="140">
        <f>Data!Y596</f>
        <v>0</v>
      </c>
      <c r="U592" s="140">
        <f>Data!AB596</f>
        <v>1082</v>
      </c>
      <c r="X592" s="140">
        <f>Data!AE596</f>
        <v>0</v>
      </c>
      <c r="Y592" s="140"/>
      <c r="AA592" s="140">
        <f t="shared" si="147"/>
        <v>2182</v>
      </c>
    </row>
    <row r="593" spans="1:27">
      <c r="A593" s="169"/>
      <c r="B593" s="145">
        <v>2004</v>
      </c>
      <c r="C593" s="140">
        <f>Data!D597</f>
        <v>0</v>
      </c>
      <c r="F593" s="140">
        <f>Data!G597</f>
        <v>839</v>
      </c>
      <c r="I593" s="140">
        <f>Data!J597</f>
        <v>0</v>
      </c>
      <c r="L593" s="140">
        <f>Data!M597</f>
        <v>0</v>
      </c>
      <c r="M593" s="140">
        <f>Data!P597</f>
        <v>0</v>
      </c>
      <c r="N593" s="140">
        <f>Data!S597</f>
        <v>1124</v>
      </c>
      <c r="O593" s="140">
        <f>Data!V597</f>
        <v>0</v>
      </c>
      <c r="R593" s="140">
        <f>Data!Y597</f>
        <v>0</v>
      </c>
      <c r="U593" s="140">
        <f>Data!AB597</f>
        <v>0</v>
      </c>
      <c r="X593" s="140">
        <f>Data!AE597</f>
        <v>0</v>
      </c>
      <c r="Y593" s="140"/>
      <c r="AA593" s="140">
        <f t="shared" si="147"/>
        <v>1963</v>
      </c>
    </row>
    <row r="594" spans="1:27">
      <c r="A594" s="169"/>
      <c r="B594" s="145">
        <v>2005</v>
      </c>
      <c r="C594" s="140">
        <f>Data!D598</f>
        <v>0</v>
      </c>
      <c r="F594" s="140">
        <f>Data!G598</f>
        <v>679</v>
      </c>
      <c r="I594" s="140">
        <f>Data!J598</f>
        <v>0</v>
      </c>
      <c r="L594" s="140">
        <f>Data!M598</f>
        <v>0</v>
      </c>
      <c r="M594" s="140">
        <f>Data!P598</f>
        <v>0</v>
      </c>
      <c r="N594" s="140">
        <f>Data!S598</f>
        <v>0</v>
      </c>
      <c r="O594" s="140">
        <f>Data!V598</f>
        <v>0</v>
      </c>
      <c r="R594" s="140">
        <f>Data!Y598</f>
        <v>0</v>
      </c>
      <c r="U594" s="140">
        <f>Data!AB598</f>
        <v>0</v>
      </c>
      <c r="X594" s="140">
        <f>Data!AE598</f>
        <v>0</v>
      </c>
      <c r="Y594" s="140"/>
      <c r="AA594" s="140">
        <f t="shared" si="147"/>
        <v>679</v>
      </c>
    </row>
    <row r="595" spans="1:27">
      <c r="A595" s="169"/>
      <c r="B595" s="145">
        <v>2006</v>
      </c>
      <c r="C595" s="140">
        <f>Data!D599</f>
        <v>151</v>
      </c>
      <c r="F595" s="140">
        <f>Data!G599</f>
        <v>671</v>
      </c>
      <c r="I595" s="140">
        <f>Data!J599</f>
        <v>0</v>
      </c>
      <c r="L595" s="140">
        <f>Data!M599</f>
        <v>0</v>
      </c>
      <c r="M595" s="140">
        <f>Data!P599</f>
        <v>0</v>
      </c>
      <c r="N595" s="140">
        <f>Data!S599</f>
        <v>460</v>
      </c>
      <c r="O595" s="140">
        <f>Data!V599</f>
        <v>0</v>
      </c>
      <c r="R595" s="140">
        <f>Data!Y599</f>
        <v>0</v>
      </c>
      <c r="U595" s="140">
        <f>Data!AB599</f>
        <v>0</v>
      </c>
      <c r="X595" s="140">
        <f>Data!AE599</f>
        <v>0</v>
      </c>
      <c r="Y595" s="140"/>
      <c r="AA595" s="140">
        <f t="shared" si="147"/>
        <v>1282</v>
      </c>
    </row>
    <row r="596" spans="1:27">
      <c r="A596" s="169"/>
      <c r="B596" s="145">
        <v>2007</v>
      </c>
      <c r="C596" s="140">
        <f>Data!D600</f>
        <v>2724</v>
      </c>
      <c r="F596" s="140">
        <f>Data!G600</f>
        <v>452</v>
      </c>
      <c r="I596" s="140">
        <f>Data!J600</f>
        <v>0</v>
      </c>
      <c r="L596" s="140">
        <f>Data!M600</f>
        <v>0</v>
      </c>
      <c r="M596" s="140">
        <f>Data!P600</f>
        <v>0</v>
      </c>
      <c r="N596" s="140">
        <f>Data!S600</f>
        <v>0</v>
      </c>
      <c r="O596" s="140">
        <f>Data!V600</f>
        <v>0</v>
      </c>
      <c r="R596" s="140">
        <f>Data!Y600</f>
        <v>0</v>
      </c>
      <c r="U596" s="140">
        <f>Data!AB600</f>
        <v>613</v>
      </c>
      <c r="X596" s="140">
        <f>Data!AE600</f>
        <v>0</v>
      </c>
      <c r="Y596" s="140"/>
      <c r="AA596" s="140">
        <f t="shared" si="147"/>
        <v>3789</v>
      </c>
    </row>
    <row r="597" spans="1:27">
      <c r="A597" s="169"/>
      <c r="B597" s="145">
        <v>2008</v>
      </c>
      <c r="C597" s="140">
        <f>Data!D601</f>
        <v>27599</v>
      </c>
      <c r="F597" s="140">
        <f>Data!G601</f>
        <v>0</v>
      </c>
      <c r="I597" s="140">
        <f>Data!J601</f>
        <v>0</v>
      </c>
      <c r="L597" s="140">
        <f>Data!M601</f>
        <v>0</v>
      </c>
      <c r="M597" s="140">
        <f>Data!P601</f>
        <v>0</v>
      </c>
      <c r="N597" s="140">
        <f>Data!S601</f>
        <v>0</v>
      </c>
      <c r="O597" s="140">
        <f>Data!V601</f>
        <v>0</v>
      </c>
      <c r="R597" s="140">
        <f>Data!Y601</f>
        <v>0</v>
      </c>
      <c r="U597" s="140">
        <f>Data!AB601</f>
        <v>17962</v>
      </c>
      <c r="X597" s="140">
        <f>Data!AE601</f>
        <v>3606</v>
      </c>
      <c r="Y597" s="140"/>
      <c r="AA597" s="140">
        <f t="shared" si="147"/>
        <v>49167</v>
      </c>
    </row>
    <row r="598" spans="1:27">
      <c r="A598" s="169"/>
      <c r="B598" s="145">
        <v>2009</v>
      </c>
      <c r="C598" s="140">
        <f>Data!D602</f>
        <v>39560</v>
      </c>
      <c r="F598" s="140">
        <f>Data!G602</f>
        <v>6642</v>
      </c>
      <c r="I598" s="140">
        <f>Data!J602</f>
        <v>0</v>
      </c>
      <c r="L598" s="140">
        <f>Data!M602</f>
        <v>0</v>
      </c>
      <c r="M598" s="140">
        <f>Data!P602</f>
        <v>0</v>
      </c>
      <c r="N598" s="140">
        <f>Data!S602</f>
        <v>0</v>
      </c>
      <c r="O598" s="140">
        <f>Data!V602</f>
        <v>0</v>
      </c>
      <c r="R598" s="140">
        <f>Data!Y602</f>
        <v>410</v>
      </c>
      <c r="U598" s="140">
        <f>Data!AB602</f>
        <v>0</v>
      </c>
      <c r="X598" s="140">
        <f>Data!AE602</f>
        <v>0</v>
      </c>
      <c r="Y598" s="140"/>
      <c r="AA598" s="140">
        <f t="shared" si="147"/>
        <v>46612</v>
      </c>
    </row>
    <row r="599" spans="1:27">
      <c r="A599" s="169"/>
      <c r="B599" s="145">
        <v>2010</v>
      </c>
      <c r="C599" s="140">
        <f>Data!D603</f>
        <v>17928</v>
      </c>
      <c r="F599" s="140">
        <f>Data!G603</f>
        <v>0</v>
      </c>
      <c r="I599" s="140">
        <f>Data!J603</f>
        <v>0</v>
      </c>
      <c r="L599" s="140">
        <f>Data!M603</f>
        <v>0</v>
      </c>
      <c r="M599" s="140">
        <f>Data!P603</f>
        <v>0</v>
      </c>
      <c r="N599" s="140">
        <f>Data!S603</f>
        <v>0</v>
      </c>
      <c r="O599" s="140">
        <f>Data!V603</f>
        <v>0</v>
      </c>
      <c r="R599" s="140">
        <f>Data!Y603</f>
        <v>0</v>
      </c>
      <c r="U599" s="140">
        <f>Data!AB603</f>
        <v>0</v>
      </c>
      <c r="X599" s="140">
        <f>Data!AE603</f>
        <v>0</v>
      </c>
      <c r="Y599" s="140"/>
      <c r="AA599" s="140">
        <f t="shared" si="147"/>
        <v>17928</v>
      </c>
    </row>
    <row r="600" spans="1:27">
      <c r="A600" s="169"/>
      <c r="B600" s="145">
        <v>2011</v>
      </c>
      <c r="C600" s="140">
        <f>Data!D604</f>
        <v>24721</v>
      </c>
      <c r="F600" s="140">
        <f>Data!G604</f>
        <v>1854</v>
      </c>
      <c r="I600" s="140">
        <f>Data!J604</f>
        <v>0</v>
      </c>
      <c r="L600" s="140">
        <f>Data!M604</f>
        <v>0</v>
      </c>
      <c r="M600" s="140">
        <f>Data!P604</f>
        <v>0</v>
      </c>
      <c r="N600" s="140">
        <f>Data!S604</f>
        <v>0</v>
      </c>
      <c r="O600" s="140">
        <f>Data!V604</f>
        <v>0</v>
      </c>
      <c r="R600" s="140">
        <f>Data!Y604</f>
        <v>0</v>
      </c>
      <c r="U600" s="140">
        <f>Data!AB604</f>
        <v>24900</v>
      </c>
      <c r="X600" s="140">
        <f>Data!AE604</f>
        <v>0</v>
      </c>
      <c r="Y600" s="140"/>
      <c r="AA600" s="140">
        <f t="shared" si="147"/>
        <v>51475</v>
      </c>
    </row>
    <row r="601" spans="1:27">
      <c r="A601" s="169"/>
      <c r="B601" s="145">
        <v>2012</v>
      </c>
      <c r="C601" s="140">
        <f>Data!D605</f>
        <v>21341</v>
      </c>
      <c r="F601" s="140">
        <f>Data!G605</f>
        <v>927</v>
      </c>
      <c r="I601" s="140">
        <f>Data!J605</f>
        <v>0</v>
      </c>
      <c r="L601" s="140">
        <f>Data!M605</f>
        <v>0</v>
      </c>
      <c r="M601" s="140">
        <f>Data!P605</f>
        <v>0</v>
      </c>
      <c r="N601" s="140">
        <f>Data!S605</f>
        <v>0</v>
      </c>
      <c r="O601" s="140">
        <f>Data!V605</f>
        <v>0</v>
      </c>
      <c r="R601" s="140">
        <f>Data!Y605</f>
        <v>0</v>
      </c>
      <c r="U601" s="140">
        <f>Data!AB605</f>
        <v>0</v>
      </c>
      <c r="X601" s="140">
        <f>Data!AE605</f>
        <v>0</v>
      </c>
      <c r="Y601" s="140"/>
      <c r="AA601" s="140">
        <f t="shared" si="147"/>
        <v>22268</v>
      </c>
    </row>
    <row r="602" spans="1:27" ht="11.25" customHeight="1">
      <c r="C602" s="140"/>
      <c r="F602" s="140"/>
      <c r="I602" s="140"/>
      <c r="L602" s="140"/>
      <c r="M602" s="140"/>
      <c r="N602" s="140"/>
      <c r="O602" s="140"/>
      <c r="R602" s="140"/>
      <c r="U602" s="140"/>
      <c r="X602" s="140"/>
      <c r="Y602" s="140"/>
      <c r="AA602" s="140">
        <f t="shared" ref="AA602:AA604" si="148">SUM(C602:X602)</f>
        <v>0</v>
      </c>
    </row>
    <row r="603" spans="1:27">
      <c r="A603" s="144"/>
      <c r="B603" s="145" t="s">
        <v>106</v>
      </c>
      <c r="C603" s="140">
        <f>SUM(C590:C592)</f>
        <v>683</v>
      </c>
      <c r="F603" s="140">
        <f t="shared" ref="F603:X603" si="149">SUM(F590:F592)</f>
        <v>730</v>
      </c>
      <c r="I603" s="140">
        <f t="shared" si="149"/>
        <v>0</v>
      </c>
      <c r="L603" s="140">
        <f t="shared" si="149"/>
        <v>0</v>
      </c>
      <c r="M603" s="140">
        <f t="shared" si="149"/>
        <v>426</v>
      </c>
      <c r="N603" s="140">
        <f t="shared" si="149"/>
        <v>886</v>
      </c>
      <c r="O603" s="140">
        <f t="shared" si="149"/>
        <v>0</v>
      </c>
      <c r="R603" s="140">
        <f t="shared" si="149"/>
        <v>76</v>
      </c>
      <c r="U603" s="140">
        <f t="shared" si="149"/>
        <v>2164</v>
      </c>
      <c r="X603" s="140">
        <f t="shared" si="149"/>
        <v>0</v>
      </c>
      <c r="Y603" s="140"/>
      <c r="AA603" s="140">
        <f t="shared" si="148"/>
        <v>4965</v>
      </c>
    </row>
    <row r="604" spans="1:27">
      <c r="A604" s="144"/>
      <c r="B604" s="145" t="s">
        <v>139</v>
      </c>
      <c r="C604" s="140">
        <f>SUM(C593:C601)</f>
        <v>134024</v>
      </c>
      <c r="D604" s="140">
        <f>SUM(C603:C604)</f>
        <v>134707</v>
      </c>
      <c r="E604" s="140">
        <f>SUM(C590:C601)</f>
        <v>134707</v>
      </c>
      <c r="F604" s="140">
        <f t="shared" ref="F604:X604" si="150">SUM(F593:F601)</f>
        <v>12064</v>
      </c>
      <c r="G604" s="140">
        <f>SUM(F603:F604)</f>
        <v>12794</v>
      </c>
      <c r="H604" s="140">
        <f>SUM(F590:F601)</f>
        <v>12794</v>
      </c>
      <c r="I604" s="140">
        <f t="shared" si="150"/>
        <v>0</v>
      </c>
      <c r="J604" s="140">
        <f>SUM(I603:I604)</f>
        <v>0</v>
      </c>
      <c r="K604" s="140">
        <f>SUM(I590:I601)</f>
        <v>0</v>
      </c>
      <c r="L604" s="140">
        <f t="shared" si="150"/>
        <v>0</v>
      </c>
      <c r="M604" s="140">
        <f t="shared" si="150"/>
        <v>0</v>
      </c>
      <c r="N604" s="140">
        <f t="shared" si="150"/>
        <v>1584</v>
      </c>
      <c r="O604" s="140">
        <f t="shared" si="150"/>
        <v>0</v>
      </c>
      <c r="P604" s="140">
        <f>SUM(O603:O604)</f>
        <v>0</v>
      </c>
      <c r="Q604" s="140">
        <f>SUM(O590:O601)</f>
        <v>0</v>
      </c>
      <c r="R604" s="140">
        <f t="shared" si="150"/>
        <v>410</v>
      </c>
      <c r="S604" s="140">
        <f>SUM(R603:R604)</f>
        <v>486</v>
      </c>
      <c r="T604" s="140">
        <f>SUM(R590:R601)</f>
        <v>486</v>
      </c>
      <c r="U604" s="140">
        <f t="shared" si="150"/>
        <v>43475</v>
      </c>
      <c r="V604" s="140">
        <f>SUM(U603:U604)</f>
        <v>45639</v>
      </c>
      <c r="W604" s="140">
        <f>SUM(U590:U601)</f>
        <v>45639</v>
      </c>
      <c r="X604" s="140">
        <f t="shared" si="150"/>
        <v>3606</v>
      </c>
      <c r="Y604" s="140">
        <f>SUM(X590:X601)</f>
        <v>3606</v>
      </c>
      <c r="Z604" s="140">
        <f>SUM(X603:X604)</f>
        <v>3606</v>
      </c>
      <c r="AA604" s="140">
        <f t="shared" si="148"/>
        <v>582415</v>
      </c>
    </row>
    <row r="605" spans="1:27">
      <c r="A605" s="144"/>
      <c r="C605" s="140"/>
      <c r="F605" s="140"/>
      <c r="I605" s="140"/>
      <c r="L605" s="140"/>
      <c r="M605" s="140"/>
      <c r="N605" s="140"/>
      <c r="O605" s="140"/>
      <c r="R605" s="140"/>
      <c r="U605" s="140"/>
      <c r="X605" s="140"/>
      <c r="Y605" s="140"/>
      <c r="AA605" s="140"/>
    </row>
    <row r="606" spans="1:27" ht="15.75" customHeight="1">
      <c r="A606" s="169" t="s">
        <v>11</v>
      </c>
      <c r="B606" s="145">
        <v>2001</v>
      </c>
      <c r="C606" s="140">
        <f>Data!D610</f>
        <v>60</v>
      </c>
      <c r="F606" s="140">
        <f>Data!G610</f>
        <v>1896</v>
      </c>
      <c r="I606" s="140">
        <f>Data!J610</f>
        <v>1683</v>
      </c>
      <c r="L606" s="140">
        <f>Data!M610</f>
        <v>0</v>
      </c>
      <c r="M606" s="140">
        <f>Data!P610</f>
        <v>0</v>
      </c>
      <c r="N606" s="140">
        <f>Data!S610</f>
        <v>0</v>
      </c>
      <c r="O606" s="140">
        <f>Data!V610</f>
        <v>218</v>
      </c>
      <c r="R606" s="140">
        <f>Data!Y610</f>
        <v>0</v>
      </c>
      <c r="U606" s="140">
        <f>Data!AB610</f>
        <v>533</v>
      </c>
      <c r="X606" s="140">
        <f>Data!AE610</f>
        <v>599</v>
      </c>
      <c r="Y606" s="140"/>
      <c r="AA606" s="140">
        <f>SUM(C606:X606)</f>
        <v>4989</v>
      </c>
    </row>
    <row r="607" spans="1:27">
      <c r="A607" s="169"/>
      <c r="B607" s="145">
        <v>2002</v>
      </c>
      <c r="C607" s="140">
        <f>Data!D611</f>
        <v>328</v>
      </c>
      <c r="F607" s="140">
        <f>Data!G611</f>
        <v>5827</v>
      </c>
      <c r="I607" s="140">
        <f>Data!J611</f>
        <v>0</v>
      </c>
      <c r="L607" s="140">
        <f>Data!M611</f>
        <v>3213</v>
      </c>
      <c r="M607" s="140">
        <f>Data!P611</f>
        <v>0</v>
      </c>
      <c r="N607" s="140">
        <f>Data!S611</f>
        <v>0</v>
      </c>
      <c r="O607" s="140">
        <f>Data!V611</f>
        <v>365</v>
      </c>
      <c r="R607" s="140">
        <f>Data!Y611</f>
        <v>622</v>
      </c>
      <c r="U607" s="140">
        <f>Data!AB611</f>
        <v>755</v>
      </c>
      <c r="X607" s="140">
        <f>Data!AE611</f>
        <v>0</v>
      </c>
      <c r="Y607" s="140"/>
      <c r="AA607" s="140">
        <f t="shared" ref="AA607:AA617" si="151">SUM(C607:X607)</f>
        <v>11110</v>
      </c>
    </row>
    <row r="608" spans="1:27">
      <c r="A608" s="169"/>
      <c r="B608" s="145">
        <v>2003</v>
      </c>
      <c r="C608" s="140">
        <f>Data!D612</f>
        <v>209</v>
      </c>
      <c r="F608" s="140">
        <f>Data!G612</f>
        <v>8303</v>
      </c>
      <c r="I608" s="140">
        <f>Data!J612</f>
        <v>0</v>
      </c>
      <c r="L608" s="140">
        <f>Data!M612</f>
        <v>0</v>
      </c>
      <c r="M608" s="140">
        <f>Data!P612</f>
        <v>954</v>
      </c>
      <c r="N608" s="140">
        <f>Data!S612</f>
        <v>0</v>
      </c>
      <c r="O608" s="140">
        <f>Data!V612</f>
        <v>0</v>
      </c>
      <c r="R608" s="140">
        <f>Data!Y612</f>
        <v>0</v>
      </c>
      <c r="U608" s="140">
        <f>Data!AB612</f>
        <v>0</v>
      </c>
      <c r="X608" s="140">
        <f>Data!AE612</f>
        <v>0</v>
      </c>
      <c r="Y608" s="140"/>
      <c r="AA608" s="140">
        <f t="shared" si="151"/>
        <v>9466</v>
      </c>
    </row>
    <row r="609" spans="1:27">
      <c r="A609" s="169"/>
      <c r="B609" s="145">
        <v>2004</v>
      </c>
      <c r="C609" s="140">
        <f>Data!D613</f>
        <v>15600</v>
      </c>
      <c r="F609" s="140">
        <f>Data!G613</f>
        <v>8191</v>
      </c>
      <c r="I609" s="140">
        <f>Data!J613</f>
        <v>0</v>
      </c>
      <c r="L609" s="140">
        <f>Data!M613</f>
        <v>3388</v>
      </c>
      <c r="M609" s="140">
        <f>Data!P613</f>
        <v>3388</v>
      </c>
      <c r="N609" s="140">
        <f>Data!S613</f>
        <v>186</v>
      </c>
      <c r="O609" s="140">
        <f>Data!V613</f>
        <v>0</v>
      </c>
      <c r="R609" s="140">
        <f>Data!Y613</f>
        <v>741</v>
      </c>
      <c r="U609" s="140">
        <f>Data!AB613</f>
        <v>637</v>
      </c>
      <c r="X609" s="140">
        <f>Data!AE613</f>
        <v>222</v>
      </c>
      <c r="Y609" s="140"/>
      <c r="AA609" s="140">
        <f t="shared" si="151"/>
        <v>32353</v>
      </c>
    </row>
    <row r="610" spans="1:27">
      <c r="A610" s="169"/>
      <c r="B610" s="145">
        <v>2005</v>
      </c>
      <c r="C610" s="140">
        <f>Data!D614</f>
        <v>4158</v>
      </c>
      <c r="F610" s="140">
        <f>Data!G614</f>
        <v>8855</v>
      </c>
      <c r="I610" s="140">
        <f>Data!J614</f>
        <v>5553</v>
      </c>
      <c r="L610" s="140">
        <f>Data!M614</f>
        <v>2811</v>
      </c>
      <c r="M610" s="140">
        <f>Data!P614</f>
        <v>3607</v>
      </c>
      <c r="N610" s="140">
        <f>Data!S614</f>
        <v>0</v>
      </c>
      <c r="O610" s="140">
        <f>Data!V614</f>
        <v>99</v>
      </c>
      <c r="R610" s="140">
        <f>Data!Y614</f>
        <v>777</v>
      </c>
      <c r="U610" s="140">
        <f>Data!AB614</f>
        <v>2812</v>
      </c>
      <c r="X610" s="140">
        <f>Data!AE614</f>
        <v>222</v>
      </c>
      <c r="Y610" s="140"/>
      <c r="AA610" s="140">
        <f t="shared" si="151"/>
        <v>28894</v>
      </c>
    </row>
    <row r="611" spans="1:27">
      <c r="A611" s="169"/>
      <c r="B611" s="145">
        <v>2006</v>
      </c>
      <c r="C611" s="140">
        <f>Data!D615</f>
        <v>77</v>
      </c>
      <c r="F611" s="140">
        <f>Data!G615</f>
        <v>5129</v>
      </c>
      <c r="I611" s="140">
        <f>Data!J615</f>
        <v>0</v>
      </c>
      <c r="L611" s="140">
        <f>Data!M615</f>
        <v>725</v>
      </c>
      <c r="M611" s="140">
        <f>Data!P615</f>
        <v>0</v>
      </c>
      <c r="N611" s="140">
        <f>Data!S615</f>
        <v>0</v>
      </c>
      <c r="O611" s="140">
        <f>Data!V615</f>
        <v>0</v>
      </c>
      <c r="R611" s="140">
        <f>Data!Y615</f>
        <v>460</v>
      </c>
      <c r="U611" s="140">
        <f>Data!AB615</f>
        <v>0</v>
      </c>
      <c r="X611" s="140">
        <f>Data!AE615</f>
        <v>2308</v>
      </c>
      <c r="Y611" s="140"/>
      <c r="AA611" s="140">
        <f t="shared" si="151"/>
        <v>8699</v>
      </c>
    </row>
    <row r="612" spans="1:27">
      <c r="A612" s="169"/>
      <c r="B612" s="145">
        <v>2007</v>
      </c>
      <c r="C612" s="140">
        <f>Data!D616</f>
        <v>0</v>
      </c>
      <c r="F612" s="140">
        <f>Data!G616</f>
        <v>7859</v>
      </c>
      <c r="I612" s="140">
        <f>Data!J616</f>
        <v>3199</v>
      </c>
      <c r="L612" s="140">
        <f>Data!M616</f>
        <v>2936</v>
      </c>
      <c r="M612" s="140">
        <f>Data!P616</f>
        <v>0</v>
      </c>
      <c r="N612" s="140">
        <f>Data!S616</f>
        <v>0</v>
      </c>
      <c r="O612" s="140">
        <f>Data!V616</f>
        <v>0</v>
      </c>
      <c r="R612" s="140">
        <f>Data!Y616</f>
        <v>0</v>
      </c>
      <c r="U612" s="140">
        <f>Data!AB616</f>
        <v>834</v>
      </c>
      <c r="X612" s="140">
        <f>Data!AE616</f>
        <v>0</v>
      </c>
      <c r="Y612" s="140"/>
      <c r="AA612" s="140">
        <f t="shared" si="151"/>
        <v>14828</v>
      </c>
    </row>
    <row r="613" spans="1:27">
      <c r="A613" s="169"/>
      <c r="B613" s="145">
        <v>2008</v>
      </c>
      <c r="C613" s="140">
        <f>Data!D617</f>
        <v>6085</v>
      </c>
      <c r="F613" s="140">
        <f>Data!G617</f>
        <v>10531</v>
      </c>
      <c r="I613" s="140">
        <f>Data!J617</f>
        <v>0</v>
      </c>
      <c r="L613" s="140">
        <f>Data!M617</f>
        <v>10531</v>
      </c>
      <c r="M613" s="140">
        <f>Data!P617</f>
        <v>0</v>
      </c>
      <c r="N613" s="140">
        <f>Data!S617</f>
        <v>0</v>
      </c>
      <c r="O613" s="140">
        <f>Data!V617</f>
        <v>0</v>
      </c>
      <c r="R613" s="140">
        <f>Data!Y617</f>
        <v>0</v>
      </c>
      <c r="U613" s="140">
        <f>Data!AB617</f>
        <v>0</v>
      </c>
      <c r="X613" s="140">
        <f>Data!AE617</f>
        <v>2367</v>
      </c>
      <c r="Y613" s="140"/>
      <c r="AA613" s="140">
        <f t="shared" si="151"/>
        <v>29514</v>
      </c>
    </row>
    <row r="614" spans="1:27">
      <c r="A614" s="169"/>
      <c r="B614" s="145">
        <v>2009</v>
      </c>
      <c r="C614" s="140">
        <f>Data!D618</f>
        <v>1350</v>
      </c>
      <c r="F614" s="140">
        <f>Data!G618</f>
        <v>7526</v>
      </c>
      <c r="I614" s="140">
        <f>Data!J618</f>
        <v>4448</v>
      </c>
      <c r="L614" s="140">
        <f>Data!M618</f>
        <v>3958</v>
      </c>
      <c r="M614" s="140">
        <f>Data!P618</f>
        <v>0</v>
      </c>
      <c r="N614" s="140">
        <f>Data!S618</f>
        <v>0</v>
      </c>
      <c r="O614" s="140">
        <f>Data!V618</f>
        <v>147</v>
      </c>
      <c r="R614" s="140">
        <f>Data!Y618</f>
        <v>0</v>
      </c>
      <c r="U614" s="140">
        <f>Data!AB618</f>
        <v>0</v>
      </c>
      <c r="X614" s="140">
        <f>Data!AE618</f>
        <v>5576</v>
      </c>
      <c r="Y614" s="140"/>
      <c r="AA614" s="140">
        <f t="shared" si="151"/>
        <v>23005</v>
      </c>
    </row>
    <row r="615" spans="1:27">
      <c r="A615" s="169"/>
      <c r="B615" s="145">
        <v>2010</v>
      </c>
      <c r="C615" s="140">
        <f>Data!D619</f>
        <v>69</v>
      </c>
      <c r="F615" s="140">
        <f>Data!G619</f>
        <v>5648</v>
      </c>
      <c r="I615" s="140">
        <f>Data!J619</f>
        <v>0</v>
      </c>
      <c r="L615" s="140">
        <f>Data!M619</f>
        <v>1017</v>
      </c>
      <c r="M615" s="140">
        <f>Data!P619</f>
        <v>0</v>
      </c>
      <c r="N615" s="140">
        <f>Data!S619</f>
        <v>0</v>
      </c>
      <c r="O615" s="140">
        <f>Data!V619</f>
        <v>452</v>
      </c>
      <c r="R615" s="140">
        <f>Data!Y619</f>
        <v>0</v>
      </c>
      <c r="U615" s="140">
        <f>Data!AB619</f>
        <v>1985</v>
      </c>
      <c r="X615" s="140">
        <f>Data!AE619</f>
        <v>0</v>
      </c>
      <c r="Y615" s="140"/>
      <c r="AA615" s="140">
        <f t="shared" si="151"/>
        <v>9171</v>
      </c>
    </row>
    <row r="616" spans="1:27">
      <c r="A616" s="169"/>
      <c r="B616" s="145">
        <v>2011</v>
      </c>
      <c r="C616" s="140">
        <f>Data!D620</f>
        <v>279</v>
      </c>
      <c r="F616" s="140">
        <f>Data!G620</f>
        <v>6877</v>
      </c>
      <c r="I616" s="140">
        <f>Data!J620</f>
        <v>7201</v>
      </c>
      <c r="L616" s="140">
        <f>Data!M620</f>
        <v>2186</v>
      </c>
      <c r="M616" s="140">
        <f>Data!P620</f>
        <v>0</v>
      </c>
      <c r="N616" s="140">
        <f>Data!S620</f>
        <v>0</v>
      </c>
      <c r="O616" s="140">
        <f>Data!V620</f>
        <v>0</v>
      </c>
      <c r="R616" s="140">
        <f>Data!Y620</f>
        <v>0</v>
      </c>
      <c r="U616" s="140">
        <f>Data!AB620</f>
        <v>0</v>
      </c>
      <c r="X616" s="140">
        <f>Data!AE620</f>
        <v>1893</v>
      </c>
      <c r="Y616" s="140"/>
      <c r="AA616" s="140">
        <f t="shared" si="151"/>
        <v>18436</v>
      </c>
    </row>
    <row r="617" spans="1:27">
      <c r="A617" s="169"/>
      <c r="B617" s="145">
        <v>2012</v>
      </c>
      <c r="C617" s="140">
        <f>Data!D621</f>
        <v>526</v>
      </c>
      <c r="F617" s="140">
        <f>Data!G621</f>
        <v>5806</v>
      </c>
      <c r="I617" s="140">
        <f>Data!J621</f>
        <v>0</v>
      </c>
      <c r="L617" s="140">
        <f>Data!M621</f>
        <v>0</v>
      </c>
      <c r="M617" s="140">
        <f>Data!P621</f>
        <v>381</v>
      </c>
      <c r="N617" s="140">
        <f>Data!S621</f>
        <v>307</v>
      </c>
      <c r="O617" s="140">
        <f>Data!V621</f>
        <v>0</v>
      </c>
      <c r="R617" s="140">
        <f>Data!Y621</f>
        <v>0</v>
      </c>
      <c r="U617" s="140">
        <f>Data!AB621</f>
        <v>0</v>
      </c>
      <c r="X617" s="140">
        <f>Data!AE621</f>
        <v>610</v>
      </c>
      <c r="Y617" s="140"/>
      <c r="AA617" s="140">
        <f t="shared" si="151"/>
        <v>7630</v>
      </c>
    </row>
    <row r="618" spans="1:27" ht="11.25" customHeight="1">
      <c r="C618" s="140"/>
      <c r="F618" s="140"/>
      <c r="I618" s="140"/>
      <c r="L618" s="140"/>
      <c r="M618" s="140"/>
      <c r="N618" s="140"/>
      <c r="O618" s="140"/>
      <c r="R618" s="140"/>
      <c r="U618" s="140"/>
      <c r="X618" s="140"/>
      <c r="Y618" s="140"/>
      <c r="AA618" s="140">
        <f t="shared" ref="AA618:AA620" si="152">SUM(C618:X618)</f>
        <v>0</v>
      </c>
    </row>
    <row r="619" spans="1:27">
      <c r="A619" s="144"/>
      <c r="B619" s="145" t="s">
        <v>106</v>
      </c>
      <c r="C619" s="140">
        <f>SUM(C606:C608)</f>
        <v>597</v>
      </c>
      <c r="F619" s="140">
        <f t="shared" ref="F619:X619" si="153">SUM(F606:F608)</f>
        <v>16026</v>
      </c>
      <c r="I619" s="140">
        <f t="shared" si="153"/>
        <v>1683</v>
      </c>
      <c r="L619" s="140">
        <f t="shared" si="153"/>
        <v>3213</v>
      </c>
      <c r="M619" s="140">
        <f t="shared" si="153"/>
        <v>954</v>
      </c>
      <c r="N619" s="140">
        <f t="shared" si="153"/>
        <v>0</v>
      </c>
      <c r="O619" s="140">
        <f t="shared" si="153"/>
        <v>583</v>
      </c>
      <c r="R619" s="140">
        <f t="shared" si="153"/>
        <v>622</v>
      </c>
      <c r="U619" s="140">
        <f t="shared" si="153"/>
        <v>1288</v>
      </c>
      <c r="X619" s="140">
        <f t="shared" si="153"/>
        <v>599</v>
      </c>
      <c r="Y619" s="140"/>
      <c r="AA619" s="140">
        <f t="shared" si="152"/>
        <v>25565</v>
      </c>
    </row>
    <row r="620" spans="1:27">
      <c r="A620" s="144"/>
      <c r="B620" s="145" t="s">
        <v>139</v>
      </c>
      <c r="C620" s="140">
        <f>SUM(C609:C617)</f>
        <v>28144</v>
      </c>
      <c r="D620" s="140">
        <f>SUM(C619:C620)</f>
        <v>28741</v>
      </c>
      <c r="E620" s="140">
        <f>SUM(C606:C617)</f>
        <v>28741</v>
      </c>
      <c r="F620" s="140">
        <f t="shared" ref="F620:X620" si="154">SUM(F609:F617)</f>
        <v>66422</v>
      </c>
      <c r="G620" s="140">
        <f>SUM(F619:F620)</f>
        <v>82448</v>
      </c>
      <c r="H620" s="140">
        <f>SUM(F606:F617)</f>
        <v>82448</v>
      </c>
      <c r="I620" s="140">
        <f t="shared" si="154"/>
        <v>20401</v>
      </c>
      <c r="J620" s="140">
        <f>SUM(I619:I620)</f>
        <v>22084</v>
      </c>
      <c r="K620" s="140">
        <f>SUM(I606:I617)</f>
        <v>22084</v>
      </c>
      <c r="L620" s="140">
        <f t="shared" si="154"/>
        <v>27552</v>
      </c>
      <c r="M620" s="140">
        <f t="shared" si="154"/>
        <v>7376</v>
      </c>
      <c r="N620" s="140">
        <f t="shared" si="154"/>
        <v>493</v>
      </c>
      <c r="O620" s="140">
        <f t="shared" si="154"/>
        <v>698</v>
      </c>
      <c r="P620" s="140">
        <f>SUM(O619:O620)</f>
        <v>1281</v>
      </c>
      <c r="Q620" s="140">
        <f>SUM(O606:O617)</f>
        <v>1281</v>
      </c>
      <c r="R620" s="140">
        <f t="shared" si="154"/>
        <v>1978</v>
      </c>
      <c r="S620" s="140">
        <f>SUM(R619:R620)</f>
        <v>2600</v>
      </c>
      <c r="T620" s="140">
        <f>SUM(R606:R617)</f>
        <v>2600</v>
      </c>
      <c r="U620" s="140">
        <f t="shared" si="154"/>
        <v>6268</v>
      </c>
      <c r="V620" s="140">
        <f>SUM(U619:U620)</f>
        <v>7556</v>
      </c>
      <c r="W620" s="140">
        <f>SUM(U606:U617)</f>
        <v>7556</v>
      </c>
      <c r="X620" s="140">
        <f t="shared" si="154"/>
        <v>13198</v>
      </c>
      <c r="Y620" s="140">
        <f>SUM(X606:X617)</f>
        <v>13797</v>
      </c>
      <c r="Z620" s="140">
        <f>SUM(X619:X620)</f>
        <v>13797</v>
      </c>
      <c r="AA620" s="140">
        <f t="shared" si="152"/>
        <v>461950</v>
      </c>
    </row>
    <row r="621" spans="1:27">
      <c r="A621" s="144"/>
      <c r="C621" s="140"/>
      <c r="F621" s="140"/>
      <c r="I621" s="140"/>
      <c r="L621" s="140"/>
      <c r="M621" s="140"/>
      <c r="N621" s="140"/>
      <c r="O621" s="140"/>
      <c r="R621" s="140"/>
      <c r="U621" s="140"/>
      <c r="X621" s="140"/>
      <c r="Y621" s="140"/>
      <c r="AA621" s="140"/>
    </row>
    <row r="622" spans="1:27" ht="24.75" customHeight="1">
      <c r="A622" s="169" t="s">
        <v>55</v>
      </c>
      <c r="B622" s="145">
        <v>2001</v>
      </c>
      <c r="C622" s="140">
        <f>Data!D626</f>
        <v>0</v>
      </c>
      <c r="F622" s="140">
        <f>Data!G626</f>
        <v>0</v>
      </c>
      <c r="I622" s="140">
        <f>Data!J626</f>
        <v>0</v>
      </c>
      <c r="L622" s="140">
        <f>Data!M626</f>
        <v>0</v>
      </c>
      <c r="M622" s="140">
        <f>Data!P626</f>
        <v>0</v>
      </c>
      <c r="N622" s="140">
        <f>Data!S626</f>
        <v>0</v>
      </c>
      <c r="O622" s="140">
        <f>Data!V626</f>
        <v>0</v>
      </c>
      <c r="R622" s="140">
        <f>Data!Y626</f>
        <v>0</v>
      </c>
      <c r="U622" s="140">
        <f>Data!AB626</f>
        <v>0</v>
      </c>
      <c r="X622" s="140">
        <f>Data!AE626</f>
        <v>0</v>
      </c>
      <c r="Y622" s="140"/>
      <c r="AA622" s="140">
        <f>SUM(C622:X622)</f>
        <v>0</v>
      </c>
    </row>
    <row r="623" spans="1:27">
      <c r="A623" s="169"/>
      <c r="B623" s="145">
        <v>2002</v>
      </c>
      <c r="C623" s="140">
        <f>Data!D627</f>
        <v>0</v>
      </c>
      <c r="F623" s="140">
        <f>Data!G627</f>
        <v>0</v>
      </c>
      <c r="I623" s="140">
        <f>Data!J627</f>
        <v>0</v>
      </c>
      <c r="L623" s="140">
        <f>Data!M627</f>
        <v>0</v>
      </c>
      <c r="M623" s="140">
        <f>Data!P627</f>
        <v>0</v>
      </c>
      <c r="N623" s="140">
        <f>Data!S627</f>
        <v>0</v>
      </c>
      <c r="O623" s="140">
        <f>Data!V627</f>
        <v>0</v>
      </c>
      <c r="R623" s="140">
        <f>Data!Y627</f>
        <v>0</v>
      </c>
      <c r="U623" s="140">
        <f>Data!AB627</f>
        <v>0</v>
      </c>
      <c r="X623" s="140">
        <f>Data!AE627</f>
        <v>0</v>
      </c>
      <c r="Y623" s="140"/>
      <c r="AA623" s="140">
        <f t="shared" ref="AA623:AA633" si="155">SUM(C623:X623)</f>
        <v>0</v>
      </c>
    </row>
    <row r="624" spans="1:27">
      <c r="A624" s="169"/>
      <c r="B624" s="145">
        <v>2003</v>
      </c>
      <c r="C624" s="140">
        <f>Data!D628</f>
        <v>0</v>
      </c>
      <c r="F624" s="140">
        <f>Data!G628</f>
        <v>0</v>
      </c>
      <c r="I624" s="140">
        <f>Data!J628</f>
        <v>0</v>
      </c>
      <c r="L624" s="140">
        <f>Data!M628</f>
        <v>0</v>
      </c>
      <c r="M624" s="140">
        <f>Data!P628</f>
        <v>0</v>
      </c>
      <c r="N624" s="140">
        <f>Data!S628</f>
        <v>0</v>
      </c>
      <c r="O624" s="140">
        <f>Data!V628</f>
        <v>0</v>
      </c>
      <c r="R624" s="140">
        <f>Data!Y628</f>
        <v>0</v>
      </c>
      <c r="U624" s="140">
        <f>Data!AB628</f>
        <v>0</v>
      </c>
      <c r="X624" s="140">
        <f>Data!AE628</f>
        <v>0</v>
      </c>
      <c r="Y624" s="140"/>
      <c r="AA624" s="140">
        <f t="shared" si="155"/>
        <v>0</v>
      </c>
    </row>
    <row r="625" spans="1:27">
      <c r="A625" s="169"/>
      <c r="B625" s="145">
        <v>2004</v>
      </c>
      <c r="C625" s="140">
        <f>Data!D629</f>
        <v>0</v>
      </c>
      <c r="F625" s="140">
        <f>Data!G629</f>
        <v>0</v>
      </c>
      <c r="I625" s="140">
        <f>Data!J629</f>
        <v>0</v>
      </c>
      <c r="L625" s="140">
        <f>Data!M629</f>
        <v>0</v>
      </c>
      <c r="M625" s="140">
        <f>Data!P629</f>
        <v>0</v>
      </c>
      <c r="N625" s="140">
        <f>Data!S629</f>
        <v>0</v>
      </c>
      <c r="O625" s="140">
        <f>Data!V629</f>
        <v>0</v>
      </c>
      <c r="R625" s="140">
        <f>Data!Y629</f>
        <v>741</v>
      </c>
      <c r="U625" s="140">
        <f>Data!AB629</f>
        <v>637</v>
      </c>
      <c r="X625" s="140">
        <f>Data!AE629</f>
        <v>0</v>
      </c>
      <c r="Y625" s="140"/>
      <c r="AA625" s="140">
        <f t="shared" si="155"/>
        <v>1378</v>
      </c>
    </row>
    <row r="626" spans="1:27">
      <c r="A626" s="169"/>
      <c r="B626" s="145">
        <v>2005</v>
      </c>
      <c r="C626" s="140">
        <f>Data!D630</f>
        <v>28580</v>
      </c>
      <c r="F626" s="140">
        <f>Data!G630</f>
        <v>0</v>
      </c>
      <c r="I626" s="140">
        <f>Data!J630</f>
        <v>0</v>
      </c>
      <c r="L626" s="140">
        <f>Data!M630</f>
        <v>0</v>
      </c>
      <c r="M626" s="140">
        <f>Data!P630</f>
        <v>0</v>
      </c>
      <c r="N626" s="140">
        <f>Data!S630</f>
        <v>0</v>
      </c>
      <c r="O626" s="140">
        <f>Data!V630</f>
        <v>0</v>
      </c>
      <c r="R626" s="140">
        <f>Data!Y630</f>
        <v>0</v>
      </c>
      <c r="U626" s="140">
        <f>Data!AB630</f>
        <v>0</v>
      </c>
      <c r="X626" s="140">
        <f>Data!AE630</f>
        <v>0</v>
      </c>
      <c r="Y626" s="140"/>
      <c r="AA626" s="140">
        <f t="shared" si="155"/>
        <v>28580</v>
      </c>
    </row>
    <row r="627" spans="1:27">
      <c r="A627" s="169"/>
      <c r="B627" s="145">
        <v>2006</v>
      </c>
      <c r="C627" s="140">
        <f>Data!D631</f>
        <v>0</v>
      </c>
      <c r="F627" s="140">
        <f>Data!G631</f>
        <v>0</v>
      </c>
      <c r="I627" s="140">
        <f>Data!J631</f>
        <v>0</v>
      </c>
      <c r="L627" s="140">
        <f>Data!M631</f>
        <v>0</v>
      </c>
      <c r="M627" s="140">
        <f>Data!P631</f>
        <v>0</v>
      </c>
      <c r="N627" s="140">
        <f>Data!S631</f>
        <v>0</v>
      </c>
      <c r="O627" s="140">
        <f>Data!V631</f>
        <v>0</v>
      </c>
      <c r="R627" s="140">
        <f>Data!Y631</f>
        <v>0</v>
      </c>
      <c r="U627" s="140">
        <f>Data!AB631</f>
        <v>0</v>
      </c>
      <c r="X627" s="140">
        <f>Data!AE631</f>
        <v>0</v>
      </c>
      <c r="Y627" s="140"/>
      <c r="AA627" s="140">
        <f t="shared" si="155"/>
        <v>0</v>
      </c>
    </row>
    <row r="628" spans="1:27">
      <c r="A628" s="169"/>
      <c r="B628" s="145">
        <v>2007</v>
      </c>
      <c r="C628" s="140">
        <f>Data!D632</f>
        <v>0</v>
      </c>
      <c r="F628" s="140">
        <f>Data!G632</f>
        <v>0</v>
      </c>
      <c r="I628" s="140">
        <f>Data!J632</f>
        <v>0</v>
      </c>
      <c r="L628" s="140">
        <f>Data!M632</f>
        <v>0</v>
      </c>
      <c r="M628" s="140">
        <f>Data!P632</f>
        <v>0</v>
      </c>
      <c r="N628" s="140">
        <f>Data!S632</f>
        <v>0</v>
      </c>
      <c r="O628" s="140">
        <f>Data!V632</f>
        <v>0</v>
      </c>
      <c r="R628" s="140">
        <f>Data!Y632</f>
        <v>0</v>
      </c>
      <c r="U628" s="140">
        <f>Data!AB632</f>
        <v>0</v>
      </c>
      <c r="X628" s="140">
        <f>Data!AE632</f>
        <v>0</v>
      </c>
      <c r="Y628" s="140"/>
      <c r="AA628" s="140">
        <f t="shared" si="155"/>
        <v>0</v>
      </c>
    </row>
    <row r="629" spans="1:27">
      <c r="A629" s="169"/>
      <c r="B629" s="145">
        <v>2008</v>
      </c>
      <c r="C629" s="140">
        <f>Data!D633</f>
        <v>150000</v>
      </c>
      <c r="F629" s="140">
        <f>Data!G633</f>
        <v>0</v>
      </c>
      <c r="I629" s="140">
        <f>Data!J633</f>
        <v>0</v>
      </c>
      <c r="L629" s="140">
        <f>Data!M633</f>
        <v>0</v>
      </c>
      <c r="M629" s="140">
        <f>Data!P633</f>
        <v>0</v>
      </c>
      <c r="N629" s="140">
        <f>Data!S633</f>
        <v>0</v>
      </c>
      <c r="O629" s="140">
        <f>Data!V633</f>
        <v>0</v>
      </c>
      <c r="R629" s="140">
        <f>Data!Y633</f>
        <v>0</v>
      </c>
      <c r="U629" s="140">
        <f>Data!AB633</f>
        <v>0</v>
      </c>
      <c r="X629" s="140">
        <f>Data!AE633</f>
        <v>0</v>
      </c>
      <c r="Y629" s="140"/>
      <c r="AA629" s="140">
        <f t="shared" si="155"/>
        <v>150000</v>
      </c>
    </row>
    <row r="630" spans="1:27">
      <c r="A630" s="169"/>
      <c r="B630" s="145">
        <v>2009</v>
      </c>
      <c r="C630" s="140">
        <f>Data!D634</f>
        <v>5440</v>
      </c>
      <c r="F630" s="140">
        <f>Data!G634</f>
        <v>0</v>
      </c>
      <c r="I630" s="140">
        <f>Data!J634</f>
        <v>0</v>
      </c>
      <c r="L630" s="140">
        <f>Data!M634</f>
        <v>0</v>
      </c>
      <c r="M630" s="140">
        <f>Data!P634</f>
        <v>0</v>
      </c>
      <c r="N630" s="140">
        <f>Data!S634</f>
        <v>0</v>
      </c>
      <c r="O630" s="140">
        <f>Data!V634</f>
        <v>0</v>
      </c>
      <c r="R630" s="140">
        <f>Data!Y634</f>
        <v>0</v>
      </c>
      <c r="U630" s="140">
        <f>Data!AB634</f>
        <v>0</v>
      </c>
      <c r="X630" s="140">
        <f>Data!AE634</f>
        <v>0</v>
      </c>
      <c r="Y630" s="140"/>
      <c r="AA630" s="140">
        <f t="shared" si="155"/>
        <v>5440</v>
      </c>
    </row>
    <row r="631" spans="1:27">
      <c r="A631" s="169"/>
      <c r="B631" s="145">
        <v>2010</v>
      </c>
      <c r="C631" s="140">
        <f>Data!D635</f>
        <v>0</v>
      </c>
      <c r="F631" s="140">
        <f>Data!G635</f>
        <v>0</v>
      </c>
      <c r="I631" s="140">
        <f>Data!J635</f>
        <v>0</v>
      </c>
      <c r="L631" s="140">
        <f>Data!M635</f>
        <v>0</v>
      </c>
      <c r="M631" s="140">
        <f>Data!P635</f>
        <v>0</v>
      </c>
      <c r="N631" s="140">
        <f>Data!S635</f>
        <v>0</v>
      </c>
      <c r="O631" s="140">
        <f>Data!V635</f>
        <v>0</v>
      </c>
      <c r="R631" s="140">
        <f>Data!Y635</f>
        <v>0</v>
      </c>
      <c r="U631" s="140">
        <f>Data!AB635</f>
        <v>0</v>
      </c>
      <c r="X631" s="140">
        <f>Data!AE635</f>
        <v>0</v>
      </c>
      <c r="Y631" s="140"/>
      <c r="AA631" s="140">
        <f t="shared" si="155"/>
        <v>0</v>
      </c>
    </row>
    <row r="632" spans="1:27">
      <c r="A632" s="169"/>
      <c r="B632" s="145">
        <v>2011</v>
      </c>
      <c r="C632" s="140">
        <f>Data!D636</f>
        <v>0</v>
      </c>
      <c r="F632" s="140">
        <f>Data!G636</f>
        <v>0</v>
      </c>
      <c r="I632" s="140">
        <f>Data!J636</f>
        <v>0</v>
      </c>
      <c r="L632" s="140">
        <f>Data!M636</f>
        <v>0</v>
      </c>
      <c r="M632" s="140">
        <f>Data!P636</f>
        <v>0</v>
      </c>
      <c r="N632" s="140">
        <f>Data!S636</f>
        <v>0</v>
      </c>
      <c r="O632" s="140">
        <f>Data!V636</f>
        <v>0</v>
      </c>
      <c r="R632" s="140">
        <f>Data!Y636</f>
        <v>0</v>
      </c>
      <c r="U632" s="140">
        <f>Data!AB636</f>
        <v>0</v>
      </c>
      <c r="X632" s="140">
        <f>Data!AE636</f>
        <v>0</v>
      </c>
      <c r="Y632" s="140"/>
      <c r="AA632" s="140">
        <f t="shared" si="155"/>
        <v>0</v>
      </c>
    </row>
    <row r="633" spans="1:27">
      <c r="A633" s="169"/>
      <c r="B633" s="145">
        <v>2012</v>
      </c>
      <c r="C633" s="140">
        <f>Data!D637</f>
        <v>0</v>
      </c>
      <c r="F633" s="140">
        <f>Data!G637</f>
        <v>0</v>
      </c>
      <c r="I633" s="140">
        <f>Data!J637</f>
        <v>0</v>
      </c>
      <c r="L633" s="140">
        <f>Data!M637</f>
        <v>0</v>
      </c>
      <c r="M633" s="140">
        <f>Data!P637</f>
        <v>0</v>
      </c>
      <c r="N633" s="140">
        <f>Data!S637</f>
        <v>0</v>
      </c>
      <c r="O633" s="140">
        <f>Data!V637</f>
        <v>0</v>
      </c>
      <c r="R633" s="140">
        <f>Data!Y637</f>
        <v>0</v>
      </c>
      <c r="U633" s="140">
        <f>Data!AB637</f>
        <v>0</v>
      </c>
      <c r="X633" s="140">
        <f>Data!AE637</f>
        <v>0</v>
      </c>
      <c r="Y633" s="140"/>
      <c r="AA633" s="140">
        <f t="shared" si="155"/>
        <v>0</v>
      </c>
    </row>
    <row r="634" spans="1:27">
      <c r="A634" s="138"/>
      <c r="C634" s="140"/>
      <c r="F634" s="140"/>
      <c r="I634" s="140"/>
      <c r="L634" s="140"/>
      <c r="M634" s="140"/>
      <c r="N634" s="140"/>
      <c r="O634" s="140"/>
      <c r="R634" s="140"/>
      <c r="U634" s="140"/>
      <c r="X634" s="140"/>
      <c r="Y634" s="140"/>
      <c r="AA634" s="140"/>
    </row>
    <row r="635" spans="1:27">
      <c r="A635" s="144"/>
      <c r="B635" s="145" t="s">
        <v>106</v>
      </c>
      <c r="C635" s="140">
        <f>SUM(C622:C624)</f>
        <v>0</v>
      </c>
      <c r="F635" s="140">
        <f t="shared" ref="F635:X635" si="156">SUM(F622:F624)</f>
        <v>0</v>
      </c>
      <c r="I635" s="140">
        <f t="shared" si="156"/>
        <v>0</v>
      </c>
      <c r="L635" s="140">
        <f t="shared" si="156"/>
        <v>0</v>
      </c>
      <c r="M635" s="140">
        <f t="shared" si="156"/>
        <v>0</v>
      </c>
      <c r="N635" s="140">
        <f t="shared" si="156"/>
        <v>0</v>
      </c>
      <c r="O635" s="140">
        <f t="shared" si="156"/>
        <v>0</v>
      </c>
      <c r="R635" s="140">
        <f t="shared" si="156"/>
        <v>0</v>
      </c>
      <c r="U635" s="140">
        <f t="shared" si="156"/>
        <v>0</v>
      </c>
      <c r="X635" s="140">
        <f t="shared" si="156"/>
        <v>0</v>
      </c>
      <c r="Y635" s="140"/>
      <c r="AA635" s="140">
        <f t="shared" ref="AA635:AA636" si="157">SUM(C635:X635)</f>
        <v>0</v>
      </c>
    </row>
    <row r="636" spans="1:27">
      <c r="A636" s="144"/>
      <c r="B636" s="145" t="s">
        <v>139</v>
      </c>
      <c r="C636" s="140">
        <f>SUM(C625:C633)</f>
        <v>184020</v>
      </c>
      <c r="D636" s="140">
        <f>SUM(C635:C636)</f>
        <v>184020</v>
      </c>
      <c r="E636" s="140">
        <f>SUM(C622:C633)</f>
        <v>184020</v>
      </c>
      <c r="F636" s="140">
        <f t="shared" ref="F636:X636" si="158">SUM(F625:F633)</f>
        <v>0</v>
      </c>
      <c r="G636" s="140">
        <f>SUM(F635:F636)</f>
        <v>0</v>
      </c>
      <c r="H636" s="140">
        <f>SUM(F622:F633)</f>
        <v>0</v>
      </c>
      <c r="I636" s="140">
        <f t="shared" si="158"/>
        <v>0</v>
      </c>
      <c r="J636" s="140">
        <f>SUM(I635:I636)</f>
        <v>0</v>
      </c>
      <c r="K636" s="140">
        <f>SUM(I622:I633)</f>
        <v>0</v>
      </c>
      <c r="L636" s="140">
        <f t="shared" si="158"/>
        <v>0</v>
      </c>
      <c r="M636" s="140">
        <f t="shared" si="158"/>
        <v>0</v>
      </c>
      <c r="N636" s="140">
        <f t="shared" si="158"/>
        <v>0</v>
      </c>
      <c r="O636" s="140">
        <f t="shared" si="158"/>
        <v>0</v>
      </c>
      <c r="P636" s="140">
        <f>SUM(O635:O636)</f>
        <v>0</v>
      </c>
      <c r="Q636" s="140">
        <f>SUM(O622:O633)</f>
        <v>0</v>
      </c>
      <c r="R636" s="140">
        <f t="shared" si="158"/>
        <v>741</v>
      </c>
      <c r="S636" s="140">
        <f>SUM(R635:R636)</f>
        <v>741</v>
      </c>
      <c r="T636" s="140">
        <f>SUM(R622:R633)</f>
        <v>741</v>
      </c>
      <c r="U636" s="140">
        <f t="shared" si="158"/>
        <v>637</v>
      </c>
      <c r="V636" s="140">
        <f>SUM(U635:U636)</f>
        <v>637</v>
      </c>
      <c r="W636" s="140">
        <f>SUM(U622:U633)</f>
        <v>637</v>
      </c>
      <c r="X636" s="140">
        <f t="shared" si="158"/>
        <v>0</v>
      </c>
      <c r="Y636" s="140">
        <f>SUM(X622:X633)</f>
        <v>0</v>
      </c>
      <c r="Z636" s="140">
        <f>SUM(X635:X636)</f>
        <v>0</v>
      </c>
      <c r="AA636" s="140">
        <f t="shared" si="157"/>
        <v>556194</v>
      </c>
    </row>
    <row r="637" spans="1:27">
      <c r="A637" s="144"/>
      <c r="C637" s="140"/>
      <c r="F637" s="140"/>
      <c r="I637" s="140"/>
      <c r="L637" s="140"/>
      <c r="M637" s="140"/>
      <c r="N637" s="140"/>
      <c r="O637" s="140"/>
      <c r="R637" s="140"/>
      <c r="U637" s="140"/>
      <c r="X637" s="140"/>
      <c r="Y637" s="140"/>
      <c r="AA637" s="140"/>
    </row>
    <row r="638" spans="1:27" ht="18.75" customHeight="1">
      <c r="A638" s="169" t="s">
        <v>27</v>
      </c>
      <c r="B638" s="145">
        <v>2001</v>
      </c>
      <c r="C638" s="140">
        <f>Data!D642</f>
        <v>2287</v>
      </c>
      <c r="F638" s="140">
        <f>Data!G642</f>
        <v>6386</v>
      </c>
      <c r="I638" s="140">
        <f>Data!J642</f>
        <v>0</v>
      </c>
      <c r="L638" s="140">
        <f>Data!M642</f>
        <v>0</v>
      </c>
      <c r="M638" s="140">
        <f>Data!P642</f>
        <v>0</v>
      </c>
      <c r="N638" s="140">
        <f>Data!S642</f>
        <v>0</v>
      </c>
      <c r="O638" s="140">
        <f>Data!V642</f>
        <v>0</v>
      </c>
      <c r="R638" s="140">
        <f>Data!Y642</f>
        <v>1215</v>
      </c>
      <c r="U638" s="140">
        <f>Data!AB642</f>
        <v>1714</v>
      </c>
      <c r="X638" s="140">
        <f>Data!AE642</f>
        <v>11651</v>
      </c>
      <c r="Y638" s="140"/>
      <c r="AA638" s="140">
        <f>SUM(C638:X638)</f>
        <v>23253</v>
      </c>
    </row>
    <row r="639" spans="1:27">
      <c r="A639" s="169"/>
      <c r="B639" s="145">
        <v>2002</v>
      </c>
      <c r="C639" s="140">
        <f>Data!D643</f>
        <v>1214</v>
      </c>
      <c r="F639" s="140">
        <f>Data!G643</f>
        <v>5694</v>
      </c>
      <c r="I639" s="140">
        <f>Data!J643</f>
        <v>0</v>
      </c>
      <c r="L639" s="140">
        <f>Data!M643</f>
        <v>0</v>
      </c>
      <c r="M639" s="140">
        <f>Data!P643</f>
        <v>1226</v>
      </c>
      <c r="N639" s="140">
        <f>Data!S643</f>
        <v>0</v>
      </c>
      <c r="O639" s="140">
        <f>Data!V643</f>
        <v>0</v>
      </c>
      <c r="R639" s="140">
        <f>Data!Y643</f>
        <v>1106</v>
      </c>
      <c r="U639" s="140">
        <f>Data!AB643</f>
        <v>0</v>
      </c>
      <c r="X639" s="140">
        <f>Data!AE643</f>
        <v>1278</v>
      </c>
      <c r="Y639" s="140"/>
      <c r="AA639" s="140">
        <f t="shared" ref="AA639:AA649" si="159">SUM(C639:X639)</f>
        <v>10518</v>
      </c>
    </row>
    <row r="640" spans="1:27">
      <c r="A640" s="169"/>
      <c r="B640" s="145">
        <v>2003</v>
      </c>
      <c r="C640" s="140">
        <f>Data!D644</f>
        <v>3086</v>
      </c>
      <c r="F640" s="140">
        <f>Data!G644</f>
        <v>18514</v>
      </c>
      <c r="I640" s="140">
        <f>Data!J644</f>
        <v>0</v>
      </c>
      <c r="L640" s="140">
        <f>Data!M644</f>
        <v>1305</v>
      </c>
      <c r="M640" s="140">
        <f>Data!P644</f>
        <v>0</v>
      </c>
      <c r="N640" s="140">
        <f>Data!S644</f>
        <v>0</v>
      </c>
      <c r="O640" s="140">
        <f>Data!V644</f>
        <v>0</v>
      </c>
      <c r="R640" s="140">
        <f>Data!Y644</f>
        <v>0</v>
      </c>
      <c r="U640" s="140">
        <f>Data!AB644</f>
        <v>0</v>
      </c>
      <c r="X640" s="140">
        <f>Data!AE644</f>
        <v>1281</v>
      </c>
      <c r="Y640" s="140"/>
      <c r="AA640" s="140">
        <f t="shared" si="159"/>
        <v>24186</v>
      </c>
    </row>
    <row r="641" spans="1:27">
      <c r="A641" s="169"/>
      <c r="B641" s="145">
        <v>2004</v>
      </c>
      <c r="C641" s="140">
        <f>Data!D645</f>
        <v>1340</v>
      </c>
      <c r="F641" s="140">
        <f>Data!G645</f>
        <v>19590</v>
      </c>
      <c r="I641" s="140">
        <f>Data!J645</f>
        <v>0</v>
      </c>
      <c r="L641" s="140">
        <f>Data!M645</f>
        <v>0</v>
      </c>
      <c r="M641" s="140">
        <f>Data!P645</f>
        <v>0</v>
      </c>
      <c r="N641" s="140">
        <f>Data!S645</f>
        <v>0</v>
      </c>
      <c r="O641" s="140">
        <f>Data!V645</f>
        <v>0</v>
      </c>
      <c r="R641" s="140">
        <f>Data!Y645</f>
        <v>0</v>
      </c>
      <c r="U641" s="140">
        <f>Data!AB645</f>
        <v>0</v>
      </c>
      <c r="X641" s="140">
        <f>Data!AE645</f>
        <v>0</v>
      </c>
      <c r="Y641" s="140"/>
      <c r="AA641" s="140">
        <f t="shared" si="159"/>
        <v>20930</v>
      </c>
    </row>
    <row r="642" spans="1:27">
      <c r="A642" s="169"/>
      <c r="B642" s="145">
        <v>2005</v>
      </c>
      <c r="C642" s="140">
        <f>Data!D646</f>
        <v>958</v>
      </c>
      <c r="F642" s="140">
        <f>Data!G646</f>
        <v>24095</v>
      </c>
      <c r="I642" s="140">
        <f>Data!J646</f>
        <v>0</v>
      </c>
      <c r="L642" s="140">
        <f>Data!M646</f>
        <v>0</v>
      </c>
      <c r="M642" s="140">
        <f>Data!P646</f>
        <v>0</v>
      </c>
      <c r="N642" s="140">
        <f>Data!S646</f>
        <v>0</v>
      </c>
      <c r="O642" s="140">
        <f>Data!V646</f>
        <v>0</v>
      </c>
      <c r="R642" s="140">
        <f>Data!Y646</f>
        <v>0</v>
      </c>
      <c r="U642" s="140">
        <f>Data!AB646</f>
        <v>2462</v>
      </c>
      <c r="X642" s="140">
        <f>Data!AE646</f>
        <v>2316</v>
      </c>
      <c r="Y642" s="140"/>
      <c r="AA642" s="140">
        <f t="shared" si="159"/>
        <v>29831</v>
      </c>
    </row>
    <row r="643" spans="1:27">
      <c r="A643" s="169"/>
      <c r="B643" s="145">
        <v>2006</v>
      </c>
      <c r="C643" s="140">
        <f>Data!D647</f>
        <v>429</v>
      </c>
      <c r="F643" s="140">
        <f>Data!G647</f>
        <v>12000</v>
      </c>
      <c r="I643" s="140">
        <f>Data!J647</f>
        <v>13514</v>
      </c>
      <c r="L643" s="140">
        <f>Data!M647</f>
        <v>11275</v>
      </c>
      <c r="M643" s="140">
        <f>Data!P647</f>
        <v>0</v>
      </c>
      <c r="N643" s="140">
        <f>Data!S647</f>
        <v>0</v>
      </c>
      <c r="O643" s="140">
        <f>Data!V647</f>
        <v>0</v>
      </c>
      <c r="R643" s="140">
        <f>Data!Y647</f>
        <v>0</v>
      </c>
      <c r="U643" s="140">
        <f>Data!AB647</f>
        <v>0</v>
      </c>
      <c r="X643" s="140">
        <f>Data!AE647</f>
        <v>0</v>
      </c>
      <c r="Y643" s="140"/>
      <c r="AA643" s="140">
        <f t="shared" si="159"/>
        <v>37218</v>
      </c>
    </row>
    <row r="644" spans="1:27">
      <c r="A644" s="169"/>
      <c r="B644" s="145">
        <v>2007</v>
      </c>
      <c r="C644" s="140">
        <f>Data!D648</f>
        <v>1301</v>
      </c>
      <c r="F644" s="140">
        <f>Data!G648</f>
        <v>7501</v>
      </c>
      <c r="I644" s="140">
        <f>Data!J648</f>
        <v>0</v>
      </c>
      <c r="L644" s="140">
        <f>Data!M648</f>
        <v>0</v>
      </c>
      <c r="M644" s="140">
        <f>Data!P648</f>
        <v>0</v>
      </c>
      <c r="N644" s="140">
        <f>Data!S648</f>
        <v>0</v>
      </c>
      <c r="O644" s="140">
        <f>Data!V648</f>
        <v>354</v>
      </c>
      <c r="R644" s="140">
        <f>Data!Y648</f>
        <v>1965</v>
      </c>
      <c r="U644" s="140">
        <f>Data!AB648</f>
        <v>0</v>
      </c>
      <c r="X644" s="140">
        <f>Data!AE648</f>
        <v>5666</v>
      </c>
      <c r="Y644" s="140"/>
      <c r="AA644" s="140">
        <f t="shared" si="159"/>
        <v>16787</v>
      </c>
    </row>
    <row r="645" spans="1:27">
      <c r="A645" s="169"/>
      <c r="B645" s="145">
        <v>2008</v>
      </c>
      <c r="C645" s="140">
        <f>Data!D649</f>
        <v>0</v>
      </c>
      <c r="F645" s="140">
        <f>Data!G649</f>
        <v>0</v>
      </c>
      <c r="I645" s="140">
        <f>Data!J649</f>
        <v>0</v>
      </c>
      <c r="L645" s="140">
        <f>Data!M649</f>
        <v>0</v>
      </c>
      <c r="M645" s="140">
        <f>Data!P649</f>
        <v>0</v>
      </c>
      <c r="N645" s="140">
        <f>Data!S649</f>
        <v>0</v>
      </c>
      <c r="O645" s="140">
        <f>Data!V649</f>
        <v>0</v>
      </c>
      <c r="R645" s="140">
        <f>Data!Y649</f>
        <v>0</v>
      </c>
      <c r="U645" s="140">
        <f>Data!AB649</f>
        <v>0</v>
      </c>
      <c r="X645" s="140">
        <f>Data!AE649</f>
        <v>0</v>
      </c>
      <c r="Y645" s="140"/>
      <c r="AA645" s="140">
        <f t="shared" si="159"/>
        <v>0</v>
      </c>
    </row>
    <row r="646" spans="1:27">
      <c r="A646" s="169"/>
      <c r="B646" s="145">
        <v>2009</v>
      </c>
      <c r="C646" s="140">
        <f>Data!D650</f>
        <v>0</v>
      </c>
      <c r="F646" s="140">
        <f>Data!G650</f>
        <v>0</v>
      </c>
      <c r="I646" s="140">
        <f>Data!J650</f>
        <v>0</v>
      </c>
      <c r="L646" s="140">
        <f>Data!M650</f>
        <v>0</v>
      </c>
      <c r="M646" s="140">
        <f>Data!P650</f>
        <v>0</v>
      </c>
      <c r="N646" s="140">
        <f>Data!S650</f>
        <v>0</v>
      </c>
      <c r="O646" s="140">
        <f>Data!V650</f>
        <v>0</v>
      </c>
      <c r="R646" s="140">
        <f>Data!Y650</f>
        <v>0</v>
      </c>
      <c r="U646" s="140">
        <f>Data!AB650</f>
        <v>0</v>
      </c>
      <c r="X646" s="140">
        <f>Data!AE650</f>
        <v>0</v>
      </c>
      <c r="Y646" s="140"/>
      <c r="AA646" s="140">
        <f t="shared" si="159"/>
        <v>0</v>
      </c>
    </row>
    <row r="647" spans="1:27">
      <c r="A647" s="169"/>
      <c r="B647" s="145">
        <v>2010</v>
      </c>
      <c r="C647" s="140">
        <f>Data!D651</f>
        <v>0</v>
      </c>
      <c r="F647" s="140">
        <f>Data!G651</f>
        <v>0</v>
      </c>
      <c r="I647" s="140">
        <f>Data!J651</f>
        <v>0</v>
      </c>
      <c r="L647" s="140">
        <f>Data!M651</f>
        <v>0</v>
      </c>
      <c r="M647" s="140">
        <f>Data!P651</f>
        <v>0</v>
      </c>
      <c r="N647" s="140">
        <f>Data!S651</f>
        <v>0</v>
      </c>
      <c r="O647" s="140">
        <f>Data!V651</f>
        <v>0</v>
      </c>
      <c r="R647" s="140">
        <f>Data!Y651</f>
        <v>0</v>
      </c>
      <c r="U647" s="140">
        <f>Data!AB651</f>
        <v>0</v>
      </c>
      <c r="X647" s="140">
        <f>Data!AE651</f>
        <v>0</v>
      </c>
      <c r="Y647" s="140"/>
      <c r="AA647" s="140">
        <f t="shared" si="159"/>
        <v>0</v>
      </c>
    </row>
    <row r="648" spans="1:27">
      <c r="A648" s="169"/>
      <c r="B648" s="145">
        <v>2011</v>
      </c>
      <c r="C648" s="140">
        <f>Data!D652</f>
        <v>3094</v>
      </c>
      <c r="F648" s="140">
        <f>Data!G652</f>
        <v>2659</v>
      </c>
      <c r="I648" s="140">
        <f>Data!J652</f>
        <v>0</v>
      </c>
      <c r="L648" s="140">
        <f>Data!M652</f>
        <v>3301</v>
      </c>
      <c r="M648" s="140">
        <f>Data!P652</f>
        <v>0</v>
      </c>
      <c r="N648" s="140">
        <f>Data!S652</f>
        <v>4386</v>
      </c>
      <c r="O648" s="140">
        <f>Data!V652</f>
        <v>0</v>
      </c>
      <c r="R648" s="140">
        <f>Data!Y652</f>
        <v>0</v>
      </c>
      <c r="U648" s="140">
        <f>Data!AB652</f>
        <v>0</v>
      </c>
      <c r="X648" s="140">
        <f>Data!AE652</f>
        <v>5089</v>
      </c>
      <c r="Y648" s="140"/>
      <c r="AA648" s="140">
        <f t="shared" si="159"/>
        <v>18529</v>
      </c>
    </row>
    <row r="649" spans="1:27">
      <c r="A649" s="169"/>
      <c r="B649" s="145">
        <v>2012</v>
      </c>
      <c r="C649" s="140">
        <f>Data!D653</f>
        <v>1726</v>
      </c>
      <c r="F649" s="140">
        <f>Data!G653</f>
        <v>5649</v>
      </c>
      <c r="I649" s="140">
        <f>Data!J653</f>
        <v>4029</v>
      </c>
      <c r="L649" s="140">
        <f>Data!M653</f>
        <v>0</v>
      </c>
      <c r="M649" s="140">
        <f>Data!P653</f>
        <v>0</v>
      </c>
      <c r="N649" s="140">
        <f>Data!S653</f>
        <v>0</v>
      </c>
      <c r="O649" s="140">
        <f>Data!V653</f>
        <v>216</v>
      </c>
      <c r="R649" s="140">
        <f>Data!Y653</f>
        <v>2300</v>
      </c>
      <c r="U649" s="140">
        <f>Data!AB653</f>
        <v>0</v>
      </c>
      <c r="X649" s="140">
        <f>Data!AE653</f>
        <v>4066</v>
      </c>
      <c r="Y649" s="140"/>
      <c r="AA649" s="140">
        <f t="shared" si="159"/>
        <v>17986</v>
      </c>
    </row>
    <row r="650" spans="1:27">
      <c r="C650" s="140"/>
      <c r="F650" s="140"/>
      <c r="I650" s="140"/>
      <c r="L650" s="140"/>
      <c r="M650" s="140"/>
      <c r="N650" s="140"/>
      <c r="O650" s="140"/>
      <c r="R650" s="140"/>
      <c r="U650" s="140"/>
      <c r="X650" s="140"/>
      <c r="Y650" s="140"/>
      <c r="AA650" s="140"/>
    </row>
    <row r="651" spans="1:27">
      <c r="A651" s="144"/>
      <c r="B651" s="145" t="s">
        <v>106</v>
      </c>
      <c r="C651" s="140">
        <f>SUM(C638:C640)</f>
        <v>6587</v>
      </c>
      <c r="F651" s="140">
        <f t="shared" ref="F651:X651" si="160">SUM(F638:F640)</f>
        <v>30594</v>
      </c>
      <c r="I651" s="140">
        <f t="shared" si="160"/>
        <v>0</v>
      </c>
      <c r="L651" s="140">
        <f t="shared" si="160"/>
        <v>1305</v>
      </c>
      <c r="M651" s="140">
        <f t="shared" si="160"/>
        <v>1226</v>
      </c>
      <c r="N651" s="140">
        <f t="shared" si="160"/>
        <v>0</v>
      </c>
      <c r="O651" s="140">
        <f t="shared" si="160"/>
        <v>0</v>
      </c>
      <c r="R651" s="140">
        <f t="shared" si="160"/>
        <v>2321</v>
      </c>
      <c r="U651" s="140">
        <f t="shared" si="160"/>
        <v>1714</v>
      </c>
      <c r="X651" s="140">
        <f t="shared" si="160"/>
        <v>14210</v>
      </c>
      <c r="Y651" s="140"/>
      <c r="AA651" s="140">
        <f t="shared" ref="AA651:AA652" si="161">SUM(C651:X651)</f>
        <v>57957</v>
      </c>
    </row>
    <row r="652" spans="1:27">
      <c r="A652" s="144"/>
      <c r="B652" s="145" t="s">
        <v>139</v>
      </c>
      <c r="C652" s="140">
        <f>SUM(C641:C649)</f>
        <v>8848</v>
      </c>
      <c r="D652" s="140">
        <f>SUM(C651:C652)</f>
        <v>15435</v>
      </c>
      <c r="E652" s="140">
        <f>SUM(C638:C649)</f>
        <v>15435</v>
      </c>
      <c r="F652" s="140">
        <f>SUM(F641:F649)</f>
        <v>71494</v>
      </c>
      <c r="G652" s="140">
        <f>SUM(F651:F652)</f>
        <v>102088</v>
      </c>
      <c r="H652" s="140">
        <f>SUM(F638:F649)</f>
        <v>102088</v>
      </c>
      <c r="I652" s="140">
        <f>SUM(I641:I649)</f>
        <v>17543</v>
      </c>
      <c r="J652" s="140">
        <f>SUM(I651:I652)</f>
        <v>17543</v>
      </c>
      <c r="K652" s="140">
        <f>SUM(I638:I649)</f>
        <v>17543</v>
      </c>
      <c r="L652" s="140">
        <f>SUM(L641:L649)</f>
        <v>14576</v>
      </c>
      <c r="M652" s="140">
        <f>SUM(M641:M649)</f>
        <v>0</v>
      </c>
      <c r="N652" s="140">
        <f>SUM(N641:N650)</f>
        <v>4386</v>
      </c>
      <c r="O652" s="140">
        <f>SUM(O641:O649)</f>
        <v>570</v>
      </c>
      <c r="P652" s="140">
        <f>SUM(O651:O652)</f>
        <v>570</v>
      </c>
      <c r="Q652" s="140">
        <f>SUM(O638:O649)</f>
        <v>570</v>
      </c>
      <c r="R652" s="140">
        <f>SUM(R641:R649)</f>
        <v>4265</v>
      </c>
      <c r="S652" s="140">
        <f>SUM(R651:R652)</f>
        <v>6586</v>
      </c>
      <c r="T652" s="140">
        <f>SUM(R638:R649)</f>
        <v>6586</v>
      </c>
      <c r="U652" s="140">
        <f>SUM(U641:U649)</f>
        <v>2462</v>
      </c>
      <c r="V652" s="140">
        <f>SUM(U651:U652)</f>
        <v>4176</v>
      </c>
      <c r="W652" s="140">
        <f>SUM(U638:U649)</f>
        <v>4176</v>
      </c>
      <c r="X652" s="140">
        <f>SUM(X641:X649)</f>
        <v>17137</v>
      </c>
      <c r="Y652" s="140">
        <f>SUM(X638:X649)</f>
        <v>31347</v>
      </c>
      <c r="Z652" s="140">
        <f>SUM(X651:X652)</f>
        <v>31347</v>
      </c>
      <c r="AA652" s="140">
        <f t="shared" si="161"/>
        <v>434077</v>
      </c>
    </row>
    <row r="653" spans="1:27">
      <c r="A653" s="144"/>
      <c r="C653" s="140">
        <f>Data!D657</f>
        <v>0</v>
      </c>
      <c r="F653" s="140">
        <f>Data!G657</f>
        <v>0</v>
      </c>
      <c r="I653" s="140">
        <f>Data!J657</f>
        <v>0</v>
      </c>
      <c r="L653" s="140">
        <f>Data!M657</f>
        <v>0</v>
      </c>
      <c r="M653" s="140">
        <f>Data!P657</f>
        <v>0</v>
      </c>
      <c r="N653" s="140">
        <f>Data!S657</f>
        <v>0</v>
      </c>
      <c r="O653" s="140">
        <f>Data!V657</f>
        <v>0</v>
      </c>
      <c r="R653" s="140">
        <f>Data!Y657</f>
        <v>0</v>
      </c>
      <c r="U653" s="140">
        <f>Data!AB657</f>
        <v>0</v>
      </c>
      <c r="X653" s="140">
        <f>Data!AE657</f>
        <v>0</v>
      </c>
      <c r="Y653" s="140"/>
      <c r="AA653" s="140">
        <f>SUM(C653:X653)</f>
        <v>0</v>
      </c>
    </row>
    <row r="654" spans="1:27" ht="16.5" customHeight="1">
      <c r="A654" s="169" t="s">
        <v>56</v>
      </c>
      <c r="B654" s="145">
        <v>2001</v>
      </c>
      <c r="C654" s="140">
        <f>Data!D658</f>
        <v>9220</v>
      </c>
      <c r="F654" s="140">
        <f>Data!G658</f>
        <v>1160</v>
      </c>
      <c r="I654" s="140">
        <f>Data!J658</f>
        <v>0</v>
      </c>
      <c r="L654" s="140">
        <f>Data!M658</f>
        <v>640</v>
      </c>
      <c r="M654" s="140">
        <f>Data!P658</f>
        <v>0</v>
      </c>
      <c r="N654" s="140">
        <f>Data!S658</f>
        <v>0</v>
      </c>
      <c r="O654" s="140">
        <f>Data!V658</f>
        <v>0</v>
      </c>
      <c r="R654" s="140">
        <f>Data!Y658</f>
        <v>0</v>
      </c>
      <c r="U654" s="140">
        <f>Data!AB658</f>
        <v>0</v>
      </c>
      <c r="X654" s="140">
        <f>Data!AE658</f>
        <v>0</v>
      </c>
      <c r="Y654" s="140"/>
      <c r="AA654" s="140">
        <f>SUM(C654:X654)</f>
        <v>11020</v>
      </c>
    </row>
    <row r="655" spans="1:27">
      <c r="A655" s="169"/>
      <c r="B655" s="145">
        <v>2002</v>
      </c>
      <c r="C655" s="140">
        <f>Data!D659</f>
        <v>4139</v>
      </c>
      <c r="F655" s="140">
        <f>Data!G659</f>
        <v>3850</v>
      </c>
      <c r="I655" s="140">
        <f>Data!J659</f>
        <v>0</v>
      </c>
      <c r="L655" s="140">
        <f>Data!M659</f>
        <v>780</v>
      </c>
      <c r="M655" s="140">
        <f>Data!P659</f>
        <v>0</v>
      </c>
      <c r="N655" s="140">
        <f>Data!S659</f>
        <v>0</v>
      </c>
      <c r="O655" s="140">
        <f>Data!V659</f>
        <v>958</v>
      </c>
      <c r="R655" s="140">
        <f>Data!Y659</f>
        <v>0</v>
      </c>
      <c r="U655" s="140">
        <f>Data!AB659</f>
        <v>0</v>
      </c>
      <c r="X655" s="140">
        <f>Data!AE659</f>
        <v>0</v>
      </c>
      <c r="Y655" s="140"/>
      <c r="AA655" s="140">
        <f t="shared" ref="AA655:AA665" si="162">SUM(C655:X655)</f>
        <v>9727</v>
      </c>
    </row>
    <row r="656" spans="1:27">
      <c r="A656" s="169"/>
      <c r="B656" s="145">
        <v>2003</v>
      </c>
      <c r="C656" s="140">
        <f>Data!D660</f>
        <v>2487</v>
      </c>
      <c r="F656" s="140">
        <f>Data!G660</f>
        <v>6630</v>
      </c>
      <c r="I656" s="140">
        <f>Data!J660</f>
        <v>0</v>
      </c>
      <c r="L656" s="140">
        <f>Data!M660</f>
        <v>320</v>
      </c>
      <c r="M656" s="140">
        <f>Data!P660</f>
        <v>0</v>
      </c>
      <c r="N656" s="140">
        <f>Data!S660</f>
        <v>0</v>
      </c>
      <c r="O656" s="140">
        <f>Data!V660</f>
        <v>0</v>
      </c>
      <c r="R656" s="140">
        <f>Data!Y660</f>
        <v>860</v>
      </c>
      <c r="U656" s="140">
        <f>Data!AB660</f>
        <v>60</v>
      </c>
      <c r="X656" s="140">
        <f>Data!AE660</f>
        <v>0</v>
      </c>
      <c r="Y656" s="140"/>
      <c r="AA656" s="140">
        <f t="shared" si="162"/>
        <v>10357</v>
      </c>
    </row>
    <row r="657" spans="1:27">
      <c r="A657" s="169"/>
      <c r="B657" s="145">
        <v>2004</v>
      </c>
      <c r="C657" s="140">
        <f>Data!D661</f>
        <v>3777</v>
      </c>
      <c r="F657" s="140">
        <f>Data!G661</f>
        <v>26600</v>
      </c>
      <c r="I657" s="140">
        <f>Data!J661</f>
        <v>0</v>
      </c>
      <c r="L657" s="140">
        <f>Data!M661</f>
        <v>430</v>
      </c>
      <c r="M657" s="140">
        <f>Data!P661</f>
        <v>0</v>
      </c>
      <c r="N657" s="140">
        <f>Data!S661</f>
        <v>120</v>
      </c>
      <c r="O657" s="140">
        <f>Data!V661</f>
        <v>350</v>
      </c>
      <c r="R657" s="140">
        <f>Data!Y661</f>
        <v>0</v>
      </c>
      <c r="U657" s="140">
        <f>Data!AB661</f>
        <v>960</v>
      </c>
      <c r="X657" s="140">
        <f>Data!AE661</f>
        <v>750</v>
      </c>
      <c r="Y657" s="140"/>
      <c r="AA657" s="140">
        <f t="shared" si="162"/>
        <v>32987</v>
      </c>
    </row>
    <row r="658" spans="1:27">
      <c r="A658" s="169"/>
      <c r="B658" s="145">
        <v>2005</v>
      </c>
      <c r="C658" s="140">
        <f>Data!D662</f>
        <v>1786</v>
      </c>
      <c r="F658" s="140">
        <f>Data!G662</f>
        <v>6639</v>
      </c>
      <c r="I658" s="140">
        <f>Data!J662</f>
        <v>0</v>
      </c>
      <c r="L658" s="140">
        <f>Data!M662</f>
        <v>2135</v>
      </c>
      <c r="M658" s="140">
        <f>Data!P662</f>
        <v>2520</v>
      </c>
      <c r="N658" s="140">
        <f>Data!S662</f>
        <v>0</v>
      </c>
      <c r="O658" s="140">
        <f>Data!V662</f>
        <v>0</v>
      </c>
      <c r="R658" s="140">
        <f>Data!Y662</f>
        <v>0</v>
      </c>
      <c r="U658" s="140">
        <f>Data!AB662</f>
        <v>0</v>
      </c>
      <c r="X658" s="140">
        <f>Data!AE662</f>
        <v>0</v>
      </c>
      <c r="Y658" s="140"/>
      <c r="AA658" s="140">
        <f t="shared" si="162"/>
        <v>13080</v>
      </c>
    </row>
    <row r="659" spans="1:27">
      <c r="A659" s="169"/>
      <c r="B659" s="145">
        <v>2006</v>
      </c>
      <c r="C659" s="140">
        <f>Data!D663</f>
        <v>1787</v>
      </c>
      <c r="F659" s="140">
        <f>Data!G663</f>
        <v>6615</v>
      </c>
      <c r="I659" s="140">
        <f>Data!J663</f>
        <v>780</v>
      </c>
      <c r="L659" s="140">
        <f>Data!M663</f>
        <v>1920</v>
      </c>
      <c r="M659" s="140">
        <f>Data!P663</f>
        <v>1200</v>
      </c>
      <c r="N659" s="140">
        <f>Data!S663</f>
        <v>0</v>
      </c>
      <c r="O659" s="140">
        <f>Data!V663</f>
        <v>0</v>
      </c>
      <c r="R659" s="140">
        <f>Data!Y663</f>
        <v>0</v>
      </c>
      <c r="U659" s="140">
        <f>Data!AB663</f>
        <v>600</v>
      </c>
      <c r="X659" s="140">
        <f>Data!AE663</f>
        <v>0</v>
      </c>
      <c r="Y659" s="140"/>
      <c r="AA659" s="140">
        <f t="shared" si="162"/>
        <v>12902</v>
      </c>
    </row>
    <row r="660" spans="1:27">
      <c r="A660" s="169"/>
      <c r="B660" s="145">
        <v>2007</v>
      </c>
      <c r="C660" s="140">
        <f>Data!D664</f>
        <v>1097</v>
      </c>
      <c r="F660" s="140">
        <f>Data!G664</f>
        <v>12906</v>
      </c>
      <c r="I660" s="140">
        <f>Data!J664</f>
        <v>1310</v>
      </c>
      <c r="L660" s="140">
        <f>Data!M664</f>
        <v>5334</v>
      </c>
      <c r="M660" s="140">
        <f>Data!P664</f>
        <v>0</v>
      </c>
      <c r="N660" s="140">
        <f>Data!S664</f>
        <v>0</v>
      </c>
      <c r="O660" s="140">
        <f>Data!V664</f>
        <v>351</v>
      </c>
      <c r="R660" s="140">
        <f>Data!Y664</f>
        <v>152</v>
      </c>
      <c r="U660" s="140">
        <f>Data!AB664</f>
        <v>504</v>
      </c>
      <c r="X660" s="140">
        <f>Data!AE664</f>
        <v>0</v>
      </c>
      <c r="Y660" s="140"/>
      <c r="AA660" s="140">
        <f t="shared" si="162"/>
        <v>21654</v>
      </c>
    </row>
    <row r="661" spans="1:27">
      <c r="A661" s="169"/>
      <c r="B661" s="145">
        <v>2008</v>
      </c>
      <c r="C661" s="140">
        <f>Data!D665</f>
        <v>914</v>
      </c>
      <c r="F661" s="140">
        <f>Data!G665</f>
        <v>5890</v>
      </c>
      <c r="I661" s="140">
        <f>Data!J665</f>
        <v>0</v>
      </c>
      <c r="L661" s="140">
        <f>Data!M665</f>
        <v>1339</v>
      </c>
      <c r="M661" s="140">
        <f>Data!P665</f>
        <v>0</v>
      </c>
      <c r="N661" s="140">
        <f>Data!S665</f>
        <v>696</v>
      </c>
      <c r="O661" s="140">
        <f>Data!V665</f>
        <v>0</v>
      </c>
      <c r="R661" s="140">
        <f>Data!Y665</f>
        <v>0</v>
      </c>
      <c r="U661" s="140">
        <f>Data!AB665</f>
        <v>704</v>
      </c>
      <c r="X661" s="140">
        <f>Data!AE665</f>
        <v>2360</v>
      </c>
      <c r="Y661" s="140"/>
      <c r="AA661" s="140">
        <f t="shared" si="162"/>
        <v>11903</v>
      </c>
    </row>
    <row r="662" spans="1:27">
      <c r="A662" s="169"/>
      <c r="B662" s="145">
        <v>2009</v>
      </c>
      <c r="C662" s="140">
        <f>Data!D666</f>
        <v>17066</v>
      </c>
      <c r="F662" s="140">
        <f>Data!G666</f>
        <v>4014</v>
      </c>
      <c r="I662" s="140">
        <f>Data!J666</f>
        <v>1428</v>
      </c>
      <c r="L662" s="140">
        <f>Data!M666</f>
        <v>4238</v>
      </c>
      <c r="M662" s="140">
        <f>Data!P666</f>
        <v>0</v>
      </c>
      <c r="N662" s="140">
        <f>Data!S666</f>
        <v>0</v>
      </c>
      <c r="O662" s="140">
        <f>Data!V666</f>
        <v>108</v>
      </c>
      <c r="R662" s="140">
        <f>Data!Y666</f>
        <v>0</v>
      </c>
      <c r="U662" s="140">
        <f>Data!AB666</f>
        <v>0</v>
      </c>
      <c r="X662" s="140">
        <f>Data!AE666</f>
        <v>1433</v>
      </c>
      <c r="Y662" s="140"/>
      <c r="AA662" s="140">
        <f t="shared" si="162"/>
        <v>28287</v>
      </c>
    </row>
    <row r="663" spans="1:27">
      <c r="A663" s="169"/>
      <c r="B663" s="145">
        <v>2010</v>
      </c>
      <c r="C663" s="140">
        <f>Data!D667</f>
        <v>1518</v>
      </c>
      <c r="F663" s="140">
        <f>Data!G667</f>
        <v>5540</v>
      </c>
      <c r="I663" s="140">
        <f>Data!J667</f>
        <v>0</v>
      </c>
      <c r="L663" s="140">
        <f>Data!M667</f>
        <v>1280</v>
      </c>
      <c r="M663" s="140">
        <f>Data!P667</f>
        <v>0</v>
      </c>
      <c r="N663" s="140">
        <f>Data!S667</f>
        <v>0</v>
      </c>
      <c r="O663" s="140">
        <f>Data!V667</f>
        <v>750</v>
      </c>
      <c r="R663" s="140">
        <f>Data!Y667</f>
        <v>0</v>
      </c>
      <c r="U663" s="140">
        <f>Data!AB667</f>
        <v>650</v>
      </c>
      <c r="X663" s="140">
        <f>Data!AE667</f>
        <v>350</v>
      </c>
      <c r="Y663" s="140"/>
      <c r="AA663" s="140">
        <f t="shared" si="162"/>
        <v>10088</v>
      </c>
    </row>
    <row r="664" spans="1:27">
      <c r="A664" s="169"/>
      <c r="B664" s="145">
        <v>2011</v>
      </c>
      <c r="C664" s="140">
        <f>Data!D668</f>
        <v>1605</v>
      </c>
      <c r="F664" s="140">
        <f>Data!G668</f>
        <v>0</v>
      </c>
      <c r="I664" s="140">
        <f>Data!J668</f>
        <v>0</v>
      </c>
      <c r="L664" s="140">
        <f>Data!M668</f>
        <v>450</v>
      </c>
      <c r="M664" s="140">
        <f>Data!P668</f>
        <v>0</v>
      </c>
      <c r="N664" s="140">
        <f>Data!S668</f>
        <v>0</v>
      </c>
      <c r="O664" s="140">
        <f>Data!V668</f>
        <v>150</v>
      </c>
      <c r="R664" s="140">
        <f>Data!Y668</f>
        <v>0</v>
      </c>
      <c r="U664" s="140">
        <f>Data!AB668</f>
        <v>620</v>
      </c>
      <c r="X664" s="140">
        <f>Data!AE668</f>
        <v>250</v>
      </c>
      <c r="Y664" s="140"/>
      <c r="AA664" s="140">
        <f t="shared" si="162"/>
        <v>3075</v>
      </c>
    </row>
    <row r="665" spans="1:27">
      <c r="A665" s="169"/>
      <c r="B665" s="145">
        <v>2012</v>
      </c>
      <c r="C665" s="140">
        <f>Data!D669</f>
        <v>1669</v>
      </c>
      <c r="F665" s="140">
        <f>Data!G669</f>
        <v>0</v>
      </c>
      <c r="I665" s="140">
        <f>Data!J669</f>
        <v>0</v>
      </c>
      <c r="L665" s="140">
        <f>Data!M669</f>
        <v>0</v>
      </c>
      <c r="M665" s="140">
        <f>Data!P669</f>
        <v>0</v>
      </c>
      <c r="N665" s="140">
        <f>Data!S669</f>
        <v>0</v>
      </c>
      <c r="O665" s="140">
        <f>Data!V669</f>
        <v>0</v>
      </c>
      <c r="R665" s="140">
        <f>Data!Y669</f>
        <v>130</v>
      </c>
      <c r="U665" s="140">
        <f>Data!AB669</f>
        <v>260</v>
      </c>
      <c r="X665" s="140">
        <f>Data!AE669</f>
        <v>1550</v>
      </c>
      <c r="Y665" s="140"/>
      <c r="AA665" s="140">
        <f t="shared" si="162"/>
        <v>3609</v>
      </c>
    </row>
    <row r="666" spans="1:27" ht="11.25" customHeight="1">
      <c r="C666" s="140"/>
      <c r="F666" s="140"/>
      <c r="I666" s="140"/>
      <c r="L666" s="140"/>
      <c r="M666" s="140"/>
      <c r="N666" s="140"/>
      <c r="O666" s="140"/>
      <c r="R666" s="140"/>
      <c r="U666" s="140"/>
      <c r="X666" s="140"/>
      <c r="Y666" s="140"/>
      <c r="AA666" s="140">
        <f t="shared" ref="AA666:AA668" si="163">SUM(C666:X666)</f>
        <v>0</v>
      </c>
    </row>
    <row r="667" spans="1:27">
      <c r="A667" s="144"/>
      <c r="B667" s="145" t="s">
        <v>106</v>
      </c>
      <c r="C667" s="140">
        <f>SUM(C654:C656)</f>
        <v>15846</v>
      </c>
      <c r="F667" s="140">
        <f t="shared" ref="F667:X667" si="164">SUM(F654:F656)</f>
        <v>11640</v>
      </c>
      <c r="I667" s="140">
        <f t="shared" si="164"/>
        <v>0</v>
      </c>
      <c r="L667" s="140">
        <f t="shared" si="164"/>
        <v>1740</v>
      </c>
      <c r="M667" s="140">
        <f t="shared" si="164"/>
        <v>0</v>
      </c>
      <c r="N667" s="140">
        <f t="shared" si="164"/>
        <v>0</v>
      </c>
      <c r="O667" s="140">
        <f t="shared" si="164"/>
        <v>958</v>
      </c>
      <c r="R667" s="140">
        <f t="shared" si="164"/>
        <v>860</v>
      </c>
      <c r="U667" s="140">
        <f t="shared" si="164"/>
        <v>60</v>
      </c>
      <c r="X667" s="140">
        <f t="shared" si="164"/>
        <v>0</v>
      </c>
      <c r="Y667" s="140"/>
      <c r="AA667" s="140">
        <f t="shared" si="163"/>
        <v>31104</v>
      </c>
    </row>
    <row r="668" spans="1:27">
      <c r="A668" s="144"/>
      <c r="B668" s="145" t="s">
        <v>139</v>
      </c>
      <c r="C668" s="140">
        <f>SUM(C657:C665)</f>
        <v>31219</v>
      </c>
      <c r="D668" s="140">
        <f>SUM(C667:C668)</f>
        <v>47065</v>
      </c>
      <c r="E668" s="140">
        <f>SUM(C654:C665)</f>
        <v>47065</v>
      </c>
      <c r="F668" s="140">
        <f t="shared" ref="F668:X668" si="165">SUM(F657:F665)</f>
        <v>68204</v>
      </c>
      <c r="G668" s="140">
        <f>SUM(F667:F668)</f>
        <v>79844</v>
      </c>
      <c r="H668" s="140">
        <f>SUM(F654:F665)</f>
        <v>79844</v>
      </c>
      <c r="I668" s="140">
        <f t="shared" si="165"/>
        <v>3518</v>
      </c>
      <c r="J668" s="140">
        <f>SUM(I667:I668)</f>
        <v>3518</v>
      </c>
      <c r="K668" s="140">
        <f>SUM(I654:I665)</f>
        <v>3518</v>
      </c>
      <c r="L668" s="140">
        <f t="shared" si="165"/>
        <v>17126</v>
      </c>
      <c r="M668" s="140">
        <f t="shared" si="165"/>
        <v>3720</v>
      </c>
      <c r="N668" s="140">
        <f t="shared" si="165"/>
        <v>816</v>
      </c>
      <c r="O668" s="140">
        <f t="shared" si="165"/>
        <v>1709</v>
      </c>
      <c r="P668" s="140">
        <f>SUM(O667:O668)</f>
        <v>2667</v>
      </c>
      <c r="Q668" s="140">
        <f>SUM(O654:O665)</f>
        <v>2667</v>
      </c>
      <c r="R668" s="140">
        <f t="shared" si="165"/>
        <v>282</v>
      </c>
      <c r="S668" s="140">
        <f>SUM(R667:R668)</f>
        <v>1142</v>
      </c>
      <c r="T668" s="140">
        <f>SUM(R654:R665)</f>
        <v>1142</v>
      </c>
      <c r="U668" s="140">
        <f t="shared" si="165"/>
        <v>4298</v>
      </c>
      <c r="V668" s="140">
        <f>SUM(U667:U668)</f>
        <v>4358</v>
      </c>
      <c r="W668" s="140">
        <f>SUM(U654:U665)</f>
        <v>4358</v>
      </c>
      <c r="X668" s="140">
        <f t="shared" si="165"/>
        <v>6693</v>
      </c>
      <c r="Y668" s="140">
        <f>SUM(X654:X665)</f>
        <v>6693</v>
      </c>
      <c r="Z668" s="140">
        <f>SUM(X667:X668)</f>
        <v>6693</v>
      </c>
      <c r="AA668" s="140">
        <f t="shared" si="163"/>
        <v>414773</v>
      </c>
    </row>
    <row r="669" spans="1:27">
      <c r="A669" s="144"/>
      <c r="C669" s="140">
        <f>Data!D673</f>
        <v>0</v>
      </c>
      <c r="F669" s="140">
        <f>Data!G673</f>
        <v>0</v>
      </c>
      <c r="I669" s="140">
        <f>Data!J673</f>
        <v>0</v>
      </c>
      <c r="L669" s="140">
        <f>Data!M673</f>
        <v>0</v>
      </c>
      <c r="M669" s="140">
        <f>Data!P673</f>
        <v>0</v>
      </c>
      <c r="N669" s="140">
        <f>Data!S673</f>
        <v>0</v>
      </c>
      <c r="O669" s="140">
        <f>Data!V673</f>
        <v>0</v>
      </c>
      <c r="R669" s="140">
        <f>Data!Y673</f>
        <v>0</v>
      </c>
      <c r="U669" s="140">
        <f>Data!AB673</f>
        <v>0</v>
      </c>
      <c r="X669" s="140">
        <f>Data!AE673</f>
        <v>0</v>
      </c>
      <c r="Y669" s="140"/>
      <c r="AA669" s="140">
        <f>SUM(C669:X669)</f>
        <v>0</v>
      </c>
    </row>
    <row r="670" spans="1:27" ht="18" customHeight="1">
      <c r="A670" s="169" t="s">
        <v>24</v>
      </c>
      <c r="B670" s="145">
        <v>2001</v>
      </c>
      <c r="C670" s="140">
        <f>Data!D674</f>
        <v>101</v>
      </c>
      <c r="F670" s="140">
        <f>Data!G674</f>
        <v>4698</v>
      </c>
      <c r="I670" s="140">
        <f>Data!J674</f>
        <v>0</v>
      </c>
      <c r="L670" s="140">
        <f>Data!M674</f>
        <v>2453</v>
      </c>
      <c r="M670" s="140">
        <f>Data!P674</f>
        <v>422</v>
      </c>
      <c r="N670" s="140">
        <f>Data!S674</f>
        <v>258</v>
      </c>
      <c r="O670" s="140">
        <f>Data!V674</f>
        <v>0</v>
      </c>
      <c r="R670" s="140">
        <f>Data!Y674</f>
        <v>0</v>
      </c>
      <c r="U670" s="140">
        <f>Data!AB674</f>
        <v>0</v>
      </c>
      <c r="X670" s="140">
        <f>Data!AE674</f>
        <v>0</v>
      </c>
      <c r="Y670" s="140"/>
      <c r="AA670" s="140">
        <f>SUM(C670:X670)</f>
        <v>7932</v>
      </c>
    </row>
    <row r="671" spans="1:27">
      <c r="A671" s="169"/>
      <c r="B671" s="145">
        <v>2002</v>
      </c>
      <c r="C671" s="140">
        <f>Data!D675</f>
        <v>419</v>
      </c>
      <c r="F671" s="140">
        <f>Data!G675</f>
        <v>6451</v>
      </c>
      <c r="I671" s="140">
        <f>Data!J675</f>
        <v>0</v>
      </c>
      <c r="L671" s="140">
        <f>Data!M675</f>
        <v>6603</v>
      </c>
      <c r="M671" s="140">
        <f>Data!P675</f>
        <v>0</v>
      </c>
      <c r="N671" s="140">
        <f>Data!S675</f>
        <v>130</v>
      </c>
      <c r="O671" s="140">
        <f>Data!V675</f>
        <v>0</v>
      </c>
      <c r="R671" s="140">
        <f>Data!Y675</f>
        <v>447</v>
      </c>
      <c r="U671" s="140">
        <f>Data!AB675</f>
        <v>391</v>
      </c>
      <c r="X671" s="140">
        <f>Data!AE675</f>
        <v>0</v>
      </c>
      <c r="Y671" s="140"/>
      <c r="AA671" s="140">
        <f t="shared" ref="AA671:AA681" si="166">SUM(C671:X671)</f>
        <v>14441</v>
      </c>
    </row>
    <row r="672" spans="1:27">
      <c r="A672" s="169"/>
      <c r="B672" s="145">
        <v>2003</v>
      </c>
      <c r="C672" s="140">
        <f>Data!D676</f>
        <v>358</v>
      </c>
      <c r="F672" s="140">
        <f>Data!G676</f>
        <v>4754</v>
      </c>
      <c r="I672" s="140">
        <f>Data!J676</f>
        <v>0</v>
      </c>
      <c r="L672" s="140">
        <f>Data!M676</f>
        <v>4905</v>
      </c>
      <c r="M672" s="140">
        <f>Data!P676</f>
        <v>0</v>
      </c>
      <c r="N672" s="140">
        <f>Data!S676</f>
        <v>1705</v>
      </c>
      <c r="O672" s="140">
        <f>Data!V676</f>
        <v>1108</v>
      </c>
      <c r="R672" s="140">
        <f>Data!Y676</f>
        <v>0</v>
      </c>
      <c r="U672" s="140">
        <f>Data!AB676</f>
        <v>416</v>
      </c>
      <c r="X672" s="140">
        <f>Data!AE676</f>
        <v>0</v>
      </c>
      <c r="Y672" s="140"/>
      <c r="AA672" s="140">
        <f t="shared" si="166"/>
        <v>13246</v>
      </c>
    </row>
    <row r="673" spans="1:27">
      <c r="A673" s="169"/>
      <c r="B673" s="145">
        <v>2004</v>
      </c>
      <c r="C673" s="140">
        <f>Data!D677</f>
        <v>131</v>
      </c>
      <c r="F673" s="140">
        <f>Data!G677</f>
        <v>9371</v>
      </c>
      <c r="I673" s="140">
        <f>Data!J677</f>
        <v>0</v>
      </c>
      <c r="L673" s="140">
        <f>Data!M677</f>
        <v>16969</v>
      </c>
      <c r="M673" s="140">
        <f>Data!P677</f>
        <v>1905</v>
      </c>
      <c r="N673" s="140">
        <f>Data!S677</f>
        <v>2217</v>
      </c>
      <c r="O673" s="140">
        <f>Data!V677</f>
        <v>0</v>
      </c>
      <c r="R673" s="140">
        <f>Data!Y677</f>
        <v>783</v>
      </c>
      <c r="U673" s="140">
        <f>Data!AB677</f>
        <v>7250</v>
      </c>
      <c r="X673" s="140">
        <f>Data!AE677</f>
        <v>2776</v>
      </c>
      <c r="Y673" s="140"/>
      <c r="AA673" s="140">
        <f t="shared" si="166"/>
        <v>41402</v>
      </c>
    </row>
    <row r="674" spans="1:27">
      <c r="A674" s="169"/>
      <c r="B674" s="145">
        <v>2005</v>
      </c>
      <c r="C674" s="140">
        <f>Data!D678</f>
        <v>423</v>
      </c>
      <c r="F674" s="140">
        <f>Data!G678</f>
        <v>13867</v>
      </c>
      <c r="I674" s="140">
        <f>Data!J678</f>
        <v>0</v>
      </c>
      <c r="L674" s="140">
        <f>Data!M678</f>
        <v>21832</v>
      </c>
      <c r="M674" s="140">
        <f>Data!P678</f>
        <v>0</v>
      </c>
      <c r="N674" s="140">
        <f>Data!S678</f>
        <v>0</v>
      </c>
      <c r="O674" s="140">
        <f>Data!V678</f>
        <v>0</v>
      </c>
      <c r="R674" s="140">
        <f>Data!Y678</f>
        <v>0</v>
      </c>
      <c r="U674" s="140">
        <f>Data!AB678</f>
        <v>0</v>
      </c>
      <c r="X674" s="140">
        <f>Data!AE678</f>
        <v>64</v>
      </c>
      <c r="Y674" s="140"/>
      <c r="AA674" s="140">
        <f t="shared" si="166"/>
        <v>36186</v>
      </c>
    </row>
    <row r="675" spans="1:27">
      <c r="A675" s="169"/>
      <c r="B675" s="145">
        <v>2006</v>
      </c>
      <c r="C675" s="140">
        <f>Data!D679</f>
        <v>486</v>
      </c>
      <c r="F675" s="140">
        <f>Data!G679</f>
        <v>19027</v>
      </c>
      <c r="I675" s="140">
        <f>Data!J679</f>
        <v>0</v>
      </c>
      <c r="L675" s="140">
        <f>Data!M679</f>
        <v>33478</v>
      </c>
      <c r="M675" s="140">
        <f>Data!P679</f>
        <v>0</v>
      </c>
      <c r="N675" s="140">
        <f>Data!S679</f>
        <v>0</v>
      </c>
      <c r="O675" s="140">
        <f>Data!V679</f>
        <v>0</v>
      </c>
      <c r="R675" s="140">
        <f>Data!Y679</f>
        <v>0</v>
      </c>
      <c r="U675" s="140">
        <f>Data!AB679</f>
        <v>326</v>
      </c>
      <c r="X675" s="140">
        <f>Data!AE679</f>
        <v>238</v>
      </c>
      <c r="Y675" s="140"/>
      <c r="AA675" s="140">
        <f t="shared" si="166"/>
        <v>53555</v>
      </c>
    </row>
    <row r="676" spans="1:27">
      <c r="A676" s="169"/>
      <c r="B676" s="145">
        <v>2007</v>
      </c>
      <c r="C676" s="140">
        <f>Data!D680</f>
        <v>382</v>
      </c>
      <c r="F676" s="140">
        <f>Data!G680</f>
        <v>15898</v>
      </c>
      <c r="I676" s="140">
        <f>Data!J680</f>
        <v>0</v>
      </c>
      <c r="L676" s="140">
        <f>Data!M680</f>
        <v>27632</v>
      </c>
      <c r="M676" s="140">
        <f>Data!P680</f>
        <v>0</v>
      </c>
      <c r="N676" s="140">
        <f>Data!S680</f>
        <v>0</v>
      </c>
      <c r="O676" s="140">
        <f>Data!V680</f>
        <v>0</v>
      </c>
      <c r="R676" s="140">
        <f>Data!Y680</f>
        <v>0</v>
      </c>
      <c r="U676" s="140">
        <f>Data!AB680</f>
        <v>7572</v>
      </c>
      <c r="X676" s="140">
        <f>Data!AE680</f>
        <v>0</v>
      </c>
      <c r="Y676" s="140"/>
      <c r="AA676" s="140">
        <f t="shared" si="166"/>
        <v>51484</v>
      </c>
    </row>
    <row r="677" spans="1:27">
      <c r="A677" s="169"/>
      <c r="B677" s="145">
        <v>2008</v>
      </c>
      <c r="C677" s="140">
        <f>Data!D681</f>
        <v>868</v>
      </c>
      <c r="F677" s="140">
        <f>Data!G681</f>
        <v>23320</v>
      </c>
      <c r="I677" s="140">
        <f>Data!J681</f>
        <v>6147</v>
      </c>
      <c r="L677" s="140">
        <f>Data!M681</f>
        <v>21289</v>
      </c>
      <c r="M677" s="140">
        <f>Data!P681</f>
        <v>0</v>
      </c>
      <c r="N677" s="140">
        <f>Data!S681</f>
        <v>0</v>
      </c>
      <c r="O677" s="140">
        <f>Data!V681</f>
        <v>0</v>
      </c>
      <c r="R677" s="140">
        <f>Data!Y681</f>
        <v>1900</v>
      </c>
      <c r="U677" s="140">
        <f>Data!AB681</f>
        <v>3960</v>
      </c>
      <c r="X677" s="140">
        <f>Data!AE681</f>
        <v>5293</v>
      </c>
      <c r="Y677" s="140"/>
      <c r="AA677" s="140">
        <f t="shared" si="166"/>
        <v>62777</v>
      </c>
    </row>
    <row r="678" spans="1:27">
      <c r="A678" s="169"/>
      <c r="B678" s="145">
        <v>2009</v>
      </c>
      <c r="C678" s="140">
        <f>Data!D682</f>
        <v>723</v>
      </c>
      <c r="F678" s="140">
        <f>Data!G682</f>
        <v>30306</v>
      </c>
      <c r="I678" s="140">
        <f>Data!J682</f>
        <v>3165</v>
      </c>
      <c r="L678" s="140">
        <f>Data!M682</f>
        <v>13431</v>
      </c>
      <c r="M678" s="140">
        <f>Data!P682</f>
        <v>0</v>
      </c>
      <c r="N678" s="140">
        <f>Data!S682</f>
        <v>0</v>
      </c>
      <c r="O678" s="140">
        <f>Data!V682</f>
        <v>0</v>
      </c>
      <c r="R678" s="140">
        <f>Data!Y682</f>
        <v>3124</v>
      </c>
      <c r="U678" s="140">
        <f>Data!AB682</f>
        <v>1761</v>
      </c>
      <c r="X678" s="140">
        <f>Data!AE682</f>
        <v>521</v>
      </c>
      <c r="Y678" s="140"/>
      <c r="AA678" s="140">
        <f t="shared" si="166"/>
        <v>53031</v>
      </c>
    </row>
    <row r="679" spans="1:27">
      <c r="A679" s="169"/>
      <c r="B679" s="145">
        <v>2010</v>
      </c>
      <c r="C679" s="140">
        <f>Data!D683</f>
        <v>638</v>
      </c>
      <c r="F679" s="140">
        <f>Data!G683</f>
        <v>37795</v>
      </c>
      <c r="I679" s="140">
        <f>Data!J683</f>
        <v>1494</v>
      </c>
      <c r="L679" s="140">
        <f>Data!M683</f>
        <v>38467</v>
      </c>
      <c r="M679" s="140">
        <f>Data!P683</f>
        <v>0</v>
      </c>
      <c r="N679" s="140">
        <f>Data!S683</f>
        <v>0</v>
      </c>
      <c r="O679" s="140">
        <f>Data!V683</f>
        <v>452</v>
      </c>
      <c r="R679" s="140">
        <f>Data!Y683</f>
        <v>4344</v>
      </c>
      <c r="U679" s="140">
        <f>Data!AB683</f>
        <v>1933</v>
      </c>
      <c r="X679" s="140">
        <f>Data!AE683</f>
        <v>167</v>
      </c>
      <c r="Y679" s="140"/>
      <c r="AA679" s="140">
        <f t="shared" si="166"/>
        <v>85290</v>
      </c>
    </row>
    <row r="680" spans="1:27">
      <c r="A680" s="169"/>
      <c r="B680" s="145">
        <v>2011</v>
      </c>
      <c r="C680" s="140">
        <f>Data!D684</f>
        <v>1271</v>
      </c>
      <c r="F680" s="140">
        <f>Data!G684</f>
        <v>40457</v>
      </c>
      <c r="I680" s="140">
        <f>Data!J684</f>
        <v>0</v>
      </c>
      <c r="L680" s="140">
        <f>Data!M684</f>
        <v>40229</v>
      </c>
      <c r="M680" s="140">
        <f>Data!P684</f>
        <v>0</v>
      </c>
      <c r="N680" s="140">
        <f>Data!S684</f>
        <v>0</v>
      </c>
      <c r="O680" s="140">
        <f>Data!V684</f>
        <v>0</v>
      </c>
      <c r="R680" s="140">
        <f>Data!Y684</f>
        <v>0</v>
      </c>
      <c r="U680" s="140">
        <f>Data!AB684</f>
        <v>3315</v>
      </c>
      <c r="X680" s="140">
        <f>Data!AE684</f>
        <v>2051</v>
      </c>
      <c r="Y680" s="140"/>
      <c r="AA680" s="140">
        <f t="shared" si="166"/>
        <v>87323</v>
      </c>
    </row>
    <row r="681" spans="1:27">
      <c r="A681" s="169"/>
      <c r="B681" s="145">
        <v>2012</v>
      </c>
      <c r="C681" s="140">
        <f>Data!D685</f>
        <v>1217</v>
      </c>
      <c r="F681" s="140">
        <f>Data!G685</f>
        <v>45628</v>
      </c>
      <c r="I681" s="140">
        <f>Data!J685</f>
        <v>0</v>
      </c>
      <c r="L681" s="140">
        <f>Data!M685</f>
        <v>13175</v>
      </c>
      <c r="M681" s="140">
        <f>Data!P685</f>
        <v>0</v>
      </c>
      <c r="N681" s="140">
        <f>Data!S685</f>
        <v>3503</v>
      </c>
      <c r="O681" s="140">
        <f>Data!V685</f>
        <v>0</v>
      </c>
      <c r="R681" s="140">
        <f>Data!Y685</f>
        <v>2394</v>
      </c>
      <c r="U681" s="140">
        <f>Data!AB685</f>
        <v>3729</v>
      </c>
      <c r="X681" s="140">
        <f>Data!AE685</f>
        <v>5941</v>
      </c>
      <c r="Y681" s="140"/>
      <c r="AA681" s="140">
        <f t="shared" si="166"/>
        <v>75587</v>
      </c>
    </row>
    <row r="682" spans="1:27" ht="11.25" customHeight="1">
      <c r="C682" s="140"/>
      <c r="F682" s="140"/>
      <c r="I682" s="140"/>
      <c r="L682" s="140"/>
      <c r="M682" s="140"/>
      <c r="N682" s="140"/>
      <c r="O682" s="140"/>
      <c r="R682" s="140"/>
      <c r="U682" s="140"/>
      <c r="X682" s="140"/>
      <c r="Y682" s="140"/>
      <c r="AA682" s="140">
        <f t="shared" ref="AA682:AA684" si="167">SUM(C682:X682)</f>
        <v>0</v>
      </c>
    </row>
    <row r="683" spans="1:27">
      <c r="A683" s="144"/>
      <c r="B683" s="145" t="s">
        <v>106</v>
      </c>
      <c r="C683" s="140">
        <f>SUM(C670:C672)</f>
        <v>878</v>
      </c>
      <c r="F683" s="140">
        <f t="shared" ref="F683:X683" si="168">SUM(F670:F672)</f>
        <v>15903</v>
      </c>
      <c r="I683" s="140">
        <f t="shared" si="168"/>
        <v>0</v>
      </c>
      <c r="L683" s="140">
        <f t="shared" si="168"/>
        <v>13961</v>
      </c>
      <c r="M683" s="140">
        <f t="shared" si="168"/>
        <v>422</v>
      </c>
      <c r="N683" s="140">
        <f t="shared" si="168"/>
        <v>2093</v>
      </c>
      <c r="O683" s="140">
        <f t="shared" si="168"/>
        <v>1108</v>
      </c>
      <c r="R683" s="140">
        <f t="shared" si="168"/>
        <v>447</v>
      </c>
      <c r="U683" s="140">
        <f t="shared" si="168"/>
        <v>807</v>
      </c>
      <c r="X683" s="140">
        <f t="shared" si="168"/>
        <v>0</v>
      </c>
      <c r="Y683" s="140"/>
      <c r="AA683" s="140">
        <f t="shared" si="167"/>
        <v>35619</v>
      </c>
    </row>
    <row r="684" spans="1:27">
      <c r="A684" s="144"/>
      <c r="B684" s="145" t="s">
        <v>139</v>
      </c>
      <c r="C684" s="140">
        <f>SUM(C673:C681)</f>
        <v>6139</v>
      </c>
      <c r="D684" s="140">
        <f>SUM(C683:C684)</f>
        <v>7017</v>
      </c>
      <c r="E684" s="140">
        <f>SUM(C670:C681)</f>
        <v>7017</v>
      </c>
      <c r="F684" s="140">
        <f t="shared" ref="F684:X684" si="169">SUM(F673:F681)</f>
        <v>235669</v>
      </c>
      <c r="G684" s="140">
        <f>SUM(F683:F684)</f>
        <v>251572</v>
      </c>
      <c r="H684" s="140">
        <f>SUM(F670:F681)</f>
        <v>251572</v>
      </c>
      <c r="I684" s="140">
        <f t="shared" si="169"/>
        <v>10806</v>
      </c>
      <c r="J684" s="140">
        <f>SUM(I683:I684)</f>
        <v>10806</v>
      </c>
      <c r="K684" s="140">
        <f>SUM(I670:I681)</f>
        <v>10806</v>
      </c>
      <c r="L684" s="140">
        <f t="shared" si="169"/>
        <v>226502</v>
      </c>
      <c r="M684" s="140">
        <f t="shared" si="169"/>
        <v>1905</v>
      </c>
      <c r="N684" s="140">
        <f t="shared" si="169"/>
        <v>5720</v>
      </c>
      <c r="O684" s="140">
        <f t="shared" si="169"/>
        <v>452</v>
      </c>
      <c r="P684" s="140">
        <f>SUM(O683:O684)</f>
        <v>1560</v>
      </c>
      <c r="Q684" s="140">
        <f>SUM(O670:O681)</f>
        <v>1560</v>
      </c>
      <c r="R684" s="140">
        <f t="shared" si="169"/>
        <v>12545</v>
      </c>
      <c r="S684" s="140">
        <f>SUM(R683:R684)</f>
        <v>12992</v>
      </c>
      <c r="T684" s="140">
        <f>SUM(R670:R681)</f>
        <v>12992</v>
      </c>
      <c r="U684" s="140">
        <f t="shared" si="169"/>
        <v>29846</v>
      </c>
      <c r="V684" s="140">
        <f>SUM(U683:U684)</f>
        <v>30653</v>
      </c>
      <c r="W684" s="140">
        <f>SUM(U670:U681)</f>
        <v>30653</v>
      </c>
      <c r="X684" s="140">
        <f t="shared" si="169"/>
        <v>17051</v>
      </c>
      <c r="Y684" s="140">
        <f>SUM(X670:X681)</f>
        <v>17051</v>
      </c>
      <c r="Z684" s="140">
        <f>SUM(X683:X684)</f>
        <v>17051</v>
      </c>
      <c r="AA684" s="140">
        <f t="shared" si="167"/>
        <v>1175835</v>
      </c>
    </row>
    <row r="685" spans="1:27">
      <c r="A685" s="144"/>
      <c r="C685" s="140">
        <f>Data!D689</f>
        <v>0</v>
      </c>
      <c r="F685" s="140">
        <f>Data!G689</f>
        <v>0</v>
      </c>
      <c r="I685" s="140">
        <f>Data!J689</f>
        <v>0</v>
      </c>
      <c r="L685" s="140">
        <f>Data!M689</f>
        <v>0</v>
      </c>
      <c r="M685" s="140">
        <f>Data!P689</f>
        <v>0</v>
      </c>
      <c r="N685" s="140">
        <f>Data!S689</f>
        <v>0</v>
      </c>
      <c r="O685" s="140">
        <f>Data!V689</f>
        <v>0</v>
      </c>
      <c r="R685" s="140">
        <f>Data!Y689</f>
        <v>0</v>
      </c>
      <c r="U685" s="140">
        <f>Data!AB689</f>
        <v>0</v>
      </c>
      <c r="X685" s="140">
        <f>Data!AE689</f>
        <v>0</v>
      </c>
      <c r="Y685" s="140"/>
      <c r="AA685" s="140">
        <f>SUM(C685:X685)</f>
        <v>0</v>
      </c>
    </row>
    <row r="686" spans="1:27" ht="18.75" customHeight="1">
      <c r="A686" s="169" t="s">
        <v>57</v>
      </c>
      <c r="B686" s="145">
        <v>2001</v>
      </c>
      <c r="C686" s="140">
        <f>Data!D690</f>
        <v>0</v>
      </c>
      <c r="F686" s="140">
        <f>Data!G690</f>
        <v>0</v>
      </c>
      <c r="I686" s="140">
        <f>Data!J690</f>
        <v>0</v>
      </c>
      <c r="L686" s="140">
        <f>Data!M690</f>
        <v>0</v>
      </c>
      <c r="M686" s="140">
        <f>Data!P690</f>
        <v>0</v>
      </c>
      <c r="N686" s="140">
        <f>Data!S690</f>
        <v>0</v>
      </c>
      <c r="O686" s="140">
        <f>Data!V690</f>
        <v>0</v>
      </c>
      <c r="R686" s="140">
        <f>Data!Y690</f>
        <v>0</v>
      </c>
      <c r="U686" s="140">
        <f>Data!AB690</f>
        <v>0</v>
      </c>
      <c r="X686" s="140">
        <f>Data!AE690</f>
        <v>0</v>
      </c>
      <c r="Y686" s="140"/>
      <c r="AA686" s="140">
        <f>SUM(C686:X686)</f>
        <v>0</v>
      </c>
    </row>
    <row r="687" spans="1:27">
      <c r="A687" s="169"/>
      <c r="B687" s="145">
        <v>2002</v>
      </c>
      <c r="C687" s="140">
        <f>Data!D691</f>
        <v>28</v>
      </c>
      <c r="F687" s="140">
        <f>Data!G691</f>
        <v>165</v>
      </c>
      <c r="I687" s="140">
        <f>Data!J691</f>
        <v>0</v>
      </c>
      <c r="L687" s="140">
        <f>Data!M691</f>
        <v>332</v>
      </c>
      <c r="M687" s="140">
        <f>Data!P691</f>
        <v>0</v>
      </c>
      <c r="N687" s="140">
        <f>Data!S691</f>
        <v>185</v>
      </c>
      <c r="O687" s="140">
        <f>Data!V691</f>
        <v>0</v>
      </c>
      <c r="R687" s="140">
        <f>Data!Y691</f>
        <v>0</v>
      </c>
      <c r="U687" s="140">
        <f>Data!AB691</f>
        <v>180</v>
      </c>
      <c r="X687" s="140">
        <f>Data!AE691</f>
        <v>600</v>
      </c>
      <c r="Y687" s="140"/>
      <c r="AA687" s="140">
        <f t="shared" ref="AA687:AA697" si="170">SUM(C687:X687)</f>
        <v>1490</v>
      </c>
    </row>
    <row r="688" spans="1:27">
      <c r="A688" s="169"/>
      <c r="B688" s="145">
        <v>2003</v>
      </c>
      <c r="C688" s="140">
        <f>Data!D692</f>
        <v>0</v>
      </c>
      <c r="F688" s="140">
        <f>Data!G692</f>
        <v>0</v>
      </c>
      <c r="I688" s="140">
        <f>Data!J692</f>
        <v>0</v>
      </c>
      <c r="L688" s="140">
        <f>Data!M692</f>
        <v>0</v>
      </c>
      <c r="M688" s="140">
        <f>Data!P692</f>
        <v>0</v>
      </c>
      <c r="N688" s="140">
        <f>Data!S692</f>
        <v>0</v>
      </c>
      <c r="O688" s="140">
        <f>Data!V692</f>
        <v>0</v>
      </c>
      <c r="R688" s="140">
        <f>Data!Y692</f>
        <v>0</v>
      </c>
      <c r="U688" s="140">
        <f>Data!AB692</f>
        <v>0</v>
      </c>
      <c r="X688" s="140">
        <f>Data!AE692</f>
        <v>0</v>
      </c>
      <c r="Y688" s="140"/>
      <c r="AA688" s="140">
        <f t="shared" si="170"/>
        <v>0</v>
      </c>
    </row>
    <row r="689" spans="1:27">
      <c r="A689" s="169"/>
      <c r="B689" s="145">
        <v>2004</v>
      </c>
      <c r="C689" s="140">
        <f>Data!D693</f>
        <v>243</v>
      </c>
      <c r="F689" s="140">
        <f>Data!G693</f>
        <v>1338</v>
      </c>
      <c r="I689" s="140">
        <f>Data!J693</f>
        <v>0</v>
      </c>
      <c r="L689" s="140">
        <f>Data!M693</f>
        <v>0</v>
      </c>
      <c r="M689" s="140">
        <f>Data!P693</f>
        <v>219</v>
      </c>
      <c r="N689" s="140">
        <f>Data!S693</f>
        <v>0</v>
      </c>
      <c r="O689" s="140">
        <f>Data!V693</f>
        <v>240</v>
      </c>
      <c r="R689" s="140">
        <f>Data!Y693</f>
        <v>0</v>
      </c>
      <c r="U689" s="140">
        <f>Data!AB693</f>
        <v>0</v>
      </c>
      <c r="X689" s="140">
        <f>Data!AE693</f>
        <v>0</v>
      </c>
      <c r="Y689" s="140"/>
      <c r="AA689" s="140">
        <f t="shared" si="170"/>
        <v>2040</v>
      </c>
    </row>
    <row r="690" spans="1:27">
      <c r="A690" s="169"/>
      <c r="B690" s="145">
        <v>2005</v>
      </c>
      <c r="C690" s="140">
        <f>Data!D694</f>
        <v>213</v>
      </c>
      <c r="F690" s="140">
        <f>Data!G694</f>
        <v>3537</v>
      </c>
      <c r="I690" s="140">
        <f>Data!J694</f>
        <v>0</v>
      </c>
      <c r="L690" s="140">
        <f>Data!M694</f>
        <v>0</v>
      </c>
      <c r="M690" s="140">
        <f>Data!P694</f>
        <v>309</v>
      </c>
      <c r="N690" s="140">
        <f>Data!S694</f>
        <v>0</v>
      </c>
      <c r="O690" s="140">
        <f>Data!V694</f>
        <v>0</v>
      </c>
      <c r="R690" s="140">
        <f>Data!Y694</f>
        <v>0</v>
      </c>
      <c r="U690" s="140">
        <f>Data!AB694</f>
        <v>0</v>
      </c>
      <c r="X690" s="140">
        <f>Data!AE694</f>
        <v>1497</v>
      </c>
      <c r="Y690" s="140"/>
      <c r="AA690" s="140">
        <f t="shared" si="170"/>
        <v>5556</v>
      </c>
    </row>
    <row r="691" spans="1:27">
      <c r="A691" s="169"/>
      <c r="B691" s="145">
        <v>2006</v>
      </c>
      <c r="C691" s="140">
        <f>Data!D695</f>
        <v>0</v>
      </c>
      <c r="F691" s="140">
        <f>Data!G695</f>
        <v>2601</v>
      </c>
      <c r="I691" s="140">
        <f>Data!J695</f>
        <v>0</v>
      </c>
      <c r="L691" s="140">
        <f>Data!M695</f>
        <v>0</v>
      </c>
      <c r="M691" s="140">
        <f>Data!P695</f>
        <v>0</v>
      </c>
      <c r="N691" s="140">
        <f>Data!S695</f>
        <v>0</v>
      </c>
      <c r="O691" s="140">
        <f>Data!V695</f>
        <v>0</v>
      </c>
      <c r="R691" s="140">
        <f>Data!Y695</f>
        <v>100</v>
      </c>
      <c r="U691" s="140">
        <f>Data!AB695</f>
        <v>471</v>
      </c>
      <c r="X691" s="140">
        <f>Data!AE695</f>
        <v>0</v>
      </c>
      <c r="Y691" s="140"/>
      <c r="AA691" s="140">
        <f t="shared" si="170"/>
        <v>3172</v>
      </c>
    </row>
    <row r="692" spans="1:27">
      <c r="A692" s="169"/>
      <c r="B692" s="145">
        <v>2007</v>
      </c>
      <c r="C692" s="140">
        <f>Data!D696</f>
        <v>0</v>
      </c>
      <c r="F692" s="140">
        <f>Data!G696</f>
        <v>3080</v>
      </c>
      <c r="I692" s="140">
        <f>Data!J696</f>
        <v>0</v>
      </c>
      <c r="L692" s="140">
        <f>Data!M696</f>
        <v>0</v>
      </c>
      <c r="M692" s="140">
        <f>Data!P696</f>
        <v>0</v>
      </c>
      <c r="N692" s="140">
        <f>Data!S696</f>
        <v>0</v>
      </c>
      <c r="O692" s="140">
        <f>Data!V696</f>
        <v>0</v>
      </c>
      <c r="R692" s="140">
        <f>Data!Y696</f>
        <v>0</v>
      </c>
      <c r="U692" s="140">
        <f>Data!AB696</f>
        <v>0</v>
      </c>
      <c r="X692" s="140">
        <f>Data!AE696</f>
        <v>0</v>
      </c>
      <c r="Y692" s="140"/>
      <c r="AA692" s="140">
        <f t="shared" si="170"/>
        <v>3080</v>
      </c>
    </row>
    <row r="693" spans="1:27">
      <c r="A693" s="169"/>
      <c r="B693" s="145">
        <v>2008</v>
      </c>
      <c r="C693" s="140">
        <f>Data!D697</f>
        <v>169</v>
      </c>
      <c r="F693" s="140">
        <f>Data!G697</f>
        <v>2269</v>
      </c>
      <c r="I693" s="140">
        <f>Data!J697</f>
        <v>0</v>
      </c>
      <c r="L693" s="140">
        <f>Data!M697</f>
        <v>0</v>
      </c>
      <c r="M693" s="140">
        <f>Data!P697</f>
        <v>0</v>
      </c>
      <c r="N693" s="140">
        <f>Data!S697</f>
        <v>0</v>
      </c>
      <c r="O693" s="140">
        <f>Data!V697</f>
        <v>0</v>
      </c>
      <c r="R693" s="140">
        <f>Data!Y697</f>
        <v>0</v>
      </c>
      <c r="U693" s="140">
        <f>Data!AB697</f>
        <v>193</v>
      </c>
      <c r="X693" s="140">
        <f>Data!AE697</f>
        <v>0</v>
      </c>
      <c r="Y693" s="140"/>
      <c r="AA693" s="140">
        <f t="shared" si="170"/>
        <v>2631</v>
      </c>
    </row>
    <row r="694" spans="1:27">
      <c r="A694" s="169"/>
      <c r="B694" s="145">
        <v>2009</v>
      </c>
      <c r="C694" s="140">
        <f>Data!D698</f>
        <v>0</v>
      </c>
      <c r="F694" s="140">
        <f>Data!G698</f>
        <v>2620</v>
      </c>
      <c r="I694" s="140">
        <f>Data!J698</f>
        <v>0</v>
      </c>
      <c r="L694" s="140">
        <f>Data!M698</f>
        <v>0</v>
      </c>
      <c r="M694" s="140">
        <f>Data!P698</f>
        <v>0</v>
      </c>
      <c r="N694" s="140">
        <f>Data!S698</f>
        <v>0</v>
      </c>
      <c r="O694" s="140">
        <f>Data!V698</f>
        <v>48</v>
      </c>
      <c r="R694" s="140">
        <f>Data!Y698</f>
        <v>0</v>
      </c>
      <c r="U694" s="140">
        <f>Data!AB698</f>
        <v>3065</v>
      </c>
      <c r="X694" s="140">
        <f>Data!AE698</f>
        <v>584</v>
      </c>
      <c r="Y694" s="140"/>
      <c r="AA694" s="140">
        <f t="shared" si="170"/>
        <v>6317</v>
      </c>
    </row>
    <row r="695" spans="1:27">
      <c r="A695" s="169"/>
      <c r="B695" s="145">
        <v>2010</v>
      </c>
      <c r="C695" s="140">
        <f>Data!D699</f>
        <v>0</v>
      </c>
      <c r="F695" s="140">
        <f>Data!G699</f>
        <v>8329</v>
      </c>
      <c r="I695" s="140">
        <f>Data!J699</f>
        <v>0</v>
      </c>
      <c r="L695" s="140">
        <f>Data!M699</f>
        <v>0</v>
      </c>
      <c r="M695" s="140">
        <f>Data!P699</f>
        <v>403</v>
      </c>
      <c r="N695" s="140">
        <f>Data!S699</f>
        <v>0</v>
      </c>
      <c r="O695" s="140">
        <f>Data!V699</f>
        <v>0</v>
      </c>
      <c r="R695" s="140">
        <f>Data!Y699</f>
        <v>0</v>
      </c>
      <c r="U695" s="140">
        <f>Data!AB699</f>
        <v>0</v>
      </c>
      <c r="X695" s="140">
        <f>Data!AE699</f>
        <v>1250</v>
      </c>
      <c r="Y695" s="140"/>
      <c r="AA695" s="140">
        <f t="shared" si="170"/>
        <v>9982</v>
      </c>
    </row>
    <row r="696" spans="1:27">
      <c r="A696" s="169"/>
      <c r="B696" s="145">
        <v>2011</v>
      </c>
      <c r="C696" s="140">
        <f>Data!D700</f>
        <v>188</v>
      </c>
      <c r="F696" s="140">
        <f>Data!G700</f>
        <v>2850</v>
      </c>
      <c r="I696" s="140">
        <f>Data!J700</f>
        <v>0</v>
      </c>
      <c r="L696" s="140">
        <f>Data!M700</f>
        <v>0</v>
      </c>
      <c r="M696" s="140">
        <f>Data!P700</f>
        <v>0</v>
      </c>
      <c r="N696" s="140">
        <f>Data!S700</f>
        <v>0</v>
      </c>
      <c r="O696" s="140">
        <f>Data!V700</f>
        <v>0</v>
      </c>
      <c r="R696" s="140">
        <f>Data!Y700</f>
        <v>0</v>
      </c>
      <c r="U696" s="140">
        <f>Data!AB700</f>
        <v>376</v>
      </c>
      <c r="X696" s="140">
        <f>Data!AE700</f>
        <v>683</v>
      </c>
      <c r="Y696" s="140"/>
      <c r="AA696" s="140">
        <f t="shared" si="170"/>
        <v>4097</v>
      </c>
    </row>
    <row r="697" spans="1:27">
      <c r="A697" s="169"/>
      <c r="B697" s="145">
        <v>2012</v>
      </c>
      <c r="C697" s="140">
        <f>Data!D701</f>
        <v>24385</v>
      </c>
      <c r="F697" s="140">
        <f>Data!G701</f>
        <v>4293</v>
      </c>
      <c r="I697" s="140">
        <f>Data!J701</f>
        <v>0</v>
      </c>
      <c r="L697" s="140">
        <f>Data!M701</f>
        <v>540</v>
      </c>
      <c r="M697" s="140">
        <f>Data!P701</f>
        <v>0</v>
      </c>
      <c r="N697" s="140">
        <f>Data!S701</f>
        <v>0</v>
      </c>
      <c r="O697" s="140">
        <f>Data!V701</f>
        <v>568</v>
      </c>
      <c r="R697" s="140">
        <f>Data!Y701</f>
        <v>0</v>
      </c>
      <c r="U697" s="140">
        <f>Data!AB701</f>
        <v>0</v>
      </c>
      <c r="X697" s="140">
        <f>Data!AE701</f>
        <v>6128</v>
      </c>
      <c r="Y697" s="140"/>
      <c r="AA697" s="140">
        <f t="shared" si="170"/>
        <v>35914</v>
      </c>
    </row>
    <row r="698" spans="1:27" ht="11.25" customHeight="1">
      <c r="C698" s="140"/>
      <c r="F698" s="140"/>
      <c r="I698" s="140"/>
      <c r="L698" s="140"/>
      <c r="M698" s="140"/>
      <c r="N698" s="140"/>
      <c r="O698" s="140"/>
      <c r="R698" s="140"/>
      <c r="U698" s="140"/>
      <c r="X698" s="140"/>
      <c r="Y698" s="140"/>
      <c r="AA698" s="140">
        <f t="shared" ref="AA698:AA700" si="171">SUM(C698:X698)</f>
        <v>0</v>
      </c>
    </row>
    <row r="699" spans="1:27">
      <c r="A699" s="144"/>
      <c r="B699" s="145" t="s">
        <v>106</v>
      </c>
      <c r="C699" s="140">
        <f>SUM(C686:C688)</f>
        <v>28</v>
      </c>
      <c r="F699" s="140">
        <f t="shared" ref="F699:X699" si="172">SUM(F686:F688)</f>
        <v>165</v>
      </c>
      <c r="I699" s="140">
        <f t="shared" si="172"/>
        <v>0</v>
      </c>
      <c r="L699" s="140">
        <f t="shared" si="172"/>
        <v>332</v>
      </c>
      <c r="M699" s="140">
        <f t="shared" si="172"/>
        <v>0</v>
      </c>
      <c r="N699" s="140">
        <f t="shared" si="172"/>
        <v>185</v>
      </c>
      <c r="O699" s="140">
        <f t="shared" si="172"/>
        <v>0</v>
      </c>
      <c r="R699" s="140">
        <f t="shared" si="172"/>
        <v>0</v>
      </c>
      <c r="U699" s="140">
        <f t="shared" si="172"/>
        <v>180</v>
      </c>
      <c r="X699" s="140">
        <f t="shared" si="172"/>
        <v>600</v>
      </c>
      <c r="Y699" s="140"/>
      <c r="AA699" s="140">
        <f t="shared" si="171"/>
        <v>1490</v>
      </c>
    </row>
    <row r="700" spans="1:27">
      <c r="A700" s="144"/>
      <c r="B700" s="145" t="s">
        <v>139</v>
      </c>
      <c r="C700" s="140">
        <f>SUM(C689:C697)</f>
        <v>25198</v>
      </c>
      <c r="D700" s="140">
        <f>SUM(C699:C700)</f>
        <v>25226</v>
      </c>
      <c r="E700" s="140">
        <f>SUM(C686:C697)</f>
        <v>25226</v>
      </c>
      <c r="F700" s="140">
        <f t="shared" ref="F700:X700" si="173">SUM(F689:F697)</f>
        <v>30917</v>
      </c>
      <c r="G700" s="140">
        <f>SUM(F699:F700)</f>
        <v>31082</v>
      </c>
      <c r="H700" s="140">
        <f>SUM(F686:F697)</f>
        <v>31082</v>
      </c>
      <c r="I700" s="140">
        <f t="shared" si="173"/>
        <v>0</v>
      </c>
      <c r="J700" s="140">
        <f>SUM(I699:I700)</f>
        <v>0</v>
      </c>
      <c r="K700" s="140">
        <f>SUM(I686:I697)</f>
        <v>0</v>
      </c>
      <c r="L700" s="140">
        <f t="shared" si="173"/>
        <v>540</v>
      </c>
      <c r="M700" s="140">
        <f t="shared" si="173"/>
        <v>931</v>
      </c>
      <c r="N700" s="140">
        <f t="shared" si="173"/>
        <v>0</v>
      </c>
      <c r="O700" s="140">
        <f t="shared" si="173"/>
        <v>856</v>
      </c>
      <c r="P700" s="140">
        <f>SUM(O699:O700)</f>
        <v>856</v>
      </c>
      <c r="Q700" s="140">
        <f>SUM(O686:O697)</f>
        <v>856</v>
      </c>
      <c r="R700" s="140">
        <f t="shared" si="173"/>
        <v>100</v>
      </c>
      <c r="S700" s="140">
        <f>SUM(R699:R700)</f>
        <v>100</v>
      </c>
      <c r="T700" s="140">
        <f>SUM(R686:R697)</f>
        <v>100</v>
      </c>
      <c r="U700" s="140">
        <f t="shared" si="173"/>
        <v>4105</v>
      </c>
      <c r="V700" s="140">
        <f>SUM(U699:U700)</f>
        <v>4285</v>
      </c>
      <c r="W700" s="140">
        <f>SUM(U686:U697)</f>
        <v>4285</v>
      </c>
      <c r="X700" s="140">
        <f t="shared" si="173"/>
        <v>10142</v>
      </c>
      <c r="Y700" s="140">
        <f>SUM(X686:X697)</f>
        <v>10742</v>
      </c>
      <c r="Z700" s="140">
        <f>SUM(X699:X700)</f>
        <v>10742</v>
      </c>
      <c r="AA700" s="140">
        <f t="shared" si="171"/>
        <v>195887</v>
      </c>
    </row>
    <row r="701" spans="1:27">
      <c r="A701" s="144"/>
      <c r="C701" s="140">
        <f>Data!D705</f>
        <v>0</v>
      </c>
      <c r="F701" s="140">
        <f>Data!G705</f>
        <v>0</v>
      </c>
      <c r="I701" s="140">
        <f>Data!J705</f>
        <v>0</v>
      </c>
      <c r="L701" s="140">
        <f>Data!M705</f>
        <v>0</v>
      </c>
      <c r="M701" s="140">
        <f>Data!P705</f>
        <v>0</v>
      </c>
      <c r="N701" s="140">
        <f>Data!S705</f>
        <v>0</v>
      </c>
      <c r="O701" s="140">
        <f>Data!V705</f>
        <v>0</v>
      </c>
      <c r="R701" s="140">
        <f>Data!Y705</f>
        <v>0</v>
      </c>
      <c r="U701" s="140">
        <f>Data!AB705</f>
        <v>0</v>
      </c>
      <c r="X701" s="140">
        <f>Data!AE705</f>
        <v>0</v>
      </c>
      <c r="Y701" s="140"/>
      <c r="AA701" s="140">
        <f>SUM(C701:X701)</f>
        <v>0</v>
      </c>
    </row>
    <row r="702" spans="1:27" ht="17.25" customHeight="1">
      <c r="A702" s="169" t="s">
        <v>12</v>
      </c>
      <c r="B702" s="145">
        <v>2001</v>
      </c>
      <c r="C702" s="140">
        <f>Data!D706</f>
        <v>1200</v>
      </c>
      <c r="F702" s="140">
        <f>Data!G706</f>
        <v>470</v>
      </c>
      <c r="I702" s="140">
        <f>Data!J706</f>
        <v>0</v>
      </c>
      <c r="L702" s="140">
        <f>Data!M706</f>
        <v>90</v>
      </c>
      <c r="M702" s="140">
        <f>Data!P706</f>
        <v>0</v>
      </c>
      <c r="N702" s="140">
        <f>Data!S706</f>
        <v>0</v>
      </c>
      <c r="O702" s="140">
        <f>Data!V706</f>
        <v>0</v>
      </c>
      <c r="R702" s="140">
        <f>Data!Y706</f>
        <v>0</v>
      </c>
      <c r="U702" s="140">
        <f>Data!AB706</f>
        <v>0</v>
      </c>
      <c r="X702" s="140">
        <f>Data!AE706</f>
        <v>0</v>
      </c>
      <c r="Y702" s="140"/>
      <c r="AA702" s="140">
        <f>SUM(C702:X702)</f>
        <v>1760</v>
      </c>
    </row>
    <row r="703" spans="1:27">
      <c r="A703" s="169"/>
      <c r="B703" s="145">
        <v>2002</v>
      </c>
      <c r="C703" s="140">
        <f>Data!D707</f>
        <v>1200</v>
      </c>
      <c r="F703" s="140">
        <f>Data!G707</f>
        <v>470</v>
      </c>
      <c r="I703" s="140">
        <f>Data!J707</f>
        <v>0</v>
      </c>
      <c r="L703" s="140">
        <f>Data!M707</f>
        <v>90</v>
      </c>
      <c r="M703" s="140">
        <f>Data!P707</f>
        <v>0</v>
      </c>
      <c r="N703" s="140">
        <f>Data!S707</f>
        <v>148</v>
      </c>
      <c r="O703" s="140">
        <f>Data!V707</f>
        <v>0</v>
      </c>
      <c r="R703" s="140">
        <f>Data!Y707</f>
        <v>0</v>
      </c>
      <c r="U703" s="140">
        <f>Data!AB707</f>
        <v>0</v>
      </c>
      <c r="X703" s="140">
        <f>Data!AE707</f>
        <v>4332</v>
      </c>
      <c r="Y703" s="140"/>
      <c r="AA703" s="140">
        <f t="shared" ref="AA703:AA713" si="174">SUM(C703:X703)</f>
        <v>6240</v>
      </c>
    </row>
    <row r="704" spans="1:27">
      <c r="A704" s="169"/>
      <c r="B704" s="145">
        <v>2003</v>
      </c>
      <c r="C704" s="140">
        <f>Data!D708</f>
        <v>0</v>
      </c>
      <c r="F704" s="140">
        <f>Data!G708</f>
        <v>0</v>
      </c>
      <c r="I704" s="140">
        <f>Data!J708</f>
        <v>0</v>
      </c>
      <c r="L704" s="140">
        <f>Data!M708</f>
        <v>0</v>
      </c>
      <c r="M704" s="140">
        <f>Data!P708</f>
        <v>0</v>
      </c>
      <c r="N704" s="140">
        <f>Data!S708</f>
        <v>0</v>
      </c>
      <c r="O704" s="140">
        <f>Data!V708</f>
        <v>0</v>
      </c>
      <c r="R704" s="140">
        <f>Data!Y708</f>
        <v>0</v>
      </c>
      <c r="U704" s="140">
        <f>Data!AB708</f>
        <v>0</v>
      </c>
      <c r="X704" s="140">
        <f>Data!AE708</f>
        <v>0</v>
      </c>
      <c r="Y704" s="140"/>
      <c r="AA704" s="140">
        <f t="shared" si="174"/>
        <v>0</v>
      </c>
    </row>
    <row r="705" spans="1:27">
      <c r="A705" s="169"/>
      <c r="B705" s="145">
        <v>2004</v>
      </c>
      <c r="C705" s="140">
        <f>Data!D709</f>
        <v>4457</v>
      </c>
      <c r="F705" s="140">
        <f>Data!G709</f>
        <v>9138</v>
      </c>
      <c r="I705" s="140">
        <f>Data!J709</f>
        <v>1072</v>
      </c>
      <c r="L705" s="140">
        <f>Data!M709</f>
        <v>721</v>
      </c>
      <c r="M705" s="140">
        <f>Data!P709</f>
        <v>0</v>
      </c>
      <c r="N705" s="140">
        <f>Data!S709</f>
        <v>303</v>
      </c>
      <c r="O705" s="140">
        <f>Data!V709</f>
        <v>857</v>
      </c>
      <c r="R705" s="140">
        <f>Data!Y709</f>
        <v>0</v>
      </c>
      <c r="U705" s="140">
        <f>Data!AB709</f>
        <v>0</v>
      </c>
      <c r="X705" s="140">
        <f>Data!AE709</f>
        <v>4332</v>
      </c>
      <c r="Y705" s="140"/>
      <c r="AA705" s="140">
        <f t="shared" si="174"/>
        <v>20880</v>
      </c>
    </row>
    <row r="706" spans="1:27">
      <c r="A706" s="169"/>
      <c r="B706" s="145">
        <v>2005</v>
      </c>
      <c r="C706" s="140">
        <f>Data!D710</f>
        <v>4564</v>
      </c>
      <c r="F706" s="140">
        <f>Data!G710</f>
        <v>5927</v>
      </c>
      <c r="I706" s="140">
        <f>Data!J710</f>
        <v>0</v>
      </c>
      <c r="L706" s="140">
        <f>Data!M710</f>
        <v>0</v>
      </c>
      <c r="M706" s="140">
        <f>Data!P710</f>
        <v>0</v>
      </c>
      <c r="N706" s="140">
        <f>Data!S710</f>
        <v>0</v>
      </c>
      <c r="O706" s="140">
        <f>Data!V710</f>
        <v>0</v>
      </c>
      <c r="R706" s="140">
        <f>Data!Y710</f>
        <v>0</v>
      </c>
      <c r="U706" s="140">
        <f>Data!AB710</f>
        <v>648</v>
      </c>
      <c r="X706" s="140">
        <f>Data!AE710</f>
        <v>5927</v>
      </c>
      <c r="Y706" s="140"/>
      <c r="AA706" s="140">
        <f t="shared" si="174"/>
        <v>17066</v>
      </c>
    </row>
    <row r="707" spans="1:27">
      <c r="A707" s="169"/>
      <c r="B707" s="145">
        <v>2006</v>
      </c>
      <c r="C707" s="140">
        <f>Data!D711</f>
        <v>16394</v>
      </c>
      <c r="F707" s="140">
        <f>Data!G711</f>
        <v>8276</v>
      </c>
      <c r="I707" s="140">
        <f>Data!J711</f>
        <v>0</v>
      </c>
      <c r="L707" s="140">
        <f>Data!M711</f>
        <v>1356</v>
      </c>
      <c r="M707" s="140">
        <f>Data!P711</f>
        <v>0</v>
      </c>
      <c r="N707" s="140">
        <f>Data!S711</f>
        <v>784</v>
      </c>
      <c r="O707" s="140">
        <f>Data!V711</f>
        <v>730</v>
      </c>
      <c r="R707" s="140">
        <f>Data!Y711</f>
        <v>2539</v>
      </c>
      <c r="U707" s="140">
        <f>Data!AB711</f>
        <v>2598</v>
      </c>
      <c r="X707" s="140">
        <f>Data!AE711</f>
        <v>5249</v>
      </c>
      <c r="Y707" s="140"/>
      <c r="AA707" s="140">
        <f t="shared" si="174"/>
        <v>37926</v>
      </c>
    </row>
    <row r="708" spans="1:27">
      <c r="A708" s="169"/>
      <c r="B708" s="145">
        <v>2007</v>
      </c>
      <c r="C708" s="140">
        <f>Data!D712</f>
        <v>20280</v>
      </c>
      <c r="F708" s="140">
        <f>Data!G712</f>
        <v>5188</v>
      </c>
      <c r="I708" s="140">
        <f>Data!J712</f>
        <v>1032</v>
      </c>
      <c r="L708" s="140">
        <f>Data!M712</f>
        <v>0</v>
      </c>
      <c r="M708" s="140">
        <f>Data!P712</f>
        <v>0</v>
      </c>
      <c r="N708" s="140">
        <f>Data!S712</f>
        <v>0</v>
      </c>
      <c r="O708" s="140">
        <f>Data!V712</f>
        <v>1199</v>
      </c>
      <c r="R708" s="140">
        <f>Data!Y712</f>
        <v>363</v>
      </c>
      <c r="U708" s="140">
        <f>Data!AB712</f>
        <v>1255</v>
      </c>
      <c r="X708" s="140">
        <f>Data!AE712</f>
        <v>931</v>
      </c>
      <c r="Y708" s="140"/>
      <c r="AA708" s="140">
        <f t="shared" si="174"/>
        <v>30248</v>
      </c>
    </row>
    <row r="709" spans="1:27">
      <c r="A709" s="169"/>
      <c r="B709" s="145">
        <v>2008</v>
      </c>
      <c r="C709" s="140">
        <f>Data!D713</f>
        <v>10880</v>
      </c>
      <c r="F709" s="140">
        <f>Data!G713</f>
        <v>0</v>
      </c>
      <c r="I709" s="140">
        <f>Data!J713</f>
        <v>0</v>
      </c>
      <c r="L709" s="140">
        <f>Data!M713</f>
        <v>1980</v>
      </c>
      <c r="M709" s="140">
        <f>Data!P713</f>
        <v>0</v>
      </c>
      <c r="N709" s="140">
        <f>Data!S713</f>
        <v>0</v>
      </c>
      <c r="O709" s="140">
        <f>Data!V713</f>
        <v>866</v>
      </c>
      <c r="R709" s="140">
        <f>Data!Y713</f>
        <v>916</v>
      </c>
      <c r="U709" s="140">
        <f>Data!AB713</f>
        <v>20458</v>
      </c>
      <c r="X709" s="140">
        <f>Data!AE713</f>
        <v>1047</v>
      </c>
      <c r="Y709" s="140"/>
      <c r="AA709" s="140">
        <f t="shared" si="174"/>
        <v>36147</v>
      </c>
    </row>
    <row r="710" spans="1:27">
      <c r="A710" s="169"/>
      <c r="B710" s="145">
        <v>2009</v>
      </c>
      <c r="C710" s="140">
        <f>Data!D714</f>
        <v>5600</v>
      </c>
      <c r="F710" s="140">
        <f>Data!G714</f>
        <v>3129</v>
      </c>
      <c r="I710" s="140">
        <f>Data!J714</f>
        <v>0</v>
      </c>
      <c r="L710" s="140">
        <f>Data!M714</f>
        <v>975</v>
      </c>
      <c r="M710" s="140">
        <f>Data!P714</f>
        <v>0</v>
      </c>
      <c r="N710" s="140">
        <f>Data!S714</f>
        <v>0</v>
      </c>
      <c r="O710" s="140">
        <f>Data!V714</f>
        <v>0</v>
      </c>
      <c r="R710" s="140">
        <f>Data!Y714</f>
        <v>0</v>
      </c>
      <c r="U710" s="140">
        <f>Data!AB714</f>
        <v>0</v>
      </c>
      <c r="X710" s="140">
        <f>Data!AE714</f>
        <v>1985</v>
      </c>
      <c r="Y710" s="140"/>
      <c r="AA710" s="140">
        <f t="shared" si="174"/>
        <v>11689</v>
      </c>
    </row>
    <row r="711" spans="1:27">
      <c r="A711" s="169"/>
      <c r="B711" s="145">
        <v>2010</v>
      </c>
      <c r="C711" s="140">
        <f>Data!D715</f>
        <v>0</v>
      </c>
      <c r="F711" s="140">
        <f>Data!G715</f>
        <v>3392</v>
      </c>
      <c r="I711" s="140">
        <f>Data!J715</f>
        <v>0</v>
      </c>
      <c r="L711" s="140">
        <f>Data!M715</f>
        <v>2257</v>
      </c>
      <c r="M711" s="140">
        <f>Data!P715</f>
        <v>0</v>
      </c>
      <c r="N711" s="140">
        <f>Data!S715</f>
        <v>0</v>
      </c>
      <c r="O711" s="140">
        <f>Data!V715</f>
        <v>0</v>
      </c>
      <c r="R711" s="140">
        <f>Data!Y715</f>
        <v>734</v>
      </c>
      <c r="U711" s="140">
        <f>Data!AB715</f>
        <v>1176</v>
      </c>
      <c r="X711" s="140">
        <f>Data!AE715</f>
        <v>4626</v>
      </c>
      <c r="Y711" s="140"/>
      <c r="AA711" s="140">
        <f t="shared" si="174"/>
        <v>12185</v>
      </c>
    </row>
    <row r="712" spans="1:27">
      <c r="A712" s="169"/>
      <c r="B712" s="145">
        <v>2011</v>
      </c>
      <c r="C712" s="140">
        <f>Data!D716</f>
        <v>0</v>
      </c>
      <c r="F712" s="140">
        <f>Data!G716</f>
        <v>5076</v>
      </c>
      <c r="I712" s="140">
        <f>Data!J716</f>
        <v>0</v>
      </c>
      <c r="L712" s="140">
        <f>Data!M716</f>
        <v>0</v>
      </c>
      <c r="M712" s="140">
        <f>Data!P716</f>
        <v>0</v>
      </c>
      <c r="N712" s="140">
        <f>Data!S716</f>
        <v>0</v>
      </c>
      <c r="O712" s="140">
        <f>Data!V716</f>
        <v>770</v>
      </c>
      <c r="R712" s="140">
        <f>Data!Y716</f>
        <v>708</v>
      </c>
      <c r="U712" s="140">
        <f>Data!AB716</f>
        <v>4117</v>
      </c>
      <c r="X712" s="140">
        <f>Data!AE716</f>
        <v>6986</v>
      </c>
      <c r="Y712" s="140"/>
      <c r="AA712" s="140">
        <f t="shared" si="174"/>
        <v>17657</v>
      </c>
    </row>
    <row r="713" spans="1:27">
      <c r="A713" s="169"/>
      <c r="B713" s="145">
        <v>2012</v>
      </c>
      <c r="C713" s="140">
        <f>Data!D717</f>
        <v>0</v>
      </c>
      <c r="F713" s="140">
        <f>Data!G717</f>
        <v>3281</v>
      </c>
      <c r="I713" s="140">
        <f>Data!J717</f>
        <v>0</v>
      </c>
      <c r="L713" s="140">
        <f>Data!M717</f>
        <v>0</v>
      </c>
      <c r="M713" s="140">
        <f>Data!P717</f>
        <v>0</v>
      </c>
      <c r="N713" s="140">
        <f>Data!S717</f>
        <v>654</v>
      </c>
      <c r="O713" s="140">
        <f>Data!V717</f>
        <v>0</v>
      </c>
      <c r="R713" s="140">
        <f>Data!Y717</f>
        <v>0</v>
      </c>
      <c r="U713" s="140">
        <f>Data!AB717</f>
        <v>115</v>
      </c>
      <c r="X713" s="140">
        <f>Data!AE717</f>
        <v>1270</v>
      </c>
      <c r="Y713" s="140"/>
      <c r="AA713" s="140">
        <f t="shared" si="174"/>
        <v>5320</v>
      </c>
    </row>
    <row r="714" spans="1:27" ht="11.25" customHeight="1">
      <c r="C714" s="140"/>
      <c r="F714" s="140"/>
      <c r="I714" s="140"/>
      <c r="L714" s="140"/>
      <c r="M714" s="140"/>
      <c r="N714" s="140"/>
      <c r="O714" s="140"/>
      <c r="R714" s="140"/>
      <c r="U714" s="140"/>
      <c r="X714" s="140"/>
      <c r="Y714" s="140"/>
      <c r="AA714" s="140">
        <f t="shared" ref="AA714:AA716" si="175">SUM(C714:X714)</f>
        <v>0</v>
      </c>
    </row>
    <row r="715" spans="1:27">
      <c r="A715" s="144"/>
      <c r="B715" s="145" t="s">
        <v>106</v>
      </c>
      <c r="C715" s="140">
        <f>SUM(C702:C704)</f>
        <v>2400</v>
      </c>
      <c r="F715" s="140">
        <f t="shared" ref="F715:X715" si="176">SUM(F702:F704)</f>
        <v>940</v>
      </c>
      <c r="I715" s="140">
        <f t="shared" si="176"/>
        <v>0</v>
      </c>
      <c r="L715" s="140">
        <f t="shared" si="176"/>
        <v>180</v>
      </c>
      <c r="M715" s="140">
        <f t="shared" si="176"/>
        <v>0</v>
      </c>
      <c r="N715" s="140">
        <f t="shared" si="176"/>
        <v>148</v>
      </c>
      <c r="O715" s="140">
        <f t="shared" si="176"/>
        <v>0</v>
      </c>
      <c r="R715" s="140">
        <f t="shared" si="176"/>
        <v>0</v>
      </c>
      <c r="U715" s="140">
        <f t="shared" si="176"/>
        <v>0</v>
      </c>
      <c r="X715" s="140">
        <f t="shared" si="176"/>
        <v>4332</v>
      </c>
      <c r="Y715" s="140"/>
      <c r="AA715" s="140">
        <f t="shared" si="175"/>
        <v>8000</v>
      </c>
    </row>
    <row r="716" spans="1:27">
      <c r="A716" s="144"/>
      <c r="B716" s="145" t="s">
        <v>139</v>
      </c>
      <c r="C716" s="140">
        <f>SUM(C705:C713)</f>
        <v>62175</v>
      </c>
      <c r="D716" s="140">
        <f>SUM(C715:C716)</f>
        <v>64575</v>
      </c>
      <c r="E716" s="140">
        <f>SUM(C702:C713)</f>
        <v>64575</v>
      </c>
      <c r="F716" s="140">
        <f t="shared" ref="F716:X716" si="177">SUM(F705:F713)</f>
        <v>43407</v>
      </c>
      <c r="G716" s="140">
        <f>SUM(F715:F716)</f>
        <v>44347</v>
      </c>
      <c r="H716" s="140">
        <f>SUM(F702:F713)</f>
        <v>44347</v>
      </c>
      <c r="I716" s="140">
        <f t="shared" si="177"/>
        <v>2104</v>
      </c>
      <c r="J716" s="140">
        <f>SUM(I715:I716)</f>
        <v>2104</v>
      </c>
      <c r="K716" s="140">
        <f>SUM(I702:I713)</f>
        <v>2104</v>
      </c>
      <c r="L716" s="140">
        <f t="shared" si="177"/>
        <v>7289</v>
      </c>
      <c r="M716" s="140">
        <f t="shared" si="177"/>
        <v>0</v>
      </c>
      <c r="N716" s="140">
        <f t="shared" si="177"/>
        <v>1741</v>
      </c>
      <c r="O716" s="140">
        <f t="shared" si="177"/>
        <v>4422</v>
      </c>
      <c r="P716" s="140">
        <f>SUM(O715:O716)</f>
        <v>4422</v>
      </c>
      <c r="Q716" s="140">
        <f>SUM(O702:O713)</f>
        <v>4422</v>
      </c>
      <c r="R716" s="140">
        <f t="shared" si="177"/>
        <v>5260</v>
      </c>
      <c r="S716" s="140">
        <f>SUM(R715:R716)</f>
        <v>5260</v>
      </c>
      <c r="T716" s="140">
        <f>SUM(R702:R713)</f>
        <v>5260</v>
      </c>
      <c r="U716" s="140">
        <f t="shared" si="177"/>
        <v>30367</v>
      </c>
      <c r="V716" s="140">
        <f>SUM(U715:U716)</f>
        <v>30367</v>
      </c>
      <c r="W716" s="140">
        <f>SUM(U702:U713)</f>
        <v>30367</v>
      </c>
      <c r="X716" s="140">
        <f t="shared" si="177"/>
        <v>32353</v>
      </c>
      <c r="Y716" s="140">
        <f>SUM(X702:X713)</f>
        <v>36685</v>
      </c>
      <c r="Z716" s="140">
        <f>SUM(X715:X716)</f>
        <v>36685</v>
      </c>
      <c r="AA716" s="140">
        <f t="shared" si="175"/>
        <v>491268</v>
      </c>
    </row>
    <row r="717" spans="1:27">
      <c r="A717" s="144"/>
      <c r="C717" s="140">
        <f>Data!D721</f>
        <v>0</v>
      </c>
      <c r="F717" s="140">
        <f>Data!G721</f>
        <v>0</v>
      </c>
      <c r="I717" s="140">
        <f>Data!J721</f>
        <v>0</v>
      </c>
      <c r="L717" s="140">
        <f>Data!M721</f>
        <v>0</v>
      </c>
      <c r="M717" s="140">
        <f>Data!P721</f>
        <v>0</v>
      </c>
      <c r="N717" s="140">
        <f>Data!S721</f>
        <v>0</v>
      </c>
      <c r="O717" s="140">
        <f>Data!V721</f>
        <v>0</v>
      </c>
      <c r="R717" s="140">
        <f>Data!Y721</f>
        <v>0</v>
      </c>
      <c r="U717" s="140">
        <f>Data!AB721</f>
        <v>0</v>
      </c>
      <c r="X717" s="140">
        <f>Data!AE721</f>
        <v>0</v>
      </c>
      <c r="Y717" s="140"/>
      <c r="AA717" s="140">
        <f>SUM(C717:X717)</f>
        <v>0</v>
      </c>
    </row>
    <row r="718" spans="1:27" ht="23.25" customHeight="1">
      <c r="A718" s="169" t="s">
        <v>58</v>
      </c>
      <c r="B718" s="145">
        <v>2001</v>
      </c>
      <c r="C718" s="140">
        <f>Data!D722</f>
        <v>846</v>
      </c>
      <c r="F718" s="140">
        <f>Data!G722</f>
        <v>2492</v>
      </c>
      <c r="I718" s="140">
        <f>Data!J722</f>
        <v>0</v>
      </c>
      <c r="L718" s="140">
        <f>Data!M722</f>
        <v>2459</v>
      </c>
      <c r="M718" s="140">
        <f>Data!P722</f>
        <v>0</v>
      </c>
      <c r="N718" s="140">
        <f>Data!S722</f>
        <v>421</v>
      </c>
      <c r="O718" s="140">
        <f>Data!V722</f>
        <v>0</v>
      </c>
      <c r="R718" s="140">
        <f>Data!Y722</f>
        <v>0</v>
      </c>
      <c r="U718" s="140">
        <f>Data!AB722</f>
        <v>0</v>
      </c>
      <c r="X718" s="140">
        <f>Data!AE722</f>
        <v>0</v>
      </c>
      <c r="Y718" s="140"/>
      <c r="AA718" s="140">
        <f>SUM(C718:X718)</f>
        <v>6218</v>
      </c>
    </row>
    <row r="719" spans="1:27">
      <c r="A719" s="169"/>
      <c r="B719" s="145">
        <v>2002</v>
      </c>
      <c r="C719" s="140">
        <f>Data!D723</f>
        <v>25275</v>
      </c>
      <c r="F719" s="140">
        <f>Data!G723</f>
        <v>0</v>
      </c>
      <c r="I719" s="140">
        <f>Data!J723</f>
        <v>0</v>
      </c>
      <c r="L719" s="140">
        <f>Data!M723</f>
        <v>0</v>
      </c>
      <c r="M719" s="140">
        <f>Data!P723</f>
        <v>0</v>
      </c>
      <c r="N719" s="140">
        <f>Data!S723</f>
        <v>0</v>
      </c>
      <c r="O719" s="140">
        <f>Data!V723</f>
        <v>0</v>
      </c>
      <c r="R719" s="140">
        <f>Data!Y723</f>
        <v>0</v>
      </c>
      <c r="U719" s="140">
        <f>Data!AB723</f>
        <v>0</v>
      </c>
      <c r="X719" s="140">
        <f>Data!AE723</f>
        <v>0</v>
      </c>
      <c r="Y719" s="140"/>
      <c r="AA719" s="140">
        <f t="shared" ref="AA719:AA729" si="178">SUM(C719:X719)</f>
        <v>25275</v>
      </c>
    </row>
    <row r="720" spans="1:27">
      <c r="A720" s="169"/>
      <c r="B720" s="145">
        <v>2003</v>
      </c>
      <c r="C720" s="140">
        <f>Data!D724</f>
        <v>0</v>
      </c>
      <c r="F720" s="140">
        <f>Data!G724</f>
        <v>0</v>
      </c>
      <c r="I720" s="140">
        <f>Data!J724</f>
        <v>0</v>
      </c>
      <c r="L720" s="140">
        <f>Data!M724</f>
        <v>0</v>
      </c>
      <c r="M720" s="140">
        <f>Data!P724</f>
        <v>0</v>
      </c>
      <c r="N720" s="140">
        <f>Data!S724</f>
        <v>0</v>
      </c>
      <c r="O720" s="140">
        <f>Data!V724</f>
        <v>0</v>
      </c>
      <c r="R720" s="140">
        <f>Data!Y724</f>
        <v>0</v>
      </c>
      <c r="U720" s="140">
        <f>Data!AB724</f>
        <v>0</v>
      </c>
      <c r="X720" s="140">
        <f>Data!AE724</f>
        <v>0</v>
      </c>
      <c r="Y720" s="140"/>
      <c r="AA720" s="140">
        <f t="shared" si="178"/>
        <v>0</v>
      </c>
    </row>
    <row r="721" spans="1:27">
      <c r="A721" s="169"/>
      <c r="B721" s="145">
        <v>2004</v>
      </c>
      <c r="C721" s="140">
        <f>Data!D725</f>
        <v>0</v>
      </c>
      <c r="F721" s="140">
        <f>Data!G725</f>
        <v>0</v>
      </c>
      <c r="I721" s="140">
        <f>Data!J725</f>
        <v>0</v>
      </c>
      <c r="L721" s="140">
        <f>Data!M725</f>
        <v>0</v>
      </c>
      <c r="M721" s="140">
        <f>Data!P725</f>
        <v>0</v>
      </c>
      <c r="N721" s="140">
        <f>Data!S725</f>
        <v>0</v>
      </c>
      <c r="O721" s="140">
        <f>Data!V725</f>
        <v>0</v>
      </c>
      <c r="R721" s="140">
        <f>Data!Y725</f>
        <v>0</v>
      </c>
      <c r="U721" s="140">
        <f>Data!AB725</f>
        <v>0</v>
      </c>
      <c r="X721" s="140">
        <f>Data!AE725</f>
        <v>0</v>
      </c>
      <c r="Y721" s="140"/>
      <c r="AA721" s="140">
        <f t="shared" si="178"/>
        <v>0</v>
      </c>
    </row>
    <row r="722" spans="1:27">
      <c r="A722" s="169"/>
      <c r="B722" s="145">
        <v>2005</v>
      </c>
      <c r="C722" s="140">
        <f>Data!D726</f>
        <v>26700</v>
      </c>
      <c r="F722" s="140">
        <f>Data!G726</f>
        <v>0</v>
      </c>
      <c r="I722" s="140">
        <f>Data!J726</f>
        <v>0</v>
      </c>
      <c r="L722" s="140">
        <f>Data!M726</f>
        <v>0</v>
      </c>
      <c r="M722" s="140">
        <f>Data!P726</f>
        <v>0</v>
      </c>
      <c r="N722" s="140">
        <f>Data!S726</f>
        <v>0</v>
      </c>
      <c r="O722" s="140">
        <f>Data!V726</f>
        <v>0</v>
      </c>
      <c r="R722" s="140">
        <f>Data!Y726</f>
        <v>0</v>
      </c>
      <c r="U722" s="140">
        <f>Data!AB726</f>
        <v>0</v>
      </c>
      <c r="X722" s="140">
        <f>Data!AE726</f>
        <v>0</v>
      </c>
      <c r="Y722" s="140"/>
      <c r="AA722" s="140">
        <f t="shared" si="178"/>
        <v>26700</v>
      </c>
    </row>
    <row r="723" spans="1:27">
      <c r="A723" s="169"/>
      <c r="B723" s="145">
        <v>2006</v>
      </c>
      <c r="C723" s="140">
        <f>Data!D727</f>
        <v>3496</v>
      </c>
      <c r="F723" s="140">
        <f>Data!G727</f>
        <v>0</v>
      </c>
      <c r="I723" s="140">
        <f>Data!J727</f>
        <v>0</v>
      </c>
      <c r="L723" s="140">
        <f>Data!M727</f>
        <v>0</v>
      </c>
      <c r="M723" s="140">
        <f>Data!P727</f>
        <v>0</v>
      </c>
      <c r="N723" s="140">
        <f>Data!S727</f>
        <v>0</v>
      </c>
      <c r="O723" s="140">
        <f>Data!V727</f>
        <v>0</v>
      </c>
      <c r="R723" s="140">
        <f>Data!Y727</f>
        <v>0</v>
      </c>
      <c r="U723" s="140">
        <f>Data!AB727</f>
        <v>0</v>
      </c>
      <c r="X723" s="140">
        <f>Data!AE727</f>
        <v>0</v>
      </c>
      <c r="Y723" s="140"/>
      <c r="AA723" s="140">
        <f t="shared" si="178"/>
        <v>3496</v>
      </c>
    </row>
    <row r="724" spans="1:27">
      <c r="A724" s="169"/>
      <c r="B724" s="145">
        <v>2007</v>
      </c>
      <c r="C724" s="140">
        <f>Data!D728</f>
        <v>0</v>
      </c>
      <c r="F724" s="140">
        <f>Data!G728</f>
        <v>8968</v>
      </c>
      <c r="I724" s="140">
        <f>Data!J728</f>
        <v>0</v>
      </c>
      <c r="L724" s="140">
        <f>Data!M728</f>
        <v>0</v>
      </c>
      <c r="M724" s="140">
        <f>Data!P728</f>
        <v>0</v>
      </c>
      <c r="N724" s="140">
        <f>Data!S728</f>
        <v>0</v>
      </c>
      <c r="O724" s="140">
        <f>Data!V728</f>
        <v>0</v>
      </c>
      <c r="R724" s="140">
        <f>Data!Y728</f>
        <v>0</v>
      </c>
      <c r="U724" s="140">
        <f>Data!AB728</f>
        <v>0</v>
      </c>
      <c r="X724" s="140">
        <f>Data!AE728</f>
        <v>0</v>
      </c>
      <c r="Y724" s="140"/>
      <c r="AA724" s="140">
        <f t="shared" si="178"/>
        <v>8968</v>
      </c>
    </row>
    <row r="725" spans="1:27">
      <c r="A725" s="169"/>
      <c r="B725" s="145">
        <v>2008</v>
      </c>
      <c r="C725" s="140">
        <f>Data!D729</f>
        <v>25680</v>
      </c>
      <c r="F725" s="140">
        <f>Data!G729</f>
        <v>0</v>
      </c>
      <c r="I725" s="140">
        <f>Data!J729</f>
        <v>0</v>
      </c>
      <c r="L725" s="140">
        <f>Data!M729</f>
        <v>0</v>
      </c>
      <c r="M725" s="140">
        <f>Data!P729</f>
        <v>0</v>
      </c>
      <c r="N725" s="140">
        <f>Data!S729</f>
        <v>0</v>
      </c>
      <c r="O725" s="140">
        <f>Data!V729</f>
        <v>0</v>
      </c>
      <c r="R725" s="140">
        <f>Data!Y729</f>
        <v>0</v>
      </c>
      <c r="U725" s="140">
        <f>Data!AB729</f>
        <v>0</v>
      </c>
      <c r="X725" s="140">
        <f>Data!AE729</f>
        <v>0</v>
      </c>
      <c r="Y725" s="140"/>
      <c r="AA725" s="140">
        <f t="shared" si="178"/>
        <v>25680</v>
      </c>
    </row>
    <row r="726" spans="1:27">
      <c r="A726" s="169"/>
      <c r="B726" s="145">
        <v>2009</v>
      </c>
      <c r="C726" s="140">
        <f>Data!D730</f>
        <v>22630</v>
      </c>
      <c r="F726" s="140">
        <f>Data!G730</f>
        <v>0</v>
      </c>
      <c r="I726" s="140">
        <f>Data!J730</f>
        <v>0</v>
      </c>
      <c r="L726" s="140">
        <f>Data!M730</f>
        <v>0</v>
      </c>
      <c r="M726" s="140">
        <f>Data!P730</f>
        <v>0</v>
      </c>
      <c r="N726" s="140">
        <f>Data!S730</f>
        <v>0</v>
      </c>
      <c r="O726" s="140">
        <f>Data!V730</f>
        <v>0</v>
      </c>
      <c r="R726" s="140">
        <f>Data!Y730</f>
        <v>0</v>
      </c>
      <c r="U726" s="140">
        <f>Data!AB730</f>
        <v>0</v>
      </c>
      <c r="X726" s="140">
        <f>Data!AE730</f>
        <v>0</v>
      </c>
      <c r="Y726" s="140"/>
      <c r="AA726" s="140">
        <f t="shared" si="178"/>
        <v>22630</v>
      </c>
    </row>
    <row r="727" spans="1:27">
      <c r="A727" s="169"/>
      <c r="B727" s="145">
        <v>2010</v>
      </c>
      <c r="C727" s="140">
        <f>Data!D731</f>
        <v>14120</v>
      </c>
      <c r="F727" s="140">
        <f>Data!G731</f>
        <v>2080</v>
      </c>
      <c r="I727" s="140">
        <f>Data!J731</f>
        <v>0</v>
      </c>
      <c r="L727" s="140">
        <f>Data!M731</f>
        <v>0</v>
      </c>
      <c r="M727" s="140">
        <f>Data!P731</f>
        <v>0</v>
      </c>
      <c r="N727" s="140">
        <f>Data!S731</f>
        <v>0</v>
      </c>
      <c r="O727" s="140">
        <f>Data!V731</f>
        <v>0</v>
      </c>
      <c r="R727" s="140">
        <f>Data!Y731</f>
        <v>0</v>
      </c>
      <c r="U727" s="140">
        <f>Data!AB731</f>
        <v>0</v>
      </c>
      <c r="X727" s="140">
        <f>Data!AE731</f>
        <v>280</v>
      </c>
      <c r="Y727" s="140"/>
      <c r="AA727" s="140">
        <f t="shared" si="178"/>
        <v>16480</v>
      </c>
    </row>
    <row r="728" spans="1:27">
      <c r="A728" s="169"/>
      <c r="B728" s="145">
        <v>2011</v>
      </c>
      <c r="C728" s="140">
        <f>Data!D732</f>
        <v>0</v>
      </c>
      <c r="F728" s="140">
        <f>Data!G732</f>
        <v>870</v>
      </c>
      <c r="I728" s="140">
        <f>Data!J732</f>
        <v>0</v>
      </c>
      <c r="L728" s="140">
        <f>Data!M732</f>
        <v>0</v>
      </c>
      <c r="M728" s="140">
        <f>Data!P732</f>
        <v>0</v>
      </c>
      <c r="N728" s="140">
        <f>Data!S732</f>
        <v>0</v>
      </c>
      <c r="O728" s="140">
        <f>Data!V732</f>
        <v>0</v>
      </c>
      <c r="R728" s="140">
        <f>Data!Y732</f>
        <v>0</v>
      </c>
      <c r="U728" s="140">
        <f>Data!AB732</f>
        <v>356</v>
      </c>
      <c r="X728" s="140">
        <f>Data!AE732</f>
        <v>0</v>
      </c>
      <c r="Y728" s="140"/>
      <c r="AA728" s="140">
        <f t="shared" si="178"/>
        <v>1226</v>
      </c>
    </row>
    <row r="729" spans="1:27">
      <c r="A729" s="169"/>
      <c r="B729" s="145">
        <v>2012</v>
      </c>
      <c r="C729" s="140">
        <f>Data!D733</f>
        <v>36360</v>
      </c>
      <c r="F729" s="140">
        <f>Data!G733</f>
        <v>0</v>
      </c>
      <c r="I729" s="140">
        <f>Data!J733</f>
        <v>0</v>
      </c>
      <c r="L729" s="140">
        <f>Data!M733</f>
        <v>0</v>
      </c>
      <c r="M729" s="140">
        <f>Data!P733</f>
        <v>0</v>
      </c>
      <c r="N729" s="140">
        <f>Data!S733</f>
        <v>0</v>
      </c>
      <c r="O729" s="140">
        <f>Data!V733</f>
        <v>0</v>
      </c>
      <c r="R729" s="140">
        <f>Data!Y733</f>
        <v>0</v>
      </c>
      <c r="U729" s="140">
        <f>Data!AB733</f>
        <v>0</v>
      </c>
      <c r="X729" s="140">
        <f>Data!AE733</f>
        <v>0</v>
      </c>
      <c r="Y729" s="140"/>
      <c r="AA729" s="140">
        <f t="shared" si="178"/>
        <v>36360</v>
      </c>
    </row>
    <row r="730" spans="1:27" ht="11.25" customHeight="1">
      <c r="C730" s="140"/>
      <c r="F730" s="140"/>
      <c r="I730" s="140"/>
      <c r="L730" s="140"/>
      <c r="M730" s="140"/>
      <c r="N730" s="140"/>
      <c r="O730" s="140"/>
      <c r="R730" s="140"/>
      <c r="U730" s="140"/>
      <c r="X730" s="140"/>
      <c r="Y730" s="140"/>
      <c r="AA730" s="140">
        <f t="shared" ref="AA730:AA732" si="179">SUM(C730:X730)</f>
        <v>0</v>
      </c>
    </row>
    <row r="731" spans="1:27">
      <c r="A731" s="144"/>
      <c r="B731" s="145" t="s">
        <v>106</v>
      </c>
      <c r="C731" s="140">
        <f>SUM(C718:C720)</f>
        <v>26121</v>
      </c>
      <c r="F731" s="140">
        <f t="shared" ref="F731:X731" si="180">SUM(F718:F720)</f>
        <v>2492</v>
      </c>
      <c r="I731" s="140">
        <f t="shared" si="180"/>
        <v>0</v>
      </c>
      <c r="L731" s="140">
        <f t="shared" si="180"/>
        <v>2459</v>
      </c>
      <c r="M731" s="140">
        <f t="shared" si="180"/>
        <v>0</v>
      </c>
      <c r="N731" s="140">
        <f t="shared" si="180"/>
        <v>421</v>
      </c>
      <c r="O731" s="140">
        <f t="shared" si="180"/>
        <v>0</v>
      </c>
      <c r="R731" s="140">
        <f t="shared" si="180"/>
        <v>0</v>
      </c>
      <c r="U731" s="140">
        <f t="shared" si="180"/>
        <v>0</v>
      </c>
      <c r="X731" s="140">
        <f t="shared" si="180"/>
        <v>0</v>
      </c>
      <c r="Y731" s="140"/>
      <c r="AA731" s="140">
        <f t="shared" si="179"/>
        <v>31493</v>
      </c>
    </row>
    <row r="732" spans="1:27">
      <c r="A732" s="144"/>
      <c r="B732" s="145" t="s">
        <v>139</v>
      </c>
      <c r="C732" s="140">
        <f>SUM(C721:C729)</f>
        <v>128986</v>
      </c>
      <c r="D732" s="140">
        <f>SUM(C731:C732)</f>
        <v>155107</v>
      </c>
      <c r="E732" s="140">
        <f>SUM(C718:C729)</f>
        <v>155107</v>
      </c>
      <c r="F732" s="140">
        <f t="shared" ref="F732:X732" si="181">SUM(F721:F729)</f>
        <v>11918</v>
      </c>
      <c r="G732" s="140">
        <f>SUM(F731:F732)</f>
        <v>14410</v>
      </c>
      <c r="H732" s="140">
        <f>SUM(F718:F729)</f>
        <v>14410</v>
      </c>
      <c r="I732" s="140">
        <f t="shared" si="181"/>
        <v>0</v>
      </c>
      <c r="J732" s="140">
        <f>SUM(I731:I732)</f>
        <v>0</v>
      </c>
      <c r="K732" s="140">
        <f>SUM(I718:I729)</f>
        <v>0</v>
      </c>
      <c r="L732" s="140">
        <f t="shared" si="181"/>
        <v>0</v>
      </c>
      <c r="M732" s="140">
        <f t="shared" si="181"/>
        <v>0</v>
      </c>
      <c r="N732" s="140">
        <f t="shared" si="181"/>
        <v>0</v>
      </c>
      <c r="O732" s="140">
        <f t="shared" si="181"/>
        <v>0</v>
      </c>
      <c r="P732" s="140">
        <f>SUM(O731:O732)</f>
        <v>0</v>
      </c>
      <c r="Q732" s="140">
        <f>SUM(O718:O729)</f>
        <v>0</v>
      </c>
      <c r="R732" s="140">
        <f t="shared" si="181"/>
        <v>0</v>
      </c>
      <c r="S732" s="140">
        <f>SUM(R731:R732)</f>
        <v>0</v>
      </c>
      <c r="T732" s="140">
        <f>SUM(R718:R729)</f>
        <v>0</v>
      </c>
      <c r="U732" s="140">
        <f t="shared" si="181"/>
        <v>356</v>
      </c>
      <c r="V732" s="140">
        <f>SUM(U731:U732)</f>
        <v>356</v>
      </c>
      <c r="W732" s="140">
        <f>SUM(U718:U729)</f>
        <v>356</v>
      </c>
      <c r="X732" s="140">
        <f t="shared" si="181"/>
        <v>280</v>
      </c>
      <c r="Y732" s="140">
        <f>SUM(X718:X729)</f>
        <v>280</v>
      </c>
      <c r="Z732" s="140">
        <f>SUM(X731:X732)</f>
        <v>280</v>
      </c>
      <c r="AA732" s="140">
        <f t="shared" si="179"/>
        <v>481286</v>
      </c>
    </row>
    <row r="733" spans="1:27">
      <c r="A733" s="144"/>
      <c r="C733" s="140"/>
      <c r="D733" s="140"/>
      <c r="E733" s="140"/>
      <c r="F733" s="140"/>
      <c r="G733" s="140"/>
      <c r="H733" s="140"/>
      <c r="I733" s="140"/>
      <c r="J733" s="140"/>
      <c r="K733" s="140"/>
      <c r="L733" s="140"/>
      <c r="M733" s="140"/>
      <c r="N733" s="140"/>
      <c r="O733" s="140"/>
      <c r="P733" s="140"/>
      <c r="Q733" s="140"/>
      <c r="R733" s="140"/>
      <c r="S733" s="140"/>
      <c r="T733" s="140"/>
      <c r="U733" s="140"/>
      <c r="V733" s="140"/>
      <c r="W733" s="140"/>
      <c r="X733" s="140"/>
      <c r="Y733" s="140"/>
      <c r="Z733" s="140"/>
      <c r="AA733" s="140"/>
    </row>
    <row r="734" spans="1:27" ht="15" customHeight="1">
      <c r="A734" s="169" t="s">
        <v>59</v>
      </c>
      <c r="B734" s="145">
        <v>2001</v>
      </c>
      <c r="C734" s="140">
        <f>Data!D738</f>
        <v>0</v>
      </c>
      <c r="F734" s="140">
        <f>Data!G738</f>
        <v>237</v>
      </c>
      <c r="I734" s="140">
        <f>Data!J738</f>
        <v>0</v>
      </c>
      <c r="L734" s="140">
        <f>Data!M738</f>
        <v>0</v>
      </c>
      <c r="M734" s="140">
        <f>Data!P738</f>
        <v>0</v>
      </c>
      <c r="N734" s="140">
        <f>Data!S738</f>
        <v>0</v>
      </c>
      <c r="O734" s="140">
        <f>Data!V738</f>
        <v>0</v>
      </c>
      <c r="R734" s="140">
        <f>Data!Y738</f>
        <v>0</v>
      </c>
      <c r="U734" s="140">
        <f>Data!AB738</f>
        <v>0</v>
      </c>
      <c r="X734" s="140">
        <f>Data!AE738</f>
        <v>1134</v>
      </c>
      <c r="Y734" s="140"/>
      <c r="AA734" s="140">
        <f>SUM(C734:X734)</f>
        <v>1371</v>
      </c>
    </row>
    <row r="735" spans="1:27">
      <c r="A735" s="169"/>
      <c r="B735" s="145">
        <v>2002</v>
      </c>
      <c r="C735" s="140">
        <f>Data!D739</f>
        <v>0</v>
      </c>
      <c r="F735" s="140">
        <f>Data!G739</f>
        <v>0</v>
      </c>
      <c r="I735" s="140">
        <f>Data!J739</f>
        <v>0</v>
      </c>
      <c r="L735" s="140">
        <f>Data!M739</f>
        <v>0</v>
      </c>
      <c r="M735" s="140">
        <f>Data!P739</f>
        <v>0</v>
      </c>
      <c r="N735" s="140">
        <f>Data!S739</f>
        <v>162</v>
      </c>
      <c r="O735" s="140">
        <f>Data!V739</f>
        <v>0</v>
      </c>
      <c r="R735" s="140">
        <f>Data!Y739</f>
        <v>0</v>
      </c>
      <c r="U735" s="140">
        <f>Data!AB739</f>
        <v>0</v>
      </c>
      <c r="X735" s="140">
        <f>Data!AE739</f>
        <v>0</v>
      </c>
      <c r="Y735" s="140"/>
      <c r="AA735" s="140">
        <f t="shared" ref="AA735:AA745" si="182">SUM(C735:X735)</f>
        <v>162</v>
      </c>
    </row>
    <row r="736" spans="1:27">
      <c r="A736" s="169"/>
      <c r="B736" s="145">
        <v>2003</v>
      </c>
      <c r="C736" s="140">
        <f>Data!D740</f>
        <v>0</v>
      </c>
      <c r="F736" s="140">
        <f>Data!G740</f>
        <v>325</v>
      </c>
      <c r="I736" s="140">
        <f>Data!J740</f>
        <v>0</v>
      </c>
      <c r="L736" s="140">
        <f>Data!M740</f>
        <v>0</v>
      </c>
      <c r="M736" s="140">
        <f>Data!P740</f>
        <v>0</v>
      </c>
      <c r="N736" s="140">
        <f>Data!S740</f>
        <v>0</v>
      </c>
      <c r="O736" s="140">
        <f>Data!V740</f>
        <v>0</v>
      </c>
      <c r="R736" s="140">
        <f>Data!Y740</f>
        <v>350</v>
      </c>
      <c r="U736" s="140">
        <f>Data!AB740</f>
        <v>0</v>
      </c>
      <c r="X736" s="140">
        <f>Data!AE740</f>
        <v>0</v>
      </c>
      <c r="Y736" s="140"/>
      <c r="AA736" s="140">
        <f t="shared" si="182"/>
        <v>675</v>
      </c>
    </row>
    <row r="737" spans="1:27">
      <c r="A737" s="169"/>
      <c r="B737" s="145">
        <v>2004</v>
      </c>
      <c r="C737" s="140">
        <f>Data!D741</f>
        <v>50</v>
      </c>
      <c r="F737" s="140">
        <f>Data!G741</f>
        <v>0</v>
      </c>
      <c r="I737" s="140">
        <f>Data!J741</f>
        <v>0</v>
      </c>
      <c r="L737" s="140">
        <f>Data!M741</f>
        <v>0</v>
      </c>
      <c r="M737" s="140">
        <f>Data!P741</f>
        <v>0</v>
      </c>
      <c r="N737" s="140">
        <f>Data!S741</f>
        <v>0</v>
      </c>
      <c r="O737" s="140">
        <f>Data!V741</f>
        <v>0</v>
      </c>
      <c r="R737" s="140">
        <f>Data!Y741</f>
        <v>0</v>
      </c>
      <c r="U737" s="140">
        <f>Data!AB741</f>
        <v>0</v>
      </c>
      <c r="X737" s="140">
        <f>Data!AE741</f>
        <v>0</v>
      </c>
      <c r="Y737" s="140"/>
      <c r="AA737" s="140">
        <f t="shared" si="182"/>
        <v>50</v>
      </c>
    </row>
    <row r="738" spans="1:27">
      <c r="A738" s="169"/>
      <c r="B738" s="145">
        <v>2005</v>
      </c>
      <c r="C738" s="140">
        <f>Data!D742</f>
        <v>0</v>
      </c>
      <c r="F738" s="140">
        <f>Data!G742</f>
        <v>208</v>
      </c>
      <c r="I738" s="140">
        <f>Data!J742</f>
        <v>0</v>
      </c>
      <c r="L738" s="140">
        <f>Data!M742</f>
        <v>0</v>
      </c>
      <c r="M738" s="140">
        <f>Data!P742</f>
        <v>0</v>
      </c>
      <c r="N738" s="140">
        <f>Data!S742</f>
        <v>0</v>
      </c>
      <c r="O738" s="140">
        <f>Data!V742</f>
        <v>0</v>
      </c>
      <c r="R738" s="140">
        <f>Data!Y742</f>
        <v>0</v>
      </c>
      <c r="U738" s="140">
        <f>Data!AB742</f>
        <v>0</v>
      </c>
      <c r="X738" s="140">
        <f>Data!AE742</f>
        <v>0</v>
      </c>
      <c r="Y738" s="140"/>
      <c r="AA738" s="140">
        <f t="shared" si="182"/>
        <v>208</v>
      </c>
    </row>
    <row r="739" spans="1:27">
      <c r="A739" s="169"/>
      <c r="B739" s="145">
        <v>2006</v>
      </c>
      <c r="C739" s="140">
        <f>Data!D743</f>
        <v>0</v>
      </c>
      <c r="F739" s="140">
        <f>Data!G743</f>
        <v>998</v>
      </c>
      <c r="I739" s="140">
        <f>Data!J743</f>
        <v>360</v>
      </c>
      <c r="L739" s="140">
        <f>Data!M743</f>
        <v>360</v>
      </c>
      <c r="M739" s="140">
        <f>Data!P743</f>
        <v>0</v>
      </c>
      <c r="N739" s="140">
        <f>Data!S743</f>
        <v>0</v>
      </c>
      <c r="O739" s="140">
        <f>Data!V743</f>
        <v>0</v>
      </c>
      <c r="R739" s="140">
        <f>Data!Y743</f>
        <v>0</v>
      </c>
      <c r="U739" s="140">
        <f>Data!AB743</f>
        <v>7055</v>
      </c>
      <c r="X739" s="140">
        <f>Data!AE743</f>
        <v>234</v>
      </c>
      <c r="Y739" s="140"/>
      <c r="AA739" s="140">
        <f t="shared" si="182"/>
        <v>9007</v>
      </c>
    </row>
    <row r="740" spans="1:27">
      <c r="A740" s="169"/>
      <c r="B740" s="145">
        <v>2007</v>
      </c>
      <c r="C740" s="140">
        <f>Data!D744</f>
        <v>0</v>
      </c>
      <c r="F740" s="140">
        <f>Data!G744</f>
        <v>1880</v>
      </c>
      <c r="I740" s="140">
        <f>Data!J744</f>
        <v>0</v>
      </c>
      <c r="L740" s="140">
        <f>Data!M744</f>
        <v>0</v>
      </c>
      <c r="M740" s="140">
        <f>Data!P744</f>
        <v>0</v>
      </c>
      <c r="N740" s="140">
        <f>Data!S744</f>
        <v>0</v>
      </c>
      <c r="O740" s="140">
        <f>Data!V744</f>
        <v>0</v>
      </c>
      <c r="R740" s="140">
        <f>Data!Y744</f>
        <v>0</v>
      </c>
      <c r="U740" s="140">
        <f>Data!AB744</f>
        <v>25001</v>
      </c>
      <c r="X740" s="140">
        <f>Data!AE744</f>
        <v>0</v>
      </c>
      <c r="Y740" s="140"/>
      <c r="AA740" s="140">
        <f t="shared" si="182"/>
        <v>26881</v>
      </c>
    </row>
    <row r="741" spans="1:27">
      <c r="A741" s="169"/>
      <c r="B741" s="145">
        <v>2008</v>
      </c>
      <c r="C741" s="140">
        <f>Data!D745</f>
        <v>0</v>
      </c>
      <c r="F741" s="140">
        <f>Data!G745</f>
        <v>832</v>
      </c>
      <c r="I741" s="140">
        <f>Data!J745</f>
        <v>0</v>
      </c>
      <c r="L741" s="140">
        <f>Data!M745</f>
        <v>0</v>
      </c>
      <c r="M741" s="140">
        <f>Data!P745</f>
        <v>0</v>
      </c>
      <c r="N741" s="140">
        <f>Data!S745</f>
        <v>0</v>
      </c>
      <c r="O741" s="140">
        <f>Data!V745</f>
        <v>0</v>
      </c>
      <c r="R741" s="140">
        <f>Data!Y745</f>
        <v>0</v>
      </c>
      <c r="U741" s="140">
        <f>Data!AB745</f>
        <v>441</v>
      </c>
      <c r="X741" s="140">
        <f>Data!AE745</f>
        <v>0</v>
      </c>
      <c r="Y741" s="140"/>
      <c r="AA741" s="140">
        <f t="shared" si="182"/>
        <v>1273</v>
      </c>
    </row>
    <row r="742" spans="1:27">
      <c r="A742" s="169"/>
      <c r="B742" s="145">
        <v>2009</v>
      </c>
      <c r="C742" s="140">
        <f>Data!D746</f>
        <v>65</v>
      </c>
      <c r="F742" s="140">
        <f>Data!G746</f>
        <v>444</v>
      </c>
      <c r="I742" s="140">
        <f>Data!J746</f>
        <v>0</v>
      </c>
      <c r="L742" s="140">
        <f>Data!M746</f>
        <v>0</v>
      </c>
      <c r="M742" s="140">
        <f>Data!P746</f>
        <v>0</v>
      </c>
      <c r="N742" s="140">
        <f>Data!S746</f>
        <v>0</v>
      </c>
      <c r="O742" s="140">
        <f>Data!V746</f>
        <v>0</v>
      </c>
      <c r="R742" s="140">
        <f>Data!Y746</f>
        <v>145</v>
      </c>
      <c r="U742" s="140">
        <f>Data!AB746</f>
        <v>162</v>
      </c>
      <c r="X742" s="140">
        <f>Data!AE746</f>
        <v>360</v>
      </c>
      <c r="Y742" s="140"/>
      <c r="AA742" s="140">
        <f t="shared" si="182"/>
        <v>1176</v>
      </c>
    </row>
    <row r="743" spans="1:27">
      <c r="A743" s="169"/>
      <c r="B743" s="145">
        <v>2010</v>
      </c>
      <c r="C743" s="140">
        <f>Data!D747</f>
        <v>0</v>
      </c>
      <c r="F743" s="140">
        <f>Data!G747</f>
        <v>203</v>
      </c>
      <c r="I743" s="140">
        <f>Data!J747</f>
        <v>0</v>
      </c>
      <c r="L743" s="140">
        <f>Data!M747</f>
        <v>0</v>
      </c>
      <c r="M743" s="140">
        <f>Data!P747</f>
        <v>0</v>
      </c>
      <c r="N743" s="140">
        <f>Data!S747</f>
        <v>0</v>
      </c>
      <c r="O743" s="140">
        <f>Data!V747</f>
        <v>0</v>
      </c>
      <c r="R743" s="140">
        <f>Data!Y747</f>
        <v>0</v>
      </c>
      <c r="U743" s="140">
        <f>Data!AB747</f>
        <v>0</v>
      </c>
      <c r="X743" s="140">
        <f>Data!AE747</f>
        <v>0</v>
      </c>
      <c r="Y743" s="140"/>
      <c r="AA743" s="140">
        <f t="shared" si="182"/>
        <v>203</v>
      </c>
    </row>
    <row r="744" spans="1:27">
      <c r="A744" s="169"/>
      <c r="B744" s="145">
        <v>2011</v>
      </c>
      <c r="C744" s="140">
        <f>Data!D748</f>
        <v>0</v>
      </c>
      <c r="F744" s="140">
        <f>Data!G748</f>
        <v>352</v>
      </c>
      <c r="I744" s="140">
        <f>Data!J748</f>
        <v>0</v>
      </c>
      <c r="L744" s="140">
        <f>Data!M748</f>
        <v>0</v>
      </c>
      <c r="M744" s="140">
        <f>Data!P748</f>
        <v>0</v>
      </c>
      <c r="N744" s="140">
        <f>Data!S748</f>
        <v>0</v>
      </c>
      <c r="O744" s="140">
        <f>Data!V748</f>
        <v>0</v>
      </c>
      <c r="R744" s="140">
        <f>Data!Y748</f>
        <v>0</v>
      </c>
      <c r="U744" s="140">
        <f>Data!AB748</f>
        <v>0</v>
      </c>
      <c r="X744" s="140">
        <f>Data!AE748</f>
        <v>0</v>
      </c>
      <c r="Y744" s="140"/>
      <c r="AA744" s="140">
        <f t="shared" si="182"/>
        <v>352</v>
      </c>
    </row>
    <row r="745" spans="1:27">
      <c r="A745" s="169"/>
      <c r="B745" s="145">
        <v>2012</v>
      </c>
      <c r="C745" s="140">
        <f>Data!D749</f>
        <v>70</v>
      </c>
      <c r="F745" s="140">
        <f>Data!G749</f>
        <v>570</v>
      </c>
      <c r="I745" s="140">
        <f>Data!J749</f>
        <v>720</v>
      </c>
      <c r="L745" s="140">
        <f>Data!M749</f>
        <v>0</v>
      </c>
      <c r="M745" s="140">
        <f>Data!P749</f>
        <v>100</v>
      </c>
      <c r="N745" s="140">
        <f>Data!S749</f>
        <v>0</v>
      </c>
      <c r="O745" s="140">
        <f>Data!V749</f>
        <v>0</v>
      </c>
      <c r="R745" s="140">
        <f>Data!Y749</f>
        <v>0</v>
      </c>
      <c r="U745" s="140">
        <f>Data!AB749</f>
        <v>400</v>
      </c>
      <c r="X745" s="140">
        <f>Data!AE749</f>
        <v>0</v>
      </c>
      <c r="Y745" s="140"/>
      <c r="AA745" s="140">
        <f t="shared" si="182"/>
        <v>1860</v>
      </c>
    </row>
    <row r="746" spans="1:27" ht="11.25" customHeight="1">
      <c r="C746" s="140"/>
      <c r="F746" s="140"/>
      <c r="I746" s="140"/>
      <c r="L746" s="140"/>
      <c r="M746" s="140"/>
      <c r="N746" s="140"/>
      <c r="O746" s="140"/>
      <c r="R746" s="140"/>
      <c r="U746" s="140"/>
      <c r="X746" s="140"/>
      <c r="Y746" s="140"/>
      <c r="AA746" s="140">
        <f t="shared" ref="AA746:AA748" si="183">SUM(C746:X746)</f>
        <v>0</v>
      </c>
    </row>
    <row r="747" spans="1:27">
      <c r="A747" s="144"/>
      <c r="B747" s="145" t="s">
        <v>106</v>
      </c>
      <c r="C747" s="140">
        <f>SUM(C734:C736)</f>
        <v>0</v>
      </c>
      <c r="F747" s="140">
        <f t="shared" ref="F747:X747" si="184">SUM(F734:F736)</f>
        <v>562</v>
      </c>
      <c r="I747" s="140">
        <f t="shared" si="184"/>
        <v>0</v>
      </c>
      <c r="L747" s="140">
        <f t="shared" si="184"/>
        <v>0</v>
      </c>
      <c r="M747" s="140">
        <f t="shared" si="184"/>
        <v>0</v>
      </c>
      <c r="N747" s="140">
        <f t="shared" si="184"/>
        <v>162</v>
      </c>
      <c r="O747" s="140">
        <f t="shared" si="184"/>
        <v>0</v>
      </c>
      <c r="R747" s="140">
        <f t="shared" si="184"/>
        <v>350</v>
      </c>
      <c r="U747" s="140">
        <f t="shared" si="184"/>
        <v>0</v>
      </c>
      <c r="X747" s="140">
        <f t="shared" si="184"/>
        <v>1134</v>
      </c>
      <c r="Y747" s="140"/>
      <c r="AA747" s="140">
        <f t="shared" si="183"/>
        <v>2208</v>
      </c>
    </row>
    <row r="748" spans="1:27">
      <c r="A748" s="144"/>
      <c r="B748" s="145" t="s">
        <v>139</v>
      </c>
      <c r="C748" s="140">
        <f>SUM(C737:C745)</f>
        <v>185</v>
      </c>
      <c r="D748" s="140">
        <f>SUM(C747:C748)</f>
        <v>185</v>
      </c>
      <c r="E748" s="140">
        <f>SUM(C734:C745)</f>
        <v>185</v>
      </c>
      <c r="F748" s="140">
        <f t="shared" ref="F748:X748" si="185">SUM(F737:F745)</f>
        <v>5487</v>
      </c>
      <c r="G748" s="140">
        <f>SUM(F747:F748)</f>
        <v>6049</v>
      </c>
      <c r="H748" s="140">
        <f>SUM(F734:F745)</f>
        <v>6049</v>
      </c>
      <c r="I748" s="140">
        <f t="shared" si="185"/>
        <v>1080</v>
      </c>
      <c r="J748" s="140">
        <f>SUM(I747:I748)</f>
        <v>1080</v>
      </c>
      <c r="K748" s="140">
        <f>SUM(I734:I745)</f>
        <v>1080</v>
      </c>
      <c r="L748" s="140">
        <f t="shared" si="185"/>
        <v>360</v>
      </c>
      <c r="M748" s="140">
        <f t="shared" si="185"/>
        <v>100</v>
      </c>
      <c r="N748" s="140">
        <f t="shared" si="185"/>
        <v>0</v>
      </c>
      <c r="O748" s="140">
        <f t="shared" si="185"/>
        <v>0</v>
      </c>
      <c r="P748" s="140">
        <f>SUM(O747:O748)</f>
        <v>0</v>
      </c>
      <c r="Q748" s="140">
        <f>SUM(O734:O745)</f>
        <v>0</v>
      </c>
      <c r="R748" s="140">
        <f t="shared" si="185"/>
        <v>145</v>
      </c>
      <c r="S748" s="140">
        <f>SUM(R747:R748)</f>
        <v>495</v>
      </c>
      <c r="T748" s="140">
        <f>SUM(R734:R745)</f>
        <v>495</v>
      </c>
      <c r="U748" s="140">
        <f t="shared" si="185"/>
        <v>33059</v>
      </c>
      <c r="V748" s="140">
        <f>SUM(U747:U748)</f>
        <v>33059</v>
      </c>
      <c r="W748" s="140">
        <f>SUM(U734:U745)</f>
        <v>33059</v>
      </c>
      <c r="X748" s="140">
        <f t="shared" si="185"/>
        <v>594</v>
      </c>
      <c r="Y748" s="140">
        <f>SUM(X734:X745)</f>
        <v>1728</v>
      </c>
      <c r="Z748" s="140">
        <f>SUM(X747:X748)</f>
        <v>1728</v>
      </c>
      <c r="AA748" s="140">
        <f t="shared" si="183"/>
        <v>122746</v>
      </c>
    </row>
    <row r="749" spans="1:27">
      <c r="A749" s="144"/>
      <c r="C749" s="140">
        <f>Data!D753</f>
        <v>0</v>
      </c>
      <c r="F749" s="140">
        <f>Data!G753</f>
        <v>0</v>
      </c>
      <c r="I749" s="140">
        <f>Data!J753</f>
        <v>0</v>
      </c>
      <c r="L749" s="140">
        <f>Data!M753</f>
        <v>0</v>
      </c>
      <c r="M749" s="140">
        <f>Data!P753</f>
        <v>0</v>
      </c>
      <c r="N749" s="140">
        <f>Data!S753</f>
        <v>0</v>
      </c>
      <c r="O749" s="140">
        <f>Data!V753</f>
        <v>0</v>
      </c>
      <c r="R749" s="140">
        <f>Data!Y753</f>
        <v>0</v>
      </c>
      <c r="U749" s="140">
        <f>Data!AB753</f>
        <v>0</v>
      </c>
      <c r="X749" s="140">
        <f>Data!AE753</f>
        <v>0</v>
      </c>
      <c r="Y749" s="140"/>
      <c r="AA749" s="140">
        <f>SUM(C749:X749)</f>
        <v>0</v>
      </c>
    </row>
    <row r="750" spans="1:27" ht="20.25" customHeight="1">
      <c r="A750" s="169" t="s">
        <v>60</v>
      </c>
      <c r="B750" s="145">
        <v>2001</v>
      </c>
      <c r="C750" s="140">
        <f>Data!D754</f>
        <v>0</v>
      </c>
      <c r="F750" s="140">
        <f>Data!G754</f>
        <v>0</v>
      </c>
      <c r="I750" s="140">
        <f>Data!J754</f>
        <v>0</v>
      </c>
      <c r="L750" s="140">
        <f>Data!M754</f>
        <v>0</v>
      </c>
      <c r="M750" s="140">
        <f>Data!P754</f>
        <v>0</v>
      </c>
      <c r="N750" s="140">
        <f>Data!S754</f>
        <v>0</v>
      </c>
      <c r="O750" s="140">
        <f>Data!V754</f>
        <v>0</v>
      </c>
      <c r="R750" s="140">
        <f>Data!Y754</f>
        <v>0</v>
      </c>
      <c r="U750" s="140">
        <f>Data!AB754</f>
        <v>0</v>
      </c>
      <c r="X750" s="140">
        <f>Data!AE754</f>
        <v>0</v>
      </c>
      <c r="Y750" s="140"/>
      <c r="AA750" s="140">
        <f>SUM(C750:X750)</f>
        <v>0</v>
      </c>
    </row>
    <row r="751" spans="1:27">
      <c r="A751" s="169"/>
      <c r="B751" s="145">
        <v>2002</v>
      </c>
      <c r="C751" s="140">
        <f>Data!D755</f>
        <v>0</v>
      </c>
      <c r="F751" s="140">
        <f>Data!G755</f>
        <v>0</v>
      </c>
      <c r="I751" s="140">
        <f>Data!J755</f>
        <v>0</v>
      </c>
      <c r="L751" s="140">
        <f>Data!M755</f>
        <v>0</v>
      </c>
      <c r="M751" s="140">
        <f>Data!P755</f>
        <v>0</v>
      </c>
      <c r="N751" s="140">
        <f>Data!S755</f>
        <v>0</v>
      </c>
      <c r="O751" s="140">
        <f>Data!V755</f>
        <v>0</v>
      </c>
      <c r="R751" s="140">
        <f>Data!Y755</f>
        <v>0</v>
      </c>
      <c r="U751" s="140">
        <f>Data!AB755</f>
        <v>0</v>
      </c>
      <c r="X751" s="140">
        <f>Data!AE755</f>
        <v>0</v>
      </c>
      <c r="Y751" s="140"/>
      <c r="AA751" s="140">
        <f t="shared" ref="AA751:AA761" si="186">SUM(C751:X751)</f>
        <v>0</v>
      </c>
    </row>
    <row r="752" spans="1:27">
      <c r="A752" s="169"/>
      <c r="B752" s="145">
        <v>2003</v>
      </c>
      <c r="C752" s="140">
        <f>Data!D756</f>
        <v>0</v>
      </c>
      <c r="F752" s="140">
        <f>Data!G756</f>
        <v>0</v>
      </c>
      <c r="I752" s="140">
        <f>Data!J756</f>
        <v>0</v>
      </c>
      <c r="L752" s="140">
        <f>Data!M756</f>
        <v>0</v>
      </c>
      <c r="M752" s="140">
        <f>Data!P756</f>
        <v>0</v>
      </c>
      <c r="N752" s="140">
        <f>Data!S756</f>
        <v>0</v>
      </c>
      <c r="O752" s="140">
        <f>Data!V756</f>
        <v>0</v>
      </c>
      <c r="R752" s="140">
        <f>Data!Y756</f>
        <v>0</v>
      </c>
      <c r="U752" s="140">
        <f>Data!AB756</f>
        <v>0</v>
      </c>
      <c r="X752" s="140">
        <f>Data!AE756</f>
        <v>0</v>
      </c>
      <c r="Y752" s="140"/>
      <c r="AA752" s="140">
        <f t="shared" si="186"/>
        <v>0</v>
      </c>
    </row>
    <row r="753" spans="1:27">
      <c r="A753" s="169"/>
      <c r="B753" s="145">
        <v>2004</v>
      </c>
      <c r="C753" s="140">
        <f>Data!D757</f>
        <v>29430</v>
      </c>
      <c r="F753" s="140">
        <f>Data!G757</f>
        <v>0</v>
      </c>
      <c r="I753" s="140">
        <f>Data!J757</f>
        <v>0</v>
      </c>
      <c r="L753" s="140">
        <f>Data!M757</f>
        <v>0</v>
      </c>
      <c r="M753" s="140">
        <f>Data!P757</f>
        <v>0</v>
      </c>
      <c r="N753" s="140">
        <f>Data!S757</f>
        <v>0</v>
      </c>
      <c r="O753" s="140">
        <f>Data!V757</f>
        <v>0</v>
      </c>
      <c r="R753" s="140">
        <f>Data!Y757</f>
        <v>0</v>
      </c>
      <c r="U753" s="140">
        <f>Data!AB757</f>
        <v>0</v>
      </c>
      <c r="X753" s="140">
        <f>Data!AE757</f>
        <v>0</v>
      </c>
      <c r="Y753" s="140"/>
      <c r="AA753" s="140">
        <f t="shared" si="186"/>
        <v>29430</v>
      </c>
    </row>
    <row r="754" spans="1:27">
      <c r="A754" s="169"/>
      <c r="B754" s="145">
        <v>2005</v>
      </c>
      <c r="C754" s="140">
        <f>Data!D758</f>
        <v>0</v>
      </c>
      <c r="F754" s="140">
        <f>Data!G758</f>
        <v>0</v>
      </c>
      <c r="I754" s="140">
        <f>Data!J758</f>
        <v>0</v>
      </c>
      <c r="L754" s="140">
        <f>Data!M758</f>
        <v>0</v>
      </c>
      <c r="M754" s="140">
        <f>Data!P758</f>
        <v>0</v>
      </c>
      <c r="N754" s="140">
        <f>Data!S758</f>
        <v>0</v>
      </c>
      <c r="O754" s="140">
        <f>Data!V758</f>
        <v>0</v>
      </c>
      <c r="R754" s="140">
        <f>Data!Y758</f>
        <v>0</v>
      </c>
      <c r="U754" s="140">
        <f>Data!AB758</f>
        <v>0</v>
      </c>
      <c r="X754" s="140">
        <f>Data!AE758</f>
        <v>0</v>
      </c>
      <c r="Y754" s="140"/>
      <c r="AA754" s="140">
        <f t="shared" si="186"/>
        <v>0</v>
      </c>
    </row>
    <row r="755" spans="1:27">
      <c r="A755" s="169"/>
      <c r="B755" s="145">
        <v>2006</v>
      </c>
      <c r="C755" s="140">
        <f>Data!D759</f>
        <v>34680</v>
      </c>
      <c r="F755" s="140">
        <f>Data!G759</f>
        <v>0</v>
      </c>
      <c r="I755" s="140">
        <f>Data!J759</f>
        <v>1080</v>
      </c>
      <c r="L755" s="140">
        <f>Data!M759</f>
        <v>480</v>
      </c>
      <c r="M755" s="140">
        <f>Data!P759</f>
        <v>2605</v>
      </c>
      <c r="N755" s="140">
        <f>Data!S759</f>
        <v>0</v>
      </c>
      <c r="O755" s="140">
        <f>Data!V759</f>
        <v>0</v>
      </c>
      <c r="R755" s="140">
        <f>Data!Y759</f>
        <v>386</v>
      </c>
      <c r="U755" s="140">
        <f>Data!AB759</f>
        <v>700</v>
      </c>
      <c r="X755" s="140">
        <f>Data!AE759</f>
        <v>0</v>
      </c>
      <c r="Y755" s="140"/>
      <c r="AA755" s="140">
        <f t="shared" si="186"/>
        <v>39931</v>
      </c>
    </row>
    <row r="756" spans="1:27">
      <c r="A756" s="169"/>
      <c r="B756" s="145">
        <v>2007</v>
      </c>
      <c r="C756" s="140">
        <f>Data!D760</f>
        <v>1098</v>
      </c>
      <c r="F756" s="140">
        <f>Data!G760</f>
        <v>0</v>
      </c>
      <c r="I756" s="140">
        <f>Data!J760</f>
        <v>0</v>
      </c>
      <c r="L756" s="140">
        <f>Data!M760</f>
        <v>0</v>
      </c>
      <c r="M756" s="140">
        <f>Data!P760</f>
        <v>405</v>
      </c>
      <c r="N756" s="140">
        <f>Data!S760</f>
        <v>0</v>
      </c>
      <c r="O756" s="140">
        <f>Data!V760</f>
        <v>0</v>
      </c>
      <c r="R756" s="140">
        <f>Data!Y760</f>
        <v>280</v>
      </c>
      <c r="U756" s="140">
        <f>Data!AB760</f>
        <v>1700</v>
      </c>
      <c r="X756" s="140">
        <f>Data!AE760</f>
        <v>2810</v>
      </c>
      <c r="Y756" s="140"/>
      <c r="AA756" s="140">
        <f t="shared" si="186"/>
        <v>6293</v>
      </c>
    </row>
    <row r="757" spans="1:27">
      <c r="A757" s="169"/>
      <c r="B757" s="145">
        <v>2008</v>
      </c>
      <c r="C757" s="140">
        <f>Data!D761</f>
        <v>385</v>
      </c>
      <c r="F757" s="140">
        <f>Data!G761</f>
        <v>1738</v>
      </c>
      <c r="I757" s="140">
        <f>Data!J761</f>
        <v>0</v>
      </c>
      <c r="L757" s="140">
        <f>Data!M761</f>
        <v>0</v>
      </c>
      <c r="M757" s="140">
        <f>Data!P761</f>
        <v>0</v>
      </c>
      <c r="N757" s="140">
        <f>Data!S761</f>
        <v>370</v>
      </c>
      <c r="O757" s="140">
        <f>Data!V761</f>
        <v>747</v>
      </c>
      <c r="R757" s="140">
        <f>Data!Y761</f>
        <v>0</v>
      </c>
      <c r="U757" s="140">
        <f>Data!AB761</f>
        <v>251</v>
      </c>
      <c r="X757" s="140">
        <f>Data!AE761</f>
        <v>0</v>
      </c>
      <c r="Y757" s="140"/>
      <c r="AA757" s="140">
        <f t="shared" si="186"/>
        <v>3491</v>
      </c>
    </row>
    <row r="758" spans="1:27">
      <c r="A758" s="169"/>
      <c r="B758" s="145">
        <v>2009</v>
      </c>
      <c r="C758" s="140">
        <f>Data!D762</f>
        <v>0</v>
      </c>
      <c r="F758" s="140">
        <f>Data!G762</f>
        <v>0</v>
      </c>
      <c r="I758" s="140">
        <f>Data!J762</f>
        <v>0</v>
      </c>
      <c r="L758" s="140">
        <f>Data!M762</f>
        <v>0</v>
      </c>
      <c r="M758" s="140">
        <f>Data!P762</f>
        <v>0</v>
      </c>
      <c r="N758" s="140">
        <f>Data!S762</f>
        <v>0</v>
      </c>
      <c r="O758" s="140">
        <f>Data!V762</f>
        <v>0</v>
      </c>
      <c r="R758" s="140">
        <f>Data!Y762</f>
        <v>0</v>
      </c>
      <c r="U758" s="140">
        <f>Data!AB762</f>
        <v>867</v>
      </c>
      <c r="X758" s="140">
        <f>Data!AE762</f>
        <v>0</v>
      </c>
      <c r="Y758" s="140"/>
      <c r="AA758" s="140">
        <f t="shared" si="186"/>
        <v>867</v>
      </c>
    </row>
    <row r="759" spans="1:27">
      <c r="A759" s="169"/>
      <c r="B759" s="145">
        <v>2010</v>
      </c>
      <c r="C759" s="140">
        <f>Data!D763</f>
        <v>0</v>
      </c>
      <c r="F759" s="140">
        <f>Data!G763</f>
        <v>0</v>
      </c>
      <c r="I759" s="140">
        <f>Data!J763</f>
        <v>0</v>
      </c>
      <c r="L759" s="140">
        <f>Data!M763</f>
        <v>0</v>
      </c>
      <c r="M759" s="140">
        <f>Data!P763</f>
        <v>0</v>
      </c>
      <c r="N759" s="140">
        <f>Data!S763</f>
        <v>0</v>
      </c>
      <c r="O759" s="140">
        <f>Data!V763</f>
        <v>0</v>
      </c>
      <c r="R759" s="140">
        <f>Data!Y763</f>
        <v>0</v>
      </c>
      <c r="U759" s="140">
        <f>Data!AB763</f>
        <v>0</v>
      </c>
      <c r="X759" s="140">
        <f>Data!AE763</f>
        <v>488</v>
      </c>
      <c r="Y759" s="140"/>
      <c r="AA759" s="140">
        <f t="shared" si="186"/>
        <v>488</v>
      </c>
    </row>
    <row r="760" spans="1:27">
      <c r="A760" s="169"/>
      <c r="B760" s="145">
        <v>2011</v>
      </c>
      <c r="C760" s="140">
        <f>Data!D764</f>
        <v>18800</v>
      </c>
      <c r="F760" s="140">
        <f>Data!G764</f>
        <v>3251</v>
      </c>
      <c r="I760" s="140">
        <f>Data!J764</f>
        <v>0</v>
      </c>
      <c r="L760" s="140">
        <f>Data!M764</f>
        <v>0</v>
      </c>
      <c r="M760" s="140">
        <f>Data!P764</f>
        <v>0</v>
      </c>
      <c r="N760" s="140">
        <f>Data!S764</f>
        <v>0</v>
      </c>
      <c r="O760" s="140">
        <f>Data!V764</f>
        <v>0</v>
      </c>
      <c r="R760" s="140">
        <f>Data!Y764</f>
        <v>0</v>
      </c>
      <c r="U760" s="140">
        <f>Data!AB764</f>
        <v>0</v>
      </c>
      <c r="X760" s="140">
        <f>Data!AE764</f>
        <v>0</v>
      </c>
      <c r="Y760" s="140"/>
      <c r="AA760" s="140">
        <f t="shared" si="186"/>
        <v>22051</v>
      </c>
    </row>
    <row r="761" spans="1:27">
      <c r="A761" s="169"/>
      <c r="B761" s="145">
        <v>2012</v>
      </c>
      <c r="C761" s="140">
        <f>Data!D765</f>
        <v>0</v>
      </c>
      <c r="F761" s="140">
        <f>Data!G765</f>
        <v>0</v>
      </c>
      <c r="I761" s="140">
        <f>Data!J765</f>
        <v>1140</v>
      </c>
      <c r="L761" s="140">
        <f>Data!M765</f>
        <v>0</v>
      </c>
      <c r="M761" s="140">
        <f>Data!P765</f>
        <v>0</v>
      </c>
      <c r="N761" s="140">
        <f>Data!S765</f>
        <v>0</v>
      </c>
      <c r="O761" s="140">
        <f>Data!V765</f>
        <v>0</v>
      </c>
      <c r="R761" s="140">
        <f>Data!Y765</f>
        <v>0</v>
      </c>
      <c r="U761" s="140">
        <f>Data!AB765</f>
        <v>15945</v>
      </c>
      <c r="X761" s="140">
        <f>Data!AE765</f>
        <v>0</v>
      </c>
      <c r="Y761" s="140"/>
      <c r="AA761" s="140">
        <f t="shared" si="186"/>
        <v>17085</v>
      </c>
    </row>
    <row r="762" spans="1:27" ht="11.25" customHeight="1">
      <c r="C762" s="140"/>
      <c r="F762" s="140"/>
      <c r="I762" s="140"/>
      <c r="L762" s="140"/>
      <c r="M762" s="140"/>
      <c r="N762" s="140"/>
      <c r="O762" s="140"/>
      <c r="R762" s="140"/>
      <c r="U762" s="140"/>
      <c r="X762" s="140"/>
      <c r="Y762" s="140"/>
      <c r="AA762" s="140"/>
    </row>
    <row r="763" spans="1:27">
      <c r="A763" s="144"/>
      <c r="B763" s="145" t="s">
        <v>106</v>
      </c>
      <c r="C763" s="140">
        <f>SUM(C750:C752)</f>
        <v>0</v>
      </c>
      <c r="F763" s="140">
        <f t="shared" ref="F763:X763" si="187">SUM(F750:F752)</f>
        <v>0</v>
      </c>
      <c r="I763" s="140">
        <f t="shared" si="187"/>
        <v>0</v>
      </c>
      <c r="L763" s="140">
        <f t="shared" si="187"/>
        <v>0</v>
      </c>
      <c r="M763" s="140">
        <f t="shared" si="187"/>
        <v>0</v>
      </c>
      <c r="N763" s="140">
        <f t="shared" si="187"/>
        <v>0</v>
      </c>
      <c r="O763" s="140">
        <f t="shared" si="187"/>
        <v>0</v>
      </c>
      <c r="R763" s="140">
        <f t="shared" si="187"/>
        <v>0</v>
      </c>
      <c r="U763" s="140">
        <f t="shared" si="187"/>
        <v>0</v>
      </c>
      <c r="X763" s="140">
        <f t="shared" si="187"/>
        <v>0</v>
      </c>
      <c r="Y763" s="140"/>
      <c r="AA763" s="140">
        <f t="shared" ref="AA763:AA764" si="188">SUM(C763:X763)</f>
        <v>0</v>
      </c>
    </row>
    <row r="764" spans="1:27">
      <c r="A764" s="144"/>
      <c r="B764" s="145" t="s">
        <v>139</v>
      </c>
      <c r="C764" s="140">
        <f>SUM(C753:C761)</f>
        <v>84393</v>
      </c>
      <c r="D764" s="140">
        <f>SUM(C763:C764)</f>
        <v>84393</v>
      </c>
      <c r="E764" s="140">
        <f>SUM(C750:C761)</f>
        <v>84393</v>
      </c>
      <c r="F764" s="140">
        <f t="shared" ref="F764:X764" si="189">SUM(F753:F761)</f>
        <v>4989</v>
      </c>
      <c r="G764" s="140">
        <f>SUM(F763:F764)</f>
        <v>4989</v>
      </c>
      <c r="H764" s="140">
        <f>SUM(F750:F761)</f>
        <v>4989</v>
      </c>
      <c r="I764" s="140">
        <f t="shared" si="189"/>
        <v>2220</v>
      </c>
      <c r="J764" s="140">
        <f>SUM(I763:I764)</f>
        <v>2220</v>
      </c>
      <c r="K764" s="140">
        <f>SUM(I750:I761)</f>
        <v>2220</v>
      </c>
      <c r="L764" s="140">
        <f t="shared" si="189"/>
        <v>480</v>
      </c>
      <c r="M764" s="140">
        <f t="shared" si="189"/>
        <v>3010</v>
      </c>
      <c r="N764" s="140">
        <f t="shared" si="189"/>
        <v>370</v>
      </c>
      <c r="O764" s="140">
        <f t="shared" si="189"/>
        <v>747</v>
      </c>
      <c r="P764" s="140">
        <f>SUM(O763:O764)</f>
        <v>747</v>
      </c>
      <c r="Q764" s="140">
        <f>SUM(O750:O761)</f>
        <v>747</v>
      </c>
      <c r="R764" s="140">
        <f t="shared" si="189"/>
        <v>666</v>
      </c>
      <c r="S764" s="140">
        <f>SUM(R763:R764)</f>
        <v>666</v>
      </c>
      <c r="T764" s="140">
        <f>SUM(R750:R761)</f>
        <v>666</v>
      </c>
      <c r="U764" s="140">
        <f t="shared" si="189"/>
        <v>19463</v>
      </c>
      <c r="V764" s="140">
        <f>SUM(U763:U764)</f>
        <v>19463</v>
      </c>
      <c r="W764" s="140">
        <f>SUM(U750:U761)</f>
        <v>19463</v>
      </c>
      <c r="X764" s="140">
        <f t="shared" si="189"/>
        <v>3298</v>
      </c>
      <c r="Y764" s="140">
        <f>SUM(X750:X761)</f>
        <v>3298</v>
      </c>
      <c r="Z764" s="140">
        <f>SUM(X763:X764)</f>
        <v>3298</v>
      </c>
      <c r="AA764" s="140">
        <f t="shared" si="188"/>
        <v>344592</v>
      </c>
    </row>
    <row r="765" spans="1:27">
      <c r="A765" s="144"/>
      <c r="C765" s="140">
        <f>Data!D769</f>
        <v>0</v>
      </c>
      <c r="F765" s="140">
        <f>Data!G769</f>
        <v>0</v>
      </c>
      <c r="I765" s="140">
        <f>Data!J769</f>
        <v>0</v>
      </c>
      <c r="L765" s="140">
        <f>Data!M769</f>
        <v>0</v>
      </c>
      <c r="M765" s="140">
        <f>Data!P769</f>
        <v>0</v>
      </c>
      <c r="N765" s="140">
        <f>Data!S769</f>
        <v>0</v>
      </c>
      <c r="O765" s="140">
        <f>Data!V769</f>
        <v>0</v>
      </c>
      <c r="R765" s="140">
        <f>Data!Y769</f>
        <v>0</v>
      </c>
      <c r="U765" s="140">
        <f>Data!AB769</f>
        <v>0</v>
      </c>
      <c r="X765" s="140">
        <f>Data!AE769</f>
        <v>0</v>
      </c>
      <c r="Y765" s="140"/>
      <c r="AA765" s="140">
        <f>SUM(C765:X765)</f>
        <v>0</v>
      </c>
    </row>
    <row r="766" spans="1:27" ht="18.75" customHeight="1">
      <c r="A766" s="169" t="s">
        <v>61</v>
      </c>
      <c r="B766" s="145">
        <v>2001</v>
      </c>
      <c r="C766" s="140">
        <f>Data!D770</f>
        <v>0</v>
      </c>
      <c r="F766" s="140">
        <f>Data!G770</f>
        <v>0</v>
      </c>
      <c r="I766" s="140">
        <f>Data!J770</f>
        <v>0</v>
      </c>
      <c r="L766" s="140">
        <f>Data!M770</f>
        <v>0</v>
      </c>
      <c r="M766" s="140">
        <f>Data!P770</f>
        <v>0</v>
      </c>
      <c r="N766" s="140">
        <f>Data!S770</f>
        <v>0</v>
      </c>
      <c r="O766" s="140">
        <f>Data!V770</f>
        <v>0</v>
      </c>
      <c r="R766" s="140">
        <f>Data!Y770</f>
        <v>0</v>
      </c>
      <c r="U766" s="140">
        <f>Data!AB770</f>
        <v>0</v>
      </c>
      <c r="X766" s="140">
        <f>Data!AE770</f>
        <v>0</v>
      </c>
      <c r="Y766" s="140"/>
      <c r="AA766" s="140">
        <f>SUM(C766:X766)</f>
        <v>0</v>
      </c>
    </row>
    <row r="767" spans="1:27">
      <c r="A767" s="169"/>
      <c r="B767" s="145">
        <v>2002</v>
      </c>
      <c r="C767" s="140">
        <f>Data!D771</f>
        <v>0</v>
      </c>
      <c r="F767" s="140">
        <f>Data!G771</f>
        <v>0</v>
      </c>
      <c r="I767" s="140">
        <f>Data!J771</f>
        <v>0</v>
      </c>
      <c r="L767" s="140">
        <f>Data!M771</f>
        <v>0</v>
      </c>
      <c r="M767" s="140">
        <f>Data!P771</f>
        <v>0</v>
      </c>
      <c r="N767" s="140">
        <f>Data!S771</f>
        <v>0</v>
      </c>
      <c r="O767" s="140">
        <f>Data!V771</f>
        <v>0</v>
      </c>
      <c r="R767" s="140">
        <f>Data!Y771</f>
        <v>0</v>
      </c>
      <c r="U767" s="140">
        <f>Data!AB771</f>
        <v>0</v>
      </c>
      <c r="X767" s="140">
        <f>Data!AE771</f>
        <v>0</v>
      </c>
      <c r="Y767" s="140"/>
      <c r="AA767" s="140">
        <f t="shared" ref="AA767:AA777" si="190">SUM(C767:X767)</f>
        <v>0</v>
      </c>
    </row>
    <row r="768" spans="1:27">
      <c r="A768" s="169"/>
      <c r="B768" s="145">
        <v>2003</v>
      </c>
      <c r="C768" s="140">
        <f>Data!D772</f>
        <v>0</v>
      </c>
      <c r="F768" s="140">
        <f>Data!G772</f>
        <v>0</v>
      </c>
      <c r="I768" s="140">
        <f>Data!J772</f>
        <v>0</v>
      </c>
      <c r="L768" s="140">
        <f>Data!M772</f>
        <v>0</v>
      </c>
      <c r="M768" s="140">
        <f>Data!P772</f>
        <v>0</v>
      </c>
      <c r="N768" s="140">
        <f>Data!S772</f>
        <v>0</v>
      </c>
      <c r="O768" s="140">
        <f>Data!V772</f>
        <v>0</v>
      </c>
      <c r="R768" s="140">
        <f>Data!Y772</f>
        <v>0</v>
      </c>
      <c r="U768" s="140">
        <f>Data!AB772</f>
        <v>0</v>
      </c>
      <c r="X768" s="140">
        <f>Data!AE772</f>
        <v>0</v>
      </c>
      <c r="Y768" s="140"/>
      <c r="AA768" s="140">
        <f t="shared" si="190"/>
        <v>0</v>
      </c>
    </row>
    <row r="769" spans="1:27">
      <c r="A769" s="169"/>
      <c r="B769" s="145">
        <v>2004</v>
      </c>
      <c r="C769" s="140">
        <f>Data!D773</f>
        <v>280</v>
      </c>
      <c r="F769" s="140">
        <f>Data!G773</f>
        <v>2730</v>
      </c>
      <c r="I769" s="140">
        <f>Data!J773</f>
        <v>0</v>
      </c>
      <c r="L769" s="140">
        <f>Data!M773</f>
        <v>0</v>
      </c>
      <c r="M769" s="140">
        <f>Data!P773</f>
        <v>0</v>
      </c>
      <c r="N769" s="140">
        <f>Data!S773</f>
        <v>0</v>
      </c>
      <c r="O769" s="140">
        <f>Data!V773</f>
        <v>0</v>
      </c>
      <c r="R769" s="140">
        <f>Data!Y773</f>
        <v>0</v>
      </c>
      <c r="U769" s="140">
        <f>Data!AB773</f>
        <v>0</v>
      </c>
      <c r="X769" s="140">
        <f>Data!AE773</f>
        <v>0</v>
      </c>
      <c r="Y769" s="140"/>
      <c r="AA769" s="140">
        <f t="shared" si="190"/>
        <v>3010</v>
      </c>
    </row>
    <row r="770" spans="1:27">
      <c r="A770" s="169"/>
      <c r="B770" s="145">
        <v>2005</v>
      </c>
      <c r="C770" s="140">
        <f>Data!D774</f>
        <v>0</v>
      </c>
      <c r="F770" s="140">
        <f>Data!G774</f>
        <v>0</v>
      </c>
      <c r="I770" s="140">
        <f>Data!J774</f>
        <v>0</v>
      </c>
      <c r="L770" s="140">
        <f>Data!M774</f>
        <v>0</v>
      </c>
      <c r="M770" s="140">
        <f>Data!P774</f>
        <v>0</v>
      </c>
      <c r="N770" s="140">
        <f>Data!S774</f>
        <v>660</v>
      </c>
      <c r="O770" s="140">
        <f>Data!V774</f>
        <v>0</v>
      </c>
      <c r="R770" s="140">
        <f>Data!Y774</f>
        <v>0</v>
      </c>
      <c r="U770" s="140">
        <f>Data!AB774</f>
        <v>0</v>
      </c>
      <c r="X770" s="140">
        <f>Data!AE774</f>
        <v>0</v>
      </c>
      <c r="Y770" s="140"/>
      <c r="AA770" s="140">
        <f t="shared" si="190"/>
        <v>660</v>
      </c>
    </row>
    <row r="771" spans="1:27">
      <c r="A771" s="169"/>
      <c r="B771" s="145">
        <v>2006</v>
      </c>
      <c r="C771" s="140">
        <f>Data!D775</f>
        <v>0</v>
      </c>
      <c r="F771" s="140">
        <f>Data!G775</f>
        <v>0</v>
      </c>
      <c r="I771" s="140">
        <f>Data!J775</f>
        <v>0</v>
      </c>
      <c r="L771" s="140">
        <f>Data!M775</f>
        <v>0</v>
      </c>
      <c r="M771" s="140">
        <f>Data!P775</f>
        <v>0</v>
      </c>
      <c r="N771" s="140">
        <f>Data!S775</f>
        <v>0</v>
      </c>
      <c r="O771" s="140">
        <f>Data!V775</f>
        <v>0</v>
      </c>
      <c r="R771" s="140">
        <f>Data!Y775</f>
        <v>0</v>
      </c>
      <c r="U771" s="140">
        <f>Data!AB775</f>
        <v>0</v>
      </c>
      <c r="X771" s="140">
        <f>Data!AE775</f>
        <v>0</v>
      </c>
      <c r="Y771" s="140"/>
      <c r="AA771" s="140">
        <f t="shared" si="190"/>
        <v>0</v>
      </c>
    </row>
    <row r="772" spans="1:27">
      <c r="A772" s="169"/>
      <c r="B772" s="145">
        <v>2007</v>
      </c>
      <c r="C772" s="140">
        <f>Data!D776</f>
        <v>0</v>
      </c>
      <c r="F772" s="140">
        <f>Data!G776</f>
        <v>0</v>
      </c>
      <c r="I772" s="140">
        <f>Data!J776</f>
        <v>0</v>
      </c>
      <c r="L772" s="140">
        <f>Data!M776</f>
        <v>0</v>
      </c>
      <c r="M772" s="140">
        <f>Data!P776</f>
        <v>0</v>
      </c>
      <c r="N772" s="140">
        <f>Data!S776</f>
        <v>0</v>
      </c>
      <c r="O772" s="140">
        <f>Data!V776</f>
        <v>0</v>
      </c>
      <c r="R772" s="140">
        <f>Data!Y776</f>
        <v>0</v>
      </c>
      <c r="U772" s="140">
        <f>Data!AB776</f>
        <v>0</v>
      </c>
      <c r="X772" s="140">
        <f>Data!AE776</f>
        <v>0</v>
      </c>
      <c r="Y772" s="140"/>
      <c r="AA772" s="140">
        <f t="shared" si="190"/>
        <v>0</v>
      </c>
    </row>
    <row r="773" spans="1:27">
      <c r="A773" s="169"/>
      <c r="B773" s="145">
        <v>2008</v>
      </c>
      <c r="C773" s="140">
        <f>Data!D777</f>
        <v>0</v>
      </c>
      <c r="F773" s="140">
        <f>Data!G777</f>
        <v>0</v>
      </c>
      <c r="I773" s="140">
        <f>Data!J777</f>
        <v>0</v>
      </c>
      <c r="L773" s="140">
        <f>Data!M777</f>
        <v>0</v>
      </c>
      <c r="M773" s="140">
        <f>Data!P777</f>
        <v>0</v>
      </c>
      <c r="N773" s="140">
        <f>Data!S777</f>
        <v>0</v>
      </c>
      <c r="O773" s="140">
        <f>Data!V777</f>
        <v>0</v>
      </c>
      <c r="R773" s="140">
        <f>Data!Y777</f>
        <v>0</v>
      </c>
      <c r="U773" s="140">
        <f>Data!AB777</f>
        <v>0</v>
      </c>
      <c r="X773" s="140">
        <f>Data!AE777</f>
        <v>0</v>
      </c>
      <c r="Y773" s="140"/>
      <c r="AA773" s="140">
        <f t="shared" si="190"/>
        <v>0</v>
      </c>
    </row>
    <row r="774" spans="1:27">
      <c r="A774" s="169"/>
      <c r="B774" s="145">
        <v>2009</v>
      </c>
      <c r="C774" s="140">
        <f>Data!D778</f>
        <v>40000</v>
      </c>
      <c r="F774" s="140">
        <f>Data!G778</f>
        <v>0</v>
      </c>
      <c r="I774" s="140">
        <f>Data!J778</f>
        <v>0</v>
      </c>
      <c r="L774" s="140">
        <f>Data!M778</f>
        <v>0</v>
      </c>
      <c r="M774" s="140">
        <f>Data!P778</f>
        <v>0</v>
      </c>
      <c r="N774" s="140">
        <f>Data!S778</f>
        <v>160</v>
      </c>
      <c r="O774" s="140">
        <f>Data!V778</f>
        <v>0</v>
      </c>
      <c r="R774" s="140">
        <f>Data!Y778</f>
        <v>0</v>
      </c>
      <c r="U774" s="140">
        <f>Data!AB778</f>
        <v>0</v>
      </c>
      <c r="X774" s="140">
        <f>Data!AE778</f>
        <v>0</v>
      </c>
      <c r="Y774" s="140"/>
      <c r="AA774" s="140">
        <f t="shared" si="190"/>
        <v>40160</v>
      </c>
    </row>
    <row r="775" spans="1:27">
      <c r="A775" s="169"/>
      <c r="B775" s="145">
        <v>2010</v>
      </c>
      <c r="C775" s="140">
        <f>Data!D779</f>
        <v>40000</v>
      </c>
      <c r="F775" s="140">
        <f>Data!G779</f>
        <v>0</v>
      </c>
      <c r="I775" s="140">
        <f>Data!J779</f>
        <v>0</v>
      </c>
      <c r="L775" s="140">
        <f>Data!M779</f>
        <v>0</v>
      </c>
      <c r="M775" s="140">
        <f>Data!P779</f>
        <v>0</v>
      </c>
      <c r="N775" s="140">
        <f>Data!S779</f>
        <v>0</v>
      </c>
      <c r="O775" s="140">
        <f>Data!V779</f>
        <v>0</v>
      </c>
      <c r="R775" s="140">
        <f>Data!Y779</f>
        <v>0</v>
      </c>
      <c r="U775" s="140">
        <f>Data!AB779</f>
        <v>0</v>
      </c>
      <c r="X775" s="140">
        <f>Data!AE779</f>
        <v>0</v>
      </c>
      <c r="Y775" s="140"/>
      <c r="AA775" s="140">
        <f t="shared" si="190"/>
        <v>40000</v>
      </c>
    </row>
    <row r="776" spans="1:27">
      <c r="A776" s="169"/>
      <c r="B776" s="145">
        <v>2011</v>
      </c>
      <c r="C776" s="140">
        <f>Data!D780</f>
        <v>4400</v>
      </c>
      <c r="F776" s="140">
        <f>Data!G780</f>
        <v>0</v>
      </c>
      <c r="I776" s="140">
        <f>Data!J780</f>
        <v>0</v>
      </c>
      <c r="L776" s="140">
        <f>Data!M780</f>
        <v>0</v>
      </c>
      <c r="M776" s="140">
        <f>Data!P780</f>
        <v>0</v>
      </c>
      <c r="N776" s="140">
        <f>Data!S780</f>
        <v>0</v>
      </c>
      <c r="O776" s="140">
        <f>Data!V780</f>
        <v>0</v>
      </c>
      <c r="R776" s="140">
        <f>Data!Y780</f>
        <v>0</v>
      </c>
      <c r="U776" s="140">
        <f>Data!AB780</f>
        <v>0</v>
      </c>
      <c r="X776" s="140">
        <f>Data!AE780</f>
        <v>0</v>
      </c>
      <c r="Y776" s="140"/>
      <c r="AA776" s="140">
        <f t="shared" si="190"/>
        <v>4400</v>
      </c>
    </row>
    <row r="777" spans="1:27">
      <c r="A777" s="169"/>
      <c r="B777" s="145">
        <v>2012</v>
      </c>
      <c r="C777" s="140">
        <f>Data!D781</f>
        <v>0</v>
      </c>
      <c r="F777" s="140">
        <f>Data!G781</f>
        <v>0</v>
      </c>
      <c r="I777" s="140">
        <f>Data!J781</f>
        <v>0</v>
      </c>
      <c r="L777" s="140">
        <f>Data!M781</f>
        <v>0</v>
      </c>
      <c r="M777" s="140">
        <f>Data!P781</f>
        <v>0</v>
      </c>
      <c r="N777" s="140">
        <f>Data!S781</f>
        <v>0</v>
      </c>
      <c r="O777" s="140">
        <f>Data!V781</f>
        <v>0</v>
      </c>
      <c r="R777" s="140">
        <f>Data!Y781</f>
        <v>0</v>
      </c>
      <c r="U777" s="140">
        <f>Data!AB781</f>
        <v>0</v>
      </c>
      <c r="X777" s="140">
        <f>Data!AE781</f>
        <v>0</v>
      </c>
      <c r="Y777" s="140"/>
      <c r="AA777" s="140">
        <f t="shared" si="190"/>
        <v>0</v>
      </c>
    </row>
    <row r="778" spans="1:27" ht="11.25" customHeight="1">
      <c r="C778" s="140"/>
      <c r="F778" s="140"/>
      <c r="I778" s="140"/>
      <c r="L778" s="140"/>
      <c r="M778" s="140"/>
      <c r="N778" s="140"/>
      <c r="O778" s="140"/>
      <c r="R778" s="140"/>
      <c r="U778" s="140"/>
      <c r="X778" s="140"/>
      <c r="Y778" s="140"/>
      <c r="AA778" s="140"/>
    </row>
    <row r="779" spans="1:27">
      <c r="A779" s="144"/>
      <c r="B779" s="145" t="s">
        <v>106</v>
      </c>
      <c r="C779" s="140">
        <f>SUM(C766:C768)</f>
        <v>0</v>
      </c>
      <c r="F779" s="140">
        <f t="shared" ref="F779:X779" si="191">SUM(F766:F768)</f>
        <v>0</v>
      </c>
      <c r="I779" s="140">
        <f t="shared" si="191"/>
        <v>0</v>
      </c>
      <c r="L779" s="140">
        <f t="shared" si="191"/>
        <v>0</v>
      </c>
      <c r="M779" s="140">
        <f t="shared" si="191"/>
        <v>0</v>
      </c>
      <c r="N779" s="140">
        <f t="shared" si="191"/>
        <v>0</v>
      </c>
      <c r="O779" s="140">
        <f t="shared" si="191"/>
        <v>0</v>
      </c>
      <c r="R779" s="140">
        <f t="shared" si="191"/>
        <v>0</v>
      </c>
      <c r="U779" s="140">
        <f t="shared" si="191"/>
        <v>0</v>
      </c>
      <c r="X779" s="140">
        <f t="shared" si="191"/>
        <v>0</v>
      </c>
      <c r="Y779" s="140"/>
      <c r="AA779" s="140">
        <f t="shared" ref="AA779:AA780" si="192">SUM(C779:X779)</f>
        <v>0</v>
      </c>
    </row>
    <row r="780" spans="1:27">
      <c r="A780" s="144"/>
      <c r="B780" s="145" t="s">
        <v>139</v>
      </c>
      <c r="C780" s="140">
        <f>SUM(C769:C777)</f>
        <v>84680</v>
      </c>
      <c r="D780" s="140">
        <f>SUM(C779:C780)</f>
        <v>84680</v>
      </c>
      <c r="E780" s="140">
        <f>SUM(C766:C777)</f>
        <v>84680</v>
      </c>
      <c r="F780" s="140">
        <f t="shared" ref="F780:X780" si="193">SUM(F769:F777)</f>
        <v>2730</v>
      </c>
      <c r="G780" s="140">
        <f>SUM(F779:F780)</f>
        <v>2730</v>
      </c>
      <c r="H780" s="140">
        <f>SUM(F766:F777)</f>
        <v>2730</v>
      </c>
      <c r="I780" s="140">
        <f t="shared" si="193"/>
        <v>0</v>
      </c>
      <c r="J780" s="140">
        <f>SUM(I779:I780)</f>
        <v>0</v>
      </c>
      <c r="K780" s="140">
        <f>SUM(I766:I777)</f>
        <v>0</v>
      </c>
      <c r="L780" s="140">
        <f t="shared" si="193"/>
        <v>0</v>
      </c>
      <c r="M780" s="140">
        <f t="shared" si="193"/>
        <v>0</v>
      </c>
      <c r="N780" s="140">
        <f t="shared" si="193"/>
        <v>820</v>
      </c>
      <c r="O780" s="140">
        <f t="shared" si="193"/>
        <v>0</v>
      </c>
      <c r="P780" s="140">
        <f>SUM(O779:O780)</f>
        <v>0</v>
      </c>
      <c r="Q780" s="140">
        <f>SUM(O766:O777)</f>
        <v>0</v>
      </c>
      <c r="R780" s="140">
        <f t="shared" si="193"/>
        <v>0</v>
      </c>
      <c r="S780" s="140">
        <f>SUM(R779:R780)</f>
        <v>0</v>
      </c>
      <c r="T780" s="140">
        <f>SUM(R766:R777)</f>
        <v>0</v>
      </c>
      <c r="U780" s="140">
        <f t="shared" si="193"/>
        <v>0</v>
      </c>
      <c r="V780" s="140">
        <f>SUM(U779:U780)</f>
        <v>0</v>
      </c>
      <c r="W780" s="140">
        <f>SUM(U766:U777)</f>
        <v>0</v>
      </c>
      <c r="X780" s="140">
        <f t="shared" si="193"/>
        <v>0</v>
      </c>
      <c r="Y780" s="140">
        <f>SUM(X766:X777)</f>
        <v>0</v>
      </c>
      <c r="Z780" s="140">
        <f>SUM(X779:X780)</f>
        <v>0</v>
      </c>
      <c r="AA780" s="140">
        <f t="shared" si="192"/>
        <v>263050</v>
      </c>
    </row>
    <row r="781" spans="1:27">
      <c r="A781" s="144"/>
      <c r="C781" s="140">
        <f>Data!D785</f>
        <v>0</v>
      </c>
      <c r="F781" s="140">
        <f>Data!G785</f>
        <v>0</v>
      </c>
      <c r="I781" s="140">
        <f>Data!J785</f>
        <v>0</v>
      </c>
      <c r="L781" s="140">
        <f>Data!M785</f>
        <v>0</v>
      </c>
      <c r="M781" s="140">
        <f>Data!P785</f>
        <v>0</v>
      </c>
      <c r="N781" s="140">
        <f>Data!S785</f>
        <v>0</v>
      </c>
      <c r="O781" s="140">
        <f>Data!V785</f>
        <v>0</v>
      </c>
      <c r="R781" s="140">
        <f>Data!Y785</f>
        <v>0</v>
      </c>
      <c r="U781" s="140">
        <f>Data!AB785</f>
        <v>0</v>
      </c>
      <c r="X781" s="140">
        <f>Data!AE785</f>
        <v>0</v>
      </c>
      <c r="Y781" s="140"/>
      <c r="AA781" s="140">
        <f>SUM(C781:X781)</f>
        <v>0</v>
      </c>
    </row>
    <row r="782" spans="1:27" ht="18" customHeight="1">
      <c r="A782" s="169" t="s">
        <v>62</v>
      </c>
      <c r="B782" s="145">
        <v>2001</v>
      </c>
      <c r="C782" s="140">
        <f>Data!D786</f>
        <v>0</v>
      </c>
      <c r="F782" s="140">
        <f>Data!G786</f>
        <v>1159</v>
      </c>
      <c r="I782" s="140">
        <f>Data!J786</f>
        <v>0</v>
      </c>
      <c r="L782" s="140">
        <f>Data!M786</f>
        <v>0</v>
      </c>
      <c r="M782" s="140">
        <f>Data!P786</f>
        <v>0</v>
      </c>
      <c r="N782" s="140">
        <f>Data!S786</f>
        <v>0</v>
      </c>
      <c r="O782" s="140">
        <f>Data!V786</f>
        <v>0</v>
      </c>
      <c r="R782" s="140">
        <f>Data!Y786</f>
        <v>0</v>
      </c>
      <c r="U782" s="140">
        <f>Data!AB786</f>
        <v>0</v>
      </c>
      <c r="X782" s="140">
        <f>Data!AE786</f>
        <v>750</v>
      </c>
      <c r="Y782" s="140"/>
      <c r="AA782" s="140">
        <f>SUM(C782:X782)</f>
        <v>1909</v>
      </c>
    </row>
    <row r="783" spans="1:27">
      <c r="A783" s="169"/>
      <c r="B783" s="145">
        <v>2002</v>
      </c>
      <c r="C783" s="140">
        <f>Data!D787</f>
        <v>0</v>
      </c>
      <c r="F783" s="140">
        <f>Data!G787</f>
        <v>460</v>
      </c>
      <c r="I783" s="140">
        <f>Data!J787</f>
        <v>0</v>
      </c>
      <c r="L783" s="140">
        <f>Data!M787</f>
        <v>0</v>
      </c>
      <c r="M783" s="140">
        <f>Data!P787</f>
        <v>0</v>
      </c>
      <c r="N783" s="140">
        <f>Data!S787</f>
        <v>0</v>
      </c>
      <c r="O783" s="140">
        <f>Data!V787</f>
        <v>0</v>
      </c>
      <c r="R783" s="140">
        <f>Data!Y787</f>
        <v>0</v>
      </c>
      <c r="U783" s="140">
        <f>Data!AB787</f>
        <v>0</v>
      </c>
      <c r="X783" s="140">
        <f>Data!AE787</f>
        <v>0</v>
      </c>
      <c r="Y783" s="140"/>
      <c r="AA783" s="140">
        <f t="shared" ref="AA783:AA793" si="194">SUM(C783:X783)</f>
        <v>460</v>
      </c>
    </row>
    <row r="784" spans="1:27">
      <c r="A784" s="169"/>
      <c r="B784" s="145">
        <v>2003</v>
      </c>
      <c r="C784" s="140">
        <f>Data!D788</f>
        <v>0</v>
      </c>
      <c r="F784" s="140">
        <f>Data!G788</f>
        <v>368</v>
      </c>
      <c r="I784" s="140">
        <f>Data!J788</f>
        <v>0</v>
      </c>
      <c r="L784" s="140">
        <f>Data!M788</f>
        <v>0</v>
      </c>
      <c r="M784" s="140">
        <f>Data!P788</f>
        <v>0</v>
      </c>
      <c r="N784" s="140">
        <f>Data!S788</f>
        <v>0</v>
      </c>
      <c r="O784" s="140">
        <f>Data!V788</f>
        <v>0</v>
      </c>
      <c r="R784" s="140">
        <f>Data!Y788</f>
        <v>0</v>
      </c>
      <c r="U784" s="140">
        <f>Data!AB788</f>
        <v>0</v>
      </c>
      <c r="X784" s="140">
        <f>Data!AE788</f>
        <v>0</v>
      </c>
      <c r="Y784" s="140"/>
      <c r="AA784" s="140">
        <f t="shared" si="194"/>
        <v>368</v>
      </c>
    </row>
    <row r="785" spans="1:27">
      <c r="A785" s="169"/>
      <c r="B785" s="145">
        <v>2004</v>
      </c>
      <c r="C785" s="140">
        <f>Data!D789</f>
        <v>0</v>
      </c>
      <c r="F785" s="140">
        <f>Data!G789</f>
        <v>1000</v>
      </c>
      <c r="I785" s="140">
        <f>Data!J789</f>
        <v>0</v>
      </c>
      <c r="L785" s="140">
        <f>Data!M789</f>
        <v>0</v>
      </c>
      <c r="M785" s="140">
        <f>Data!P789</f>
        <v>327</v>
      </c>
      <c r="N785" s="140">
        <f>Data!S789</f>
        <v>0</v>
      </c>
      <c r="O785" s="140">
        <f>Data!V789</f>
        <v>0</v>
      </c>
      <c r="R785" s="140">
        <f>Data!Y789</f>
        <v>226</v>
      </c>
      <c r="U785" s="140">
        <f>Data!AB789</f>
        <v>0</v>
      </c>
      <c r="X785" s="140">
        <f>Data!AE789</f>
        <v>710</v>
      </c>
      <c r="Y785" s="140"/>
      <c r="AA785" s="140">
        <f t="shared" si="194"/>
        <v>2263</v>
      </c>
    </row>
    <row r="786" spans="1:27">
      <c r="A786" s="169"/>
      <c r="B786" s="145">
        <v>2005</v>
      </c>
      <c r="C786" s="140">
        <f>Data!D790</f>
        <v>46</v>
      </c>
      <c r="F786" s="140">
        <f>Data!G790</f>
        <v>908</v>
      </c>
      <c r="I786" s="140">
        <f>Data!J790</f>
        <v>0</v>
      </c>
      <c r="L786" s="140">
        <f>Data!M790</f>
        <v>0</v>
      </c>
      <c r="M786" s="140">
        <f>Data!P790</f>
        <v>0</v>
      </c>
      <c r="N786" s="140">
        <f>Data!S790</f>
        <v>0</v>
      </c>
      <c r="O786" s="140">
        <f>Data!V790</f>
        <v>0</v>
      </c>
      <c r="R786" s="140">
        <f>Data!Y790</f>
        <v>0</v>
      </c>
      <c r="U786" s="140">
        <f>Data!AB790</f>
        <v>0</v>
      </c>
      <c r="X786" s="140">
        <f>Data!AE790</f>
        <v>0</v>
      </c>
      <c r="Y786" s="140"/>
      <c r="AA786" s="140">
        <f t="shared" si="194"/>
        <v>954</v>
      </c>
    </row>
    <row r="787" spans="1:27">
      <c r="A787" s="169"/>
      <c r="B787" s="145">
        <v>2006</v>
      </c>
      <c r="C787" s="140">
        <f>Data!D791</f>
        <v>4136</v>
      </c>
      <c r="F787" s="140">
        <f>Data!G791</f>
        <v>1870</v>
      </c>
      <c r="I787" s="140">
        <f>Data!J791</f>
        <v>0</v>
      </c>
      <c r="L787" s="140">
        <f>Data!M791</f>
        <v>0</v>
      </c>
      <c r="M787" s="140">
        <f>Data!P791</f>
        <v>0</v>
      </c>
      <c r="N787" s="140">
        <f>Data!S791</f>
        <v>0</v>
      </c>
      <c r="O787" s="140">
        <f>Data!V791</f>
        <v>0</v>
      </c>
      <c r="R787" s="140">
        <f>Data!Y791</f>
        <v>0</v>
      </c>
      <c r="U787" s="140">
        <f>Data!AB791</f>
        <v>0</v>
      </c>
      <c r="X787" s="140">
        <f>Data!AE791</f>
        <v>0</v>
      </c>
      <c r="Y787" s="140"/>
      <c r="AA787" s="140">
        <f t="shared" si="194"/>
        <v>6006</v>
      </c>
    </row>
    <row r="788" spans="1:27">
      <c r="A788" s="169"/>
      <c r="B788" s="145">
        <v>2007</v>
      </c>
      <c r="C788" s="140">
        <f>Data!D792</f>
        <v>8833</v>
      </c>
      <c r="F788" s="140">
        <f>Data!G792</f>
        <v>623</v>
      </c>
      <c r="I788" s="140">
        <f>Data!J792</f>
        <v>0</v>
      </c>
      <c r="L788" s="140">
        <f>Data!M792</f>
        <v>0</v>
      </c>
      <c r="M788" s="140">
        <f>Data!P792</f>
        <v>0</v>
      </c>
      <c r="N788" s="140">
        <f>Data!S792</f>
        <v>0</v>
      </c>
      <c r="O788" s="140">
        <f>Data!V792</f>
        <v>0</v>
      </c>
      <c r="R788" s="140">
        <f>Data!Y792</f>
        <v>0</v>
      </c>
      <c r="U788" s="140">
        <f>Data!AB792</f>
        <v>790</v>
      </c>
      <c r="X788" s="140">
        <f>Data!AE792</f>
        <v>0</v>
      </c>
      <c r="Y788" s="140"/>
      <c r="AA788" s="140">
        <f t="shared" si="194"/>
        <v>10246</v>
      </c>
    </row>
    <row r="789" spans="1:27">
      <c r="A789" s="169"/>
      <c r="B789" s="145">
        <v>2008</v>
      </c>
      <c r="C789" s="140">
        <f>Data!D793</f>
        <v>0</v>
      </c>
      <c r="F789" s="140">
        <f>Data!G793</f>
        <v>3690</v>
      </c>
      <c r="I789" s="140">
        <f>Data!J793</f>
        <v>688</v>
      </c>
      <c r="L789" s="140">
        <f>Data!M793</f>
        <v>0</v>
      </c>
      <c r="M789" s="140">
        <f>Data!P793</f>
        <v>0</v>
      </c>
      <c r="N789" s="140">
        <f>Data!S793</f>
        <v>0</v>
      </c>
      <c r="O789" s="140">
        <f>Data!V793</f>
        <v>0</v>
      </c>
      <c r="R789" s="140">
        <f>Data!Y793</f>
        <v>0</v>
      </c>
      <c r="U789" s="140">
        <f>Data!AB793</f>
        <v>0</v>
      </c>
      <c r="X789" s="140">
        <f>Data!AE793</f>
        <v>324</v>
      </c>
      <c r="Y789" s="140"/>
      <c r="AA789" s="140">
        <f t="shared" si="194"/>
        <v>4702</v>
      </c>
    </row>
    <row r="790" spans="1:27">
      <c r="A790" s="169"/>
      <c r="B790" s="145">
        <v>2009</v>
      </c>
      <c r="C790" s="140">
        <f>Data!D794</f>
        <v>0</v>
      </c>
      <c r="F790" s="140">
        <f>Data!G794</f>
        <v>2139</v>
      </c>
      <c r="I790" s="140">
        <f>Data!J794</f>
        <v>0</v>
      </c>
      <c r="L790" s="140">
        <f>Data!M794</f>
        <v>0</v>
      </c>
      <c r="M790" s="140">
        <f>Data!P794</f>
        <v>0</v>
      </c>
      <c r="N790" s="140">
        <f>Data!S794</f>
        <v>0</v>
      </c>
      <c r="O790" s="140">
        <f>Data!V794</f>
        <v>0</v>
      </c>
      <c r="R790" s="140">
        <f>Data!Y794</f>
        <v>72</v>
      </c>
      <c r="U790" s="140">
        <f>Data!AB794</f>
        <v>0</v>
      </c>
      <c r="X790" s="140">
        <f>Data!AE794</f>
        <v>3816</v>
      </c>
      <c r="Y790" s="140"/>
      <c r="AA790" s="140">
        <f t="shared" si="194"/>
        <v>6027</v>
      </c>
    </row>
    <row r="791" spans="1:27">
      <c r="A791" s="169"/>
      <c r="B791" s="145">
        <v>2010</v>
      </c>
      <c r="C791" s="140">
        <f>Data!D795</f>
        <v>0</v>
      </c>
      <c r="F791" s="140">
        <f>Data!G795</f>
        <v>0</v>
      </c>
      <c r="I791" s="140">
        <f>Data!J795</f>
        <v>0</v>
      </c>
      <c r="L791" s="140">
        <f>Data!M795</f>
        <v>0</v>
      </c>
      <c r="M791" s="140">
        <f>Data!P795</f>
        <v>0</v>
      </c>
      <c r="N791" s="140">
        <f>Data!S795</f>
        <v>0</v>
      </c>
      <c r="O791" s="140">
        <f>Data!V795</f>
        <v>0</v>
      </c>
      <c r="R791" s="140">
        <f>Data!Y795</f>
        <v>0</v>
      </c>
      <c r="U791" s="140">
        <f>Data!AB795</f>
        <v>0</v>
      </c>
      <c r="X791" s="140">
        <f>Data!AE795</f>
        <v>198</v>
      </c>
      <c r="Y791" s="140"/>
      <c r="AA791" s="140">
        <f t="shared" si="194"/>
        <v>198</v>
      </c>
    </row>
    <row r="792" spans="1:27">
      <c r="A792" s="169"/>
      <c r="B792" s="145">
        <v>2011</v>
      </c>
      <c r="C792" s="140">
        <f>Data!D796</f>
        <v>431</v>
      </c>
      <c r="F792" s="140">
        <f>Data!G796</f>
        <v>8465</v>
      </c>
      <c r="I792" s="140">
        <f>Data!J796</f>
        <v>0</v>
      </c>
      <c r="L792" s="140">
        <f>Data!M796</f>
        <v>0</v>
      </c>
      <c r="M792" s="140">
        <f>Data!P796</f>
        <v>0</v>
      </c>
      <c r="N792" s="140">
        <f>Data!S796</f>
        <v>0</v>
      </c>
      <c r="O792" s="140">
        <f>Data!V796</f>
        <v>0</v>
      </c>
      <c r="R792" s="140">
        <f>Data!Y796</f>
        <v>0</v>
      </c>
      <c r="U792" s="140">
        <f>Data!AB796</f>
        <v>0</v>
      </c>
      <c r="X792" s="140">
        <f>Data!AE796</f>
        <v>0</v>
      </c>
      <c r="Y792" s="140"/>
      <c r="AA792" s="140">
        <f t="shared" si="194"/>
        <v>8896</v>
      </c>
    </row>
    <row r="793" spans="1:27">
      <c r="A793" s="169"/>
      <c r="B793" s="145">
        <v>2012</v>
      </c>
      <c r="C793" s="140">
        <f>Data!D797</f>
        <v>0</v>
      </c>
      <c r="F793" s="140">
        <f>Data!G797</f>
        <v>2277</v>
      </c>
      <c r="I793" s="140">
        <f>Data!J797</f>
        <v>0</v>
      </c>
      <c r="L793" s="140">
        <f>Data!M797</f>
        <v>0</v>
      </c>
      <c r="M793" s="140">
        <f>Data!P797</f>
        <v>0</v>
      </c>
      <c r="N793" s="140">
        <f>Data!S797</f>
        <v>0</v>
      </c>
      <c r="O793" s="140">
        <f>Data!V797</f>
        <v>0</v>
      </c>
      <c r="R793" s="140">
        <f>Data!Y797</f>
        <v>0</v>
      </c>
      <c r="U793" s="140">
        <f>Data!AB797</f>
        <v>0</v>
      </c>
      <c r="X793" s="140">
        <f>Data!AE797</f>
        <v>0</v>
      </c>
      <c r="Y793" s="140"/>
      <c r="AA793" s="140">
        <f t="shared" si="194"/>
        <v>2277</v>
      </c>
    </row>
    <row r="794" spans="1:27" ht="11.25" customHeight="1">
      <c r="C794" s="140"/>
      <c r="F794" s="140"/>
      <c r="I794" s="140"/>
      <c r="L794" s="140"/>
      <c r="M794" s="140"/>
      <c r="N794" s="140"/>
      <c r="O794" s="140"/>
      <c r="R794" s="140"/>
      <c r="U794" s="140"/>
      <c r="X794" s="140"/>
      <c r="Y794" s="140"/>
      <c r="AA794" s="140">
        <f t="shared" ref="AA794:AA796" si="195">SUM(C794:X794)</f>
        <v>0</v>
      </c>
    </row>
    <row r="795" spans="1:27">
      <c r="A795" s="144"/>
      <c r="B795" s="145" t="s">
        <v>106</v>
      </c>
      <c r="C795" s="140">
        <f>SUM(C782:C784)</f>
        <v>0</v>
      </c>
      <c r="F795" s="140">
        <f t="shared" ref="F795:X795" si="196">SUM(F782:F784)</f>
        <v>1987</v>
      </c>
      <c r="I795" s="140">
        <f t="shared" si="196"/>
        <v>0</v>
      </c>
      <c r="L795" s="140">
        <f t="shared" si="196"/>
        <v>0</v>
      </c>
      <c r="M795" s="140">
        <f t="shared" si="196"/>
        <v>0</v>
      </c>
      <c r="N795" s="140">
        <f t="shared" si="196"/>
        <v>0</v>
      </c>
      <c r="O795" s="140">
        <f t="shared" si="196"/>
        <v>0</v>
      </c>
      <c r="R795" s="140">
        <f t="shared" si="196"/>
        <v>0</v>
      </c>
      <c r="U795" s="140">
        <f t="shared" si="196"/>
        <v>0</v>
      </c>
      <c r="X795" s="140">
        <f t="shared" si="196"/>
        <v>750</v>
      </c>
      <c r="Y795" s="140"/>
      <c r="AA795" s="140">
        <f t="shared" si="195"/>
        <v>2737</v>
      </c>
    </row>
    <row r="796" spans="1:27">
      <c r="A796" s="144"/>
      <c r="B796" s="145" t="s">
        <v>139</v>
      </c>
      <c r="C796" s="140">
        <f>SUM(C785:C793)</f>
        <v>13446</v>
      </c>
      <c r="D796" s="140">
        <f>SUM(C795:C796)</f>
        <v>13446</v>
      </c>
      <c r="E796" s="140">
        <f>SUM(C782:C793)</f>
        <v>13446</v>
      </c>
      <c r="F796" s="140">
        <f t="shared" ref="F796:X796" si="197">SUM(F785:F793)</f>
        <v>20972</v>
      </c>
      <c r="G796" s="140">
        <f>SUM(F795:F796)</f>
        <v>22959</v>
      </c>
      <c r="H796" s="140">
        <f>SUM(F782:F793)</f>
        <v>22959</v>
      </c>
      <c r="I796" s="140">
        <f t="shared" si="197"/>
        <v>688</v>
      </c>
      <c r="J796" s="140">
        <f>SUM(I795:I796)</f>
        <v>688</v>
      </c>
      <c r="K796" s="140">
        <f>SUM(I782:I793)</f>
        <v>688</v>
      </c>
      <c r="L796" s="140">
        <f t="shared" si="197"/>
        <v>0</v>
      </c>
      <c r="M796" s="140">
        <f t="shared" si="197"/>
        <v>327</v>
      </c>
      <c r="N796" s="140">
        <f t="shared" si="197"/>
        <v>0</v>
      </c>
      <c r="O796" s="140">
        <f t="shared" si="197"/>
        <v>0</v>
      </c>
      <c r="P796" s="140">
        <f>SUM(O795:O796)</f>
        <v>0</v>
      </c>
      <c r="Q796" s="140">
        <f>SUM(O782:O793)</f>
        <v>0</v>
      </c>
      <c r="R796" s="140">
        <f t="shared" si="197"/>
        <v>298</v>
      </c>
      <c r="S796" s="140">
        <f>SUM(R795:R796)</f>
        <v>298</v>
      </c>
      <c r="T796" s="140">
        <f>SUM(R782:R793)</f>
        <v>298</v>
      </c>
      <c r="U796" s="140">
        <f t="shared" si="197"/>
        <v>790</v>
      </c>
      <c r="V796" s="140">
        <f>SUM(U795:U796)</f>
        <v>790</v>
      </c>
      <c r="W796" s="140">
        <f>SUM(U782:U793)</f>
        <v>790</v>
      </c>
      <c r="X796" s="140">
        <f t="shared" si="197"/>
        <v>5048</v>
      </c>
      <c r="Y796" s="140">
        <f>SUM(X782:X793)</f>
        <v>5798</v>
      </c>
      <c r="Z796" s="140">
        <f>SUM(X795:X796)</f>
        <v>5798</v>
      </c>
      <c r="AA796" s="140">
        <f t="shared" si="195"/>
        <v>117931</v>
      </c>
    </row>
    <row r="797" spans="1:27">
      <c r="A797" s="144"/>
      <c r="C797" s="140">
        <f>Data!D801</f>
        <v>0</v>
      </c>
      <c r="F797" s="140">
        <f>Data!G801</f>
        <v>0</v>
      </c>
      <c r="I797" s="140">
        <f>Data!J801</f>
        <v>0</v>
      </c>
      <c r="L797" s="140">
        <f>Data!M801</f>
        <v>0</v>
      </c>
      <c r="M797" s="140">
        <f>Data!P801</f>
        <v>0</v>
      </c>
      <c r="N797" s="140">
        <f>Data!S801</f>
        <v>0</v>
      </c>
      <c r="O797" s="140">
        <f>Data!V801</f>
        <v>0</v>
      </c>
      <c r="R797" s="140">
        <f>Data!Y801</f>
        <v>0</v>
      </c>
      <c r="U797" s="140">
        <f>Data!AB801</f>
        <v>0</v>
      </c>
      <c r="X797" s="140">
        <f>Data!AE801</f>
        <v>0</v>
      </c>
      <c r="Y797" s="140"/>
      <c r="AA797" s="140">
        <f>SUM(C797:X797)</f>
        <v>0</v>
      </c>
    </row>
    <row r="798" spans="1:27" ht="18" customHeight="1">
      <c r="A798" s="169" t="s">
        <v>63</v>
      </c>
      <c r="B798" s="145">
        <v>2001</v>
      </c>
      <c r="C798" s="140">
        <f>Data!D802</f>
        <v>0</v>
      </c>
      <c r="F798" s="140">
        <f>Data!G802</f>
        <v>0</v>
      </c>
      <c r="I798" s="140">
        <f>Data!J802</f>
        <v>0</v>
      </c>
      <c r="L798" s="140">
        <f>Data!M802</f>
        <v>0</v>
      </c>
      <c r="M798" s="140">
        <f>Data!P802</f>
        <v>0</v>
      </c>
      <c r="N798" s="140">
        <f>Data!S802</f>
        <v>0</v>
      </c>
      <c r="O798" s="140">
        <f>Data!V802</f>
        <v>0</v>
      </c>
      <c r="R798" s="140">
        <f>Data!Y802</f>
        <v>0</v>
      </c>
      <c r="U798" s="140">
        <f>Data!AB802</f>
        <v>0</v>
      </c>
      <c r="X798" s="140">
        <f>Data!AE802</f>
        <v>0</v>
      </c>
      <c r="Y798" s="140"/>
      <c r="AA798" s="140">
        <f>SUM(C798:X798)</f>
        <v>0</v>
      </c>
    </row>
    <row r="799" spans="1:27">
      <c r="A799" s="169"/>
      <c r="B799" s="145">
        <v>2002</v>
      </c>
      <c r="C799" s="140">
        <f>Data!D803</f>
        <v>0</v>
      </c>
      <c r="F799" s="140">
        <f>Data!G803</f>
        <v>0</v>
      </c>
      <c r="I799" s="140">
        <f>Data!J803</f>
        <v>0</v>
      </c>
      <c r="L799" s="140">
        <f>Data!M803</f>
        <v>0</v>
      </c>
      <c r="M799" s="140">
        <f>Data!P803</f>
        <v>0</v>
      </c>
      <c r="N799" s="140">
        <f>Data!S803</f>
        <v>0</v>
      </c>
      <c r="O799" s="140">
        <f>Data!V803</f>
        <v>0</v>
      </c>
      <c r="R799" s="140">
        <f>Data!Y803</f>
        <v>1223</v>
      </c>
      <c r="U799" s="140">
        <f>Data!AB803</f>
        <v>0</v>
      </c>
      <c r="X799" s="140">
        <f>Data!AE803</f>
        <v>0</v>
      </c>
      <c r="Y799" s="140"/>
      <c r="AA799" s="140">
        <f t="shared" ref="AA799:AA809" si="198">SUM(C799:X799)</f>
        <v>1223</v>
      </c>
    </row>
    <row r="800" spans="1:27">
      <c r="A800" s="169"/>
      <c r="B800" s="145">
        <v>2003</v>
      </c>
      <c r="C800" s="140">
        <f>Data!D804</f>
        <v>0</v>
      </c>
      <c r="F800" s="140">
        <f>Data!G804</f>
        <v>0</v>
      </c>
      <c r="I800" s="140">
        <f>Data!J804</f>
        <v>0</v>
      </c>
      <c r="L800" s="140">
        <f>Data!M804</f>
        <v>0</v>
      </c>
      <c r="M800" s="140">
        <f>Data!P804</f>
        <v>0</v>
      </c>
      <c r="N800" s="140">
        <f>Data!S804</f>
        <v>0</v>
      </c>
      <c r="O800" s="140">
        <f>Data!V804</f>
        <v>0</v>
      </c>
      <c r="R800" s="140">
        <f>Data!Y804</f>
        <v>0</v>
      </c>
      <c r="U800" s="140">
        <f>Data!AB804</f>
        <v>0</v>
      </c>
      <c r="X800" s="140">
        <f>Data!AE804</f>
        <v>0</v>
      </c>
      <c r="Y800" s="140"/>
      <c r="AA800" s="140">
        <f t="shared" si="198"/>
        <v>0</v>
      </c>
    </row>
    <row r="801" spans="1:27">
      <c r="A801" s="169"/>
      <c r="B801" s="145">
        <v>2004</v>
      </c>
      <c r="C801" s="140">
        <f>Data!D805</f>
        <v>0</v>
      </c>
      <c r="F801" s="140">
        <f>Data!G805</f>
        <v>0</v>
      </c>
      <c r="I801" s="140">
        <f>Data!J805</f>
        <v>0</v>
      </c>
      <c r="L801" s="140">
        <f>Data!M805</f>
        <v>0</v>
      </c>
      <c r="M801" s="140">
        <f>Data!P805</f>
        <v>0</v>
      </c>
      <c r="N801" s="140">
        <f>Data!S805</f>
        <v>0</v>
      </c>
      <c r="O801" s="140">
        <f>Data!V805</f>
        <v>0</v>
      </c>
      <c r="R801" s="140">
        <f>Data!Y805</f>
        <v>0</v>
      </c>
      <c r="U801" s="140">
        <f>Data!AB805</f>
        <v>0</v>
      </c>
      <c r="X801" s="140">
        <f>Data!AE805</f>
        <v>0</v>
      </c>
      <c r="Y801" s="140"/>
      <c r="AA801" s="140">
        <f t="shared" si="198"/>
        <v>0</v>
      </c>
    </row>
    <row r="802" spans="1:27">
      <c r="A802" s="169"/>
      <c r="B802" s="145">
        <v>2005</v>
      </c>
      <c r="C802" s="140">
        <f>Data!D806</f>
        <v>26230</v>
      </c>
      <c r="F802" s="140">
        <f>Data!G806</f>
        <v>0</v>
      </c>
      <c r="I802" s="140">
        <f>Data!J806</f>
        <v>0</v>
      </c>
      <c r="L802" s="140">
        <f>Data!M806</f>
        <v>0</v>
      </c>
      <c r="M802" s="140">
        <f>Data!P806</f>
        <v>0</v>
      </c>
      <c r="N802" s="140">
        <f>Data!S806</f>
        <v>0</v>
      </c>
      <c r="O802" s="140">
        <f>Data!V806</f>
        <v>0</v>
      </c>
      <c r="R802" s="140">
        <f>Data!Y806</f>
        <v>0</v>
      </c>
      <c r="U802" s="140">
        <f>Data!AB806</f>
        <v>0</v>
      </c>
      <c r="X802" s="140">
        <f>Data!AE806</f>
        <v>0</v>
      </c>
      <c r="Y802" s="140"/>
      <c r="AA802" s="140">
        <f t="shared" si="198"/>
        <v>26230</v>
      </c>
    </row>
    <row r="803" spans="1:27">
      <c r="A803" s="169"/>
      <c r="B803" s="145">
        <v>2006</v>
      </c>
      <c r="C803" s="140">
        <f>Data!D807</f>
        <v>16440</v>
      </c>
      <c r="F803" s="140">
        <f>Data!G807</f>
        <v>0</v>
      </c>
      <c r="I803" s="140">
        <f>Data!J807</f>
        <v>0</v>
      </c>
      <c r="L803" s="140">
        <f>Data!M807</f>
        <v>0</v>
      </c>
      <c r="M803" s="140">
        <f>Data!P807</f>
        <v>0</v>
      </c>
      <c r="N803" s="140">
        <f>Data!S807</f>
        <v>0</v>
      </c>
      <c r="O803" s="140">
        <f>Data!V807</f>
        <v>0</v>
      </c>
      <c r="R803" s="140">
        <f>Data!Y807</f>
        <v>0</v>
      </c>
      <c r="U803" s="140">
        <f>Data!AB807</f>
        <v>0</v>
      </c>
      <c r="X803" s="140">
        <f>Data!AE807</f>
        <v>0</v>
      </c>
      <c r="Y803" s="140"/>
      <c r="AA803" s="140">
        <f t="shared" si="198"/>
        <v>16440</v>
      </c>
    </row>
    <row r="804" spans="1:27">
      <c r="A804" s="169"/>
      <c r="B804" s="145">
        <v>2007</v>
      </c>
      <c r="C804" s="140">
        <f>Data!D808</f>
        <v>73720</v>
      </c>
      <c r="F804" s="140">
        <f>Data!G808</f>
        <v>0</v>
      </c>
      <c r="I804" s="140">
        <f>Data!J808</f>
        <v>0</v>
      </c>
      <c r="L804" s="140">
        <f>Data!M808</f>
        <v>0</v>
      </c>
      <c r="M804" s="140">
        <f>Data!P808</f>
        <v>0</v>
      </c>
      <c r="N804" s="140">
        <f>Data!S808</f>
        <v>0</v>
      </c>
      <c r="O804" s="140">
        <f>Data!V808</f>
        <v>0</v>
      </c>
      <c r="R804" s="140">
        <f>Data!Y808</f>
        <v>0</v>
      </c>
      <c r="U804" s="140">
        <f>Data!AB808</f>
        <v>0</v>
      </c>
      <c r="X804" s="140">
        <f>Data!AE808</f>
        <v>0</v>
      </c>
      <c r="Y804" s="140"/>
      <c r="AA804" s="140">
        <f t="shared" si="198"/>
        <v>73720</v>
      </c>
    </row>
    <row r="805" spans="1:27">
      <c r="A805" s="169"/>
      <c r="B805" s="145">
        <v>2008</v>
      </c>
      <c r="C805" s="140">
        <f>Data!D809</f>
        <v>30640</v>
      </c>
      <c r="F805" s="140">
        <f>Data!G809</f>
        <v>0</v>
      </c>
      <c r="I805" s="140">
        <f>Data!J809</f>
        <v>0</v>
      </c>
      <c r="L805" s="140">
        <f>Data!M809</f>
        <v>0</v>
      </c>
      <c r="M805" s="140">
        <f>Data!P809</f>
        <v>0</v>
      </c>
      <c r="N805" s="140">
        <f>Data!S809</f>
        <v>0</v>
      </c>
      <c r="O805" s="140">
        <f>Data!V809</f>
        <v>0</v>
      </c>
      <c r="R805" s="140">
        <f>Data!Y809</f>
        <v>0</v>
      </c>
      <c r="U805" s="140">
        <f>Data!AB809</f>
        <v>0</v>
      </c>
      <c r="X805" s="140">
        <f>Data!AE809</f>
        <v>0</v>
      </c>
      <c r="Y805" s="140"/>
      <c r="AA805" s="140">
        <f t="shared" si="198"/>
        <v>30640</v>
      </c>
    </row>
    <row r="806" spans="1:27">
      <c r="A806" s="169"/>
      <c r="B806" s="145">
        <v>2009</v>
      </c>
      <c r="C806" s="140">
        <f>Data!D810</f>
        <v>7640</v>
      </c>
      <c r="F806" s="140">
        <f>Data!G810</f>
        <v>0</v>
      </c>
      <c r="I806" s="140">
        <f>Data!J810</f>
        <v>0</v>
      </c>
      <c r="L806" s="140">
        <f>Data!M810</f>
        <v>0</v>
      </c>
      <c r="M806" s="140">
        <f>Data!P810</f>
        <v>0</v>
      </c>
      <c r="N806" s="140">
        <f>Data!S810</f>
        <v>0</v>
      </c>
      <c r="O806" s="140">
        <f>Data!V810</f>
        <v>0</v>
      </c>
      <c r="R806" s="140">
        <f>Data!Y810</f>
        <v>0</v>
      </c>
      <c r="U806" s="140">
        <f>Data!AB810</f>
        <v>0</v>
      </c>
      <c r="X806" s="140">
        <f>Data!AE810</f>
        <v>0</v>
      </c>
      <c r="Y806" s="140"/>
      <c r="AA806" s="140">
        <f t="shared" si="198"/>
        <v>7640</v>
      </c>
    </row>
    <row r="807" spans="1:27">
      <c r="A807" s="169"/>
      <c r="B807" s="145">
        <v>2010</v>
      </c>
      <c r="C807" s="140">
        <f>Data!D811</f>
        <v>4080</v>
      </c>
      <c r="F807" s="140">
        <f>Data!G811</f>
        <v>0</v>
      </c>
      <c r="I807" s="140">
        <f>Data!J811</f>
        <v>0</v>
      </c>
      <c r="L807" s="140">
        <f>Data!M811</f>
        <v>0</v>
      </c>
      <c r="M807" s="140">
        <f>Data!P811</f>
        <v>0</v>
      </c>
      <c r="N807" s="140">
        <f>Data!S811</f>
        <v>0</v>
      </c>
      <c r="O807" s="140">
        <f>Data!V811</f>
        <v>0</v>
      </c>
      <c r="R807" s="140">
        <f>Data!Y811</f>
        <v>0</v>
      </c>
      <c r="U807" s="140">
        <f>Data!AB811</f>
        <v>0</v>
      </c>
      <c r="X807" s="140">
        <f>Data!AE811</f>
        <v>0</v>
      </c>
      <c r="Y807" s="140"/>
      <c r="AA807" s="140">
        <f t="shared" si="198"/>
        <v>4080</v>
      </c>
    </row>
    <row r="808" spans="1:27">
      <c r="A808" s="169"/>
      <c r="B808" s="145">
        <v>2011</v>
      </c>
      <c r="C808" s="140">
        <f>Data!D812</f>
        <v>3166</v>
      </c>
      <c r="F808" s="140">
        <f>Data!G812</f>
        <v>0</v>
      </c>
      <c r="I808" s="140">
        <f>Data!J812</f>
        <v>0</v>
      </c>
      <c r="L808" s="140">
        <f>Data!M812</f>
        <v>0</v>
      </c>
      <c r="M808" s="140">
        <f>Data!P812</f>
        <v>0</v>
      </c>
      <c r="N808" s="140">
        <f>Data!S812</f>
        <v>0</v>
      </c>
      <c r="O808" s="140">
        <f>Data!V812</f>
        <v>0</v>
      </c>
      <c r="R808" s="140">
        <f>Data!Y812</f>
        <v>0</v>
      </c>
      <c r="U808" s="140">
        <f>Data!AB812</f>
        <v>0</v>
      </c>
      <c r="X808" s="140">
        <f>Data!AE812</f>
        <v>0</v>
      </c>
      <c r="Y808" s="140"/>
      <c r="AA808" s="140">
        <f t="shared" si="198"/>
        <v>3166</v>
      </c>
    </row>
    <row r="809" spans="1:27">
      <c r="A809" s="169"/>
      <c r="B809" s="145">
        <v>2012</v>
      </c>
      <c r="C809" s="140">
        <f>Data!D813</f>
        <v>2000</v>
      </c>
      <c r="F809" s="140">
        <f>Data!G813</f>
        <v>0</v>
      </c>
      <c r="I809" s="140">
        <f>Data!J813</f>
        <v>0</v>
      </c>
      <c r="L809" s="140">
        <f>Data!M813</f>
        <v>0</v>
      </c>
      <c r="M809" s="140">
        <f>Data!P813</f>
        <v>0</v>
      </c>
      <c r="N809" s="140">
        <f>Data!S813</f>
        <v>0</v>
      </c>
      <c r="O809" s="140">
        <f>Data!V813</f>
        <v>0</v>
      </c>
      <c r="R809" s="140">
        <f>Data!Y813</f>
        <v>0</v>
      </c>
      <c r="U809" s="140">
        <f>Data!AB813</f>
        <v>0</v>
      </c>
      <c r="X809" s="140">
        <f>Data!AE813</f>
        <v>0</v>
      </c>
      <c r="Y809" s="140"/>
      <c r="AA809" s="140">
        <f t="shared" si="198"/>
        <v>2000</v>
      </c>
    </row>
    <row r="810" spans="1:27">
      <c r="C810" s="140"/>
      <c r="F810" s="140"/>
      <c r="I810" s="140"/>
      <c r="L810" s="140"/>
      <c r="M810" s="140"/>
      <c r="N810" s="140"/>
      <c r="O810" s="140"/>
      <c r="R810" s="140"/>
      <c r="U810" s="140"/>
      <c r="X810" s="140"/>
      <c r="Y810" s="140"/>
      <c r="AA810" s="140">
        <f t="shared" ref="AA810:AA812" si="199">SUM(C810:X810)</f>
        <v>0</v>
      </c>
    </row>
    <row r="811" spans="1:27">
      <c r="B811" s="145" t="s">
        <v>106</v>
      </c>
      <c r="C811" s="140">
        <f>SUM(C798:C800)</f>
        <v>0</v>
      </c>
      <c r="F811" s="140">
        <f t="shared" ref="F811:X811" si="200">SUM(F798:F800)</f>
        <v>0</v>
      </c>
      <c r="I811" s="140">
        <f t="shared" si="200"/>
        <v>0</v>
      </c>
      <c r="L811" s="140">
        <f t="shared" si="200"/>
        <v>0</v>
      </c>
      <c r="M811" s="140">
        <f t="shared" si="200"/>
        <v>0</v>
      </c>
      <c r="N811" s="140">
        <f t="shared" si="200"/>
        <v>0</v>
      </c>
      <c r="O811" s="140">
        <f t="shared" si="200"/>
        <v>0</v>
      </c>
      <c r="R811" s="140">
        <f t="shared" si="200"/>
        <v>1223</v>
      </c>
      <c r="U811" s="140">
        <f t="shared" si="200"/>
        <v>0</v>
      </c>
      <c r="X811" s="140">
        <f t="shared" si="200"/>
        <v>0</v>
      </c>
      <c r="Y811" s="140"/>
      <c r="AA811" s="140">
        <f t="shared" si="199"/>
        <v>1223</v>
      </c>
    </row>
    <row r="812" spans="1:27">
      <c r="B812" s="145" t="s">
        <v>139</v>
      </c>
      <c r="C812" s="140">
        <f>SUM(C801:C809)</f>
        <v>163916</v>
      </c>
      <c r="D812" s="140">
        <f>SUM(C811:C812)</f>
        <v>163916</v>
      </c>
      <c r="E812" s="140">
        <f>SUM(C798:C809)</f>
        <v>163916</v>
      </c>
      <c r="F812" s="140">
        <f t="shared" ref="F812:X812" si="201">SUM(F801:F809)</f>
        <v>0</v>
      </c>
      <c r="G812" s="140">
        <f>SUM(F811:F812)</f>
        <v>0</v>
      </c>
      <c r="H812" s="140">
        <f>SUM(F798:F809)</f>
        <v>0</v>
      </c>
      <c r="I812" s="140">
        <f t="shared" si="201"/>
        <v>0</v>
      </c>
      <c r="J812" s="140">
        <f>SUM(I811:I812)</f>
        <v>0</v>
      </c>
      <c r="K812" s="140">
        <f>SUM(I798:I809)</f>
        <v>0</v>
      </c>
      <c r="L812" s="140">
        <f t="shared" si="201"/>
        <v>0</v>
      </c>
      <c r="M812" s="140">
        <f t="shared" si="201"/>
        <v>0</v>
      </c>
      <c r="N812" s="140">
        <f t="shared" si="201"/>
        <v>0</v>
      </c>
      <c r="O812" s="140">
        <f t="shared" si="201"/>
        <v>0</v>
      </c>
      <c r="P812" s="140">
        <f>SUM(O811:O812)</f>
        <v>0</v>
      </c>
      <c r="Q812" s="140">
        <f>SUM(O798:O809)</f>
        <v>0</v>
      </c>
      <c r="R812" s="140">
        <f t="shared" si="201"/>
        <v>0</v>
      </c>
      <c r="S812" s="140">
        <f>SUM(R811:R812)</f>
        <v>1223</v>
      </c>
      <c r="T812" s="140">
        <f>SUM(R798:R809)</f>
        <v>1223</v>
      </c>
      <c r="U812" s="140">
        <f t="shared" si="201"/>
        <v>0</v>
      </c>
      <c r="V812" s="140">
        <f>SUM(U811:U812)</f>
        <v>0</v>
      </c>
      <c r="W812" s="140">
        <f>SUM(U798:U809)</f>
        <v>0</v>
      </c>
      <c r="X812" s="140">
        <f t="shared" si="201"/>
        <v>0</v>
      </c>
      <c r="Y812" s="140">
        <f>SUM(X798:X809)</f>
        <v>0</v>
      </c>
      <c r="Z812" s="140">
        <f>SUM(X811:X812)</f>
        <v>0</v>
      </c>
      <c r="AA812" s="140">
        <f t="shared" si="199"/>
        <v>494194</v>
      </c>
    </row>
    <row r="813" spans="1:27">
      <c r="AA813" s="140">
        <f>SUM(C813:X813)</f>
        <v>0</v>
      </c>
    </row>
    <row r="816" spans="1:27">
      <c r="C816" s="140"/>
      <c r="D816" s="140">
        <f>SUM(D4:D813)</f>
        <v>4391643.8</v>
      </c>
      <c r="E816" s="140">
        <f>SUM(E4:E813)</f>
        <v>4391643.8</v>
      </c>
      <c r="F816" s="140"/>
      <c r="G816" s="140">
        <f>SUM(G4:G813)</f>
        <v>4602835</v>
      </c>
      <c r="H816" s="140">
        <f>SUM(H4:H813)</f>
        <v>4602835</v>
      </c>
      <c r="I816" s="140"/>
      <c r="J816" s="140">
        <f>SUM(J4:J813)</f>
        <v>1270126</v>
      </c>
      <c r="K816" s="140">
        <f>SUM(K4:K813)</f>
        <v>1270126</v>
      </c>
      <c r="L816" s="140">
        <f t="shared" ref="L816:N816" si="202">SUM(L4:L813)</f>
        <v>5118130</v>
      </c>
      <c r="M816" s="140">
        <f t="shared" si="202"/>
        <v>850418</v>
      </c>
      <c r="N816" s="140">
        <f t="shared" si="202"/>
        <v>355982</v>
      </c>
      <c r="O816" s="140"/>
      <c r="P816" s="140">
        <f>SUM(P4:P813)</f>
        <v>227866</v>
      </c>
      <c r="Q816" s="140">
        <f>SUM(Q4:Q813)</f>
        <v>227866</v>
      </c>
      <c r="R816" s="140"/>
      <c r="S816" s="140">
        <f>SUM(S4:S813)</f>
        <v>1159950</v>
      </c>
      <c r="T816" s="140">
        <f>SUM(T4:T813)</f>
        <v>1159950</v>
      </c>
      <c r="U816" s="140"/>
      <c r="V816" s="140">
        <f>SUM(V4:V813)</f>
        <v>2997491</v>
      </c>
      <c r="W816" s="140">
        <f>SUM(W4:W813)</f>
        <v>3002485</v>
      </c>
      <c r="X816" s="140"/>
      <c r="Y816" s="140">
        <f>SUM(Y5:Y813)</f>
        <v>2591898</v>
      </c>
      <c r="Z816" s="140">
        <f>SUM(Z5:Z813)</f>
        <v>2591898</v>
      </c>
    </row>
    <row r="824" spans="3:3">
      <c r="C824" s="141"/>
    </row>
  </sheetData>
  <mergeCells count="52">
    <mergeCell ref="A164:A175"/>
    <mergeCell ref="A148:A159"/>
    <mergeCell ref="A132:A143"/>
    <mergeCell ref="A1:B2"/>
    <mergeCell ref="A20:A31"/>
    <mergeCell ref="A36:A47"/>
    <mergeCell ref="A4:A15"/>
    <mergeCell ref="A52:A63"/>
    <mergeCell ref="A68:A79"/>
    <mergeCell ref="A84:A95"/>
    <mergeCell ref="A100:A111"/>
    <mergeCell ref="A116:A127"/>
    <mergeCell ref="A260:A271"/>
    <mergeCell ref="A276:A287"/>
    <mergeCell ref="A292:A303"/>
    <mergeCell ref="A196:A207"/>
    <mergeCell ref="A180:A191"/>
    <mergeCell ref="A212:A223"/>
    <mergeCell ref="A228:A239"/>
    <mergeCell ref="A244:A255"/>
    <mergeCell ref="A366:A377"/>
    <mergeCell ref="A382:A393"/>
    <mergeCell ref="A398:A409"/>
    <mergeCell ref="A414:A425"/>
    <mergeCell ref="A308:A315"/>
    <mergeCell ref="A324:A329"/>
    <mergeCell ref="A350:A361"/>
    <mergeCell ref="A330:A338"/>
    <mergeCell ref="A430:A441"/>
    <mergeCell ref="A446:A457"/>
    <mergeCell ref="A462:A473"/>
    <mergeCell ref="A478:A489"/>
    <mergeCell ref="A494:A505"/>
    <mergeCell ref="A510:A521"/>
    <mergeCell ref="A526:A537"/>
    <mergeCell ref="A542:A553"/>
    <mergeCell ref="A558:A569"/>
    <mergeCell ref="A574:A585"/>
    <mergeCell ref="A590:A601"/>
    <mergeCell ref="A606:A617"/>
    <mergeCell ref="A622:A633"/>
    <mergeCell ref="A638:A649"/>
    <mergeCell ref="A654:A665"/>
    <mergeCell ref="A750:A761"/>
    <mergeCell ref="A766:A777"/>
    <mergeCell ref="A782:A793"/>
    <mergeCell ref="A798:A809"/>
    <mergeCell ref="A670:A681"/>
    <mergeCell ref="A686:A697"/>
    <mergeCell ref="A702:A713"/>
    <mergeCell ref="A718:A729"/>
    <mergeCell ref="A734:A74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Introduction</vt:lpstr>
      <vt:lpstr>Data</vt:lpstr>
      <vt:lpstr>Dwellings - Small</vt:lpstr>
      <vt:lpstr>Dwellings - Large</vt:lpstr>
      <vt:lpstr>Flats</vt:lpstr>
      <vt:lpstr>Townhouses</vt:lpstr>
      <vt:lpstr>Other</vt:lpstr>
      <vt:lpstr>Schools, ETC</vt:lpstr>
      <vt:lpstr>Churches, ETC</vt:lpstr>
      <vt:lpstr>Office, Banking</vt:lpstr>
      <vt:lpstr>Retail</vt:lpstr>
      <vt:lpstr>Industrial, ETC</vt:lpstr>
      <vt:lpstr>Total Space</vt:lpstr>
      <vt:lpstr>Rank</vt:lpstr>
      <vt:lpstr>Urban-Rural</vt:lpstr>
      <vt:lpstr>Data1</vt:lpstr>
    </vt:vector>
  </TitlesOfParts>
  <Company>UKZN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2009-07-01T05:12:25Z</cp:lastPrinted>
  <dcterms:created xsi:type="dcterms:W3CDTF">2007-11-19T08:09:36Z</dcterms:created>
  <dcterms:modified xsi:type="dcterms:W3CDTF">2014-11-10T07:39:34Z</dcterms:modified>
</cp:coreProperties>
</file>