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2.xml" ContentType="application/vnd.openxmlformats-officedocument.drawing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drawings/drawing3.xml" ContentType="application/vnd.openxmlformats-officedocument.drawing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65" windowWidth="12120" windowHeight="7560" tabRatio="716"/>
  </bookViews>
  <sheets>
    <sheet name="Tourism and Migration" sheetId="1" r:id="rId1"/>
    <sheet name="Travellers" sheetId="2" r:id="rId2"/>
    <sheet name="Tourists" sheetId="4" r:id="rId3"/>
  </sheets>
  <calcPr calcId="145621"/>
</workbook>
</file>

<file path=xl/calcChain.xml><?xml version="1.0" encoding="utf-8"?>
<calcChain xmlns="http://schemas.openxmlformats.org/spreadsheetml/2006/main">
  <c r="F189" i="4" l="1"/>
  <c r="B236" i="4" l="1"/>
  <c r="G362" i="2" l="1"/>
  <c r="F362" i="2"/>
  <c r="E362" i="2"/>
  <c r="D362" i="2"/>
  <c r="C362" i="2"/>
  <c r="N276" i="4"/>
  <c r="M276" i="4"/>
  <c r="L276" i="4"/>
  <c r="K276" i="4"/>
  <c r="J276" i="4"/>
  <c r="I276" i="4"/>
  <c r="H276" i="4"/>
  <c r="G276" i="4"/>
  <c r="F276" i="4"/>
  <c r="E276" i="4"/>
  <c r="D276" i="4"/>
  <c r="C276" i="4"/>
  <c r="B276" i="4"/>
  <c r="B275" i="4"/>
  <c r="C275" i="4"/>
  <c r="C179" i="4"/>
  <c r="B179" i="4"/>
  <c r="H163" i="4"/>
  <c r="B362" i="2" l="1"/>
  <c r="G361" i="2"/>
  <c r="F361" i="2"/>
  <c r="E361" i="2"/>
  <c r="D361" i="2"/>
  <c r="C361" i="2"/>
  <c r="B361" i="2"/>
  <c r="N275" i="4" l="1"/>
  <c r="M275" i="4"/>
  <c r="L275" i="4"/>
  <c r="K275" i="4"/>
  <c r="J275" i="4"/>
  <c r="I275" i="4"/>
  <c r="H275" i="4"/>
  <c r="G275" i="4"/>
  <c r="F275" i="4"/>
  <c r="E275" i="4"/>
  <c r="D275" i="4"/>
  <c r="C236" i="4"/>
  <c r="D236" i="4"/>
  <c r="E236" i="4"/>
  <c r="F236" i="4"/>
  <c r="G236" i="4"/>
  <c r="H236" i="4"/>
  <c r="I236" i="4"/>
  <c r="J236" i="4"/>
  <c r="K236" i="4"/>
  <c r="L236" i="4"/>
  <c r="M236" i="4"/>
  <c r="N236" i="4"/>
  <c r="O236" i="4"/>
  <c r="P236" i="4"/>
  <c r="Q236" i="4"/>
  <c r="R236" i="4"/>
  <c r="S236" i="4"/>
  <c r="T236" i="4"/>
  <c r="U236" i="4"/>
  <c r="V236" i="4"/>
  <c r="W236" i="4"/>
  <c r="X236" i="4"/>
  <c r="Y236" i="4"/>
  <c r="Z236" i="4"/>
  <c r="AA236" i="4"/>
  <c r="C235" i="4"/>
  <c r="D235" i="4"/>
  <c r="E235" i="4"/>
  <c r="F235" i="4"/>
  <c r="G235" i="4"/>
  <c r="H235" i="4"/>
  <c r="I235" i="4"/>
  <c r="J235" i="4"/>
  <c r="K235" i="4"/>
  <c r="L235" i="4"/>
  <c r="M235" i="4"/>
  <c r="N235" i="4"/>
  <c r="O235" i="4"/>
  <c r="P235" i="4"/>
  <c r="Q235" i="4"/>
  <c r="R235" i="4"/>
  <c r="S235" i="4"/>
  <c r="T235" i="4"/>
  <c r="U235" i="4"/>
  <c r="V235" i="4"/>
  <c r="W235" i="4"/>
  <c r="X235" i="4"/>
  <c r="Y235" i="4"/>
  <c r="Z235" i="4"/>
  <c r="AA235" i="4"/>
  <c r="B235" i="4"/>
  <c r="C195" i="4"/>
  <c r="D195" i="4"/>
  <c r="E195" i="4"/>
  <c r="F195" i="4"/>
  <c r="G195" i="4"/>
  <c r="G196" i="4" s="1"/>
  <c r="H195" i="4"/>
  <c r="H196" i="4" s="1"/>
  <c r="I195" i="4"/>
  <c r="J195" i="4"/>
  <c r="K195" i="4"/>
  <c r="L195" i="4"/>
  <c r="M195" i="4"/>
  <c r="N195" i="4"/>
  <c r="O195" i="4"/>
  <c r="O196" i="4" s="1"/>
  <c r="P195" i="4"/>
  <c r="P196" i="4" s="1"/>
  <c r="Q195" i="4"/>
  <c r="R195" i="4"/>
  <c r="S195" i="4"/>
  <c r="T195" i="4"/>
  <c r="U195" i="4"/>
  <c r="V195" i="4"/>
  <c r="W195" i="4"/>
  <c r="W196" i="4" s="1"/>
  <c r="X195" i="4"/>
  <c r="X196" i="4" s="1"/>
  <c r="Y195" i="4"/>
  <c r="Z195" i="4"/>
  <c r="AA195" i="4"/>
  <c r="C194" i="4"/>
  <c r="D194" i="4"/>
  <c r="E194" i="4"/>
  <c r="E196" i="4" s="1"/>
  <c r="F194" i="4"/>
  <c r="F196" i="4" s="1"/>
  <c r="G194" i="4"/>
  <c r="H194" i="4"/>
  <c r="I194" i="4"/>
  <c r="I196" i="4" s="1"/>
  <c r="J194" i="4"/>
  <c r="J196" i="4" s="1"/>
  <c r="K194" i="4"/>
  <c r="L194" i="4"/>
  <c r="M194" i="4"/>
  <c r="M196" i="4" s="1"/>
  <c r="N194" i="4"/>
  <c r="N196" i="4" s="1"/>
  <c r="O194" i="4"/>
  <c r="P194" i="4"/>
  <c r="Q194" i="4"/>
  <c r="Q196" i="4" s="1"/>
  <c r="R194" i="4"/>
  <c r="R196" i="4" s="1"/>
  <c r="S194" i="4"/>
  <c r="T194" i="4"/>
  <c r="U194" i="4"/>
  <c r="U196" i="4" s="1"/>
  <c r="V194" i="4"/>
  <c r="V196" i="4" s="1"/>
  <c r="W194" i="4"/>
  <c r="X194" i="4"/>
  <c r="Y194" i="4"/>
  <c r="Y196" i="4" s="1"/>
  <c r="Z194" i="4"/>
  <c r="Z196" i="4" s="1"/>
  <c r="AA194" i="4"/>
  <c r="B194" i="4"/>
  <c r="B196" i="4" s="1"/>
  <c r="B195" i="4"/>
  <c r="C196" i="4"/>
  <c r="D196" i="4"/>
  <c r="K196" i="4"/>
  <c r="L196" i="4"/>
  <c r="S196" i="4"/>
  <c r="T196" i="4"/>
  <c r="AA196" i="4"/>
  <c r="D179" i="4"/>
  <c r="E179" i="4"/>
  <c r="F179" i="4"/>
  <c r="G179" i="4"/>
  <c r="H179" i="4"/>
  <c r="I179" i="4"/>
  <c r="J179" i="4"/>
  <c r="K179" i="4"/>
  <c r="L179" i="4"/>
  <c r="M179" i="4"/>
  <c r="N179" i="4"/>
  <c r="O179" i="4"/>
  <c r="P179" i="4"/>
  <c r="Q179" i="4"/>
  <c r="R179" i="4"/>
  <c r="S179" i="4"/>
  <c r="T179" i="4"/>
  <c r="U179" i="4"/>
  <c r="V179" i="4"/>
  <c r="W179" i="4"/>
  <c r="X179" i="4"/>
  <c r="Y179" i="4"/>
  <c r="Z179" i="4"/>
  <c r="AA179" i="4"/>
  <c r="C178" i="4"/>
  <c r="D178" i="4"/>
  <c r="E178" i="4"/>
  <c r="F178" i="4"/>
  <c r="G178" i="4"/>
  <c r="H178" i="4"/>
  <c r="I178" i="4"/>
  <c r="J178" i="4"/>
  <c r="K178" i="4"/>
  <c r="L178" i="4"/>
  <c r="M178" i="4"/>
  <c r="N178" i="4"/>
  <c r="O178" i="4"/>
  <c r="P178" i="4"/>
  <c r="Q178" i="4"/>
  <c r="R178" i="4"/>
  <c r="S178" i="4"/>
  <c r="T178" i="4"/>
  <c r="U178" i="4"/>
  <c r="V178" i="4"/>
  <c r="W178" i="4"/>
  <c r="X178" i="4"/>
  <c r="Y178" i="4"/>
  <c r="Z178" i="4"/>
  <c r="AA178" i="4"/>
  <c r="B178" i="4"/>
  <c r="C279" i="2"/>
  <c r="D279" i="2"/>
  <c r="E279" i="2"/>
  <c r="F279" i="2"/>
  <c r="G279" i="2"/>
  <c r="H279" i="2"/>
  <c r="I279" i="2"/>
  <c r="J279" i="2"/>
  <c r="K279" i="2"/>
  <c r="L279" i="2"/>
  <c r="M279" i="2"/>
  <c r="B279" i="2"/>
  <c r="C278" i="2"/>
  <c r="D278" i="2"/>
  <c r="E278" i="2"/>
  <c r="F278" i="2"/>
  <c r="G278" i="2"/>
  <c r="H278" i="2"/>
  <c r="I278" i="2"/>
  <c r="J278" i="2"/>
  <c r="K278" i="2"/>
  <c r="L278" i="2"/>
  <c r="M278" i="2"/>
  <c r="B278" i="2"/>
  <c r="C181" i="2" l="1"/>
  <c r="C198" i="2" s="1"/>
  <c r="D181" i="2"/>
  <c r="D198" i="2" s="1"/>
  <c r="E181" i="2"/>
  <c r="E198" i="2" s="1"/>
  <c r="F181" i="2"/>
  <c r="F198" i="2" s="1"/>
  <c r="G181" i="2"/>
  <c r="G198" i="2" s="1"/>
  <c r="H181" i="2"/>
  <c r="H198" i="2" s="1"/>
  <c r="I181" i="2"/>
  <c r="I198" i="2" s="1"/>
  <c r="J181" i="2"/>
  <c r="J198" i="2" s="1"/>
  <c r="K181" i="2"/>
  <c r="K198" i="2" s="1"/>
  <c r="L181" i="2"/>
  <c r="L198" i="2" s="1"/>
  <c r="M181" i="2"/>
  <c r="M198" i="2" s="1"/>
  <c r="C180" i="2"/>
  <c r="D180" i="2"/>
  <c r="E180" i="2"/>
  <c r="F180" i="2"/>
  <c r="G180" i="2"/>
  <c r="H180" i="2"/>
  <c r="I180" i="2"/>
  <c r="J180" i="2"/>
  <c r="K180" i="2"/>
  <c r="L180" i="2"/>
  <c r="M180" i="2"/>
  <c r="C179" i="2"/>
  <c r="D179" i="2"/>
  <c r="E179" i="2"/>
  <c r="F179" i="2"/>
  <c r="G179" i="2"/>
  <c r="H179" i="2"/>
  <c r="I179" i="2"/>
  <c r="J179" i="2"/>
  <c r="K179" i="2"/>
  <c r="L179" i="2"/>
  <c r="M179" i="2"/>
  <c r="B179" i="2"/>
  <c r="B180" i="2"/>
  <c r="B181" i="2"/>
  <c r="B198" i="2" s="1"/>
  <c r="B121" i="1" l="1"/>
  <c r="C121" i="1"/>
  <c r="D121" i="1"/>
  <c r="E121" i="1"/>
  <c r="F121" i="1"/>
  <c r="G121" i="1"/>
  <c r="H121" i="1"/>
  <c r="I121" i="1"/>
  <c r="B122" i="1"/>
  <c r="C122" i="1"/>
  <c r="D122" i="1"/>
  <c r="E122" i="1"/>
  <c r="F122" i="1"/>
  <c r="G122" i="1"/>
  <c r="H122" i="1"/>
  <c r="I122" i="1"/>
  <c r="B123" i="1"/>
  <c r="C123" i="1"/>
  <c r="D123" i="1"/>
  <c r="E123" i="1"/>
  <c r="F123" i="1"/>
  <c r="G123" i="1"/>
  <c r="H123" i="1"/>
  <c r="I123" i="1"/>
  <c r="B124" i="1"/>
  <c r="C124" i="1"/>
  <c r="D124" i="1"/>
  <c r="E124" i="1"/>
  <c r="F124" i="1"/>
  <c r="G124" i="1"/>
  <c r="H124" i="1"/>
  <c r="I124" i="1"/>
  <c r="B125" i="1"/>
  <c r="C125" i="1"/>
  <c r="D125" i="1"/>
  <c r="E125" i="1"/>
  <c r="F125" i="1"/>
  <c r="G125" i="1"/>
  <c r="H125" i="1"/>
  <c r="I125" i="1"/>
  <c r="P106" i="1"/>
  <c r="Q106" i="1"/>
  <c r="P107" i="1"/>
  <c r="Q107" i="1"/>
  <c r="P108" i="1"/>
  <c r="Q108" i="1"/>
  <c r="P109" i="1"/>
  <c r="Q109" i="1"/>
  <c r="P110" i="1"/>
  <c r="Q110" i="1"/>
  <c r="P111" i="1"/>
  <c r="Q111" i="1"/>
  <c r="P112" i="1"/>
  <c r="Q112" i="1"/>
  <c r="B164" i="2"/>
  <c r="C234" i="4"/>
  <c r="D234" i="4"/>
  <c r="E234" i="4"/>
  <c r="F234" i="4"/>
  <c r="G234" i="4"/>
  <c r="H234" i="4"/>
  <c r="I234" i="4"/>
  <c r="J234" i="4"/>
  <c r="K234" i="4"/>
  <c r="L234" i="4"/>
  <c r="M234" i="4"/>
  <c r="N234" i="4"/>
  <c r="O234" i="4"/>
  <c r="P234" i="4"/>
  <c r="Q234" i="4"/>
  <c r="R234" i="4"/>
  <c r="S234" i="4"/>
  <c r="T234" i="4"/>
  <c r="U234" i="4"/>
  <c r="V234" i="4"/>
  <c r="W234" i="4"/>
  <c r="X234" i="4"/>
  <c r="Y234" i="4"/>
  <c r="Z234" i="4"/>
  <c r="AA234" i="4"/>
  <c r="B234" i="4"/>
  <c r="B163" i="4"/>
  <c r="C164" i="2"/>
  <c r="D164" i="2"/>
  <c r="E164" i="2"/>
  <c r="F164" i="2"/>
  <c r="G164" i="2"/>
  <c r="H164" i="2"/>
  <c r="I164" i="2"/>
  <c r="J164" i="2"/>
  <c r="K164" i="2"/>
  <c r="L164" i="2"/>
  <c r="M164" i="2"/>
  <c r="P8" i="1" l="1"/>
  <c r="P9" i="1"/>
  <c r="P10" i="1"/>
  <c r="P11" i="1"/>
  <c r="P12" i="1"/>
  <c r="P13" i="1"/>
  <c r="P14" i="1"/>
  <c r="P15" i="1"/>
  <c r="P16" i="1"/>
  <c r="P17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9" i="1"/>
  <c r="P40" i="1"/>
  <c r="P41" i="1"/>
  <c r="P42" i="1"/>
  <c r="P43" i="1"/>
  <c r="P44" i="1"/>
  <c r="P45" i="1"/>
  <c r="P46" i="1"/>
  <c r="P47" i="1"/>
  <c r="P48" i="1"/>
  <c r="P49" i="1"/>
  <c r="P50" i="1"/>
  <c r="P51" i="1"/>
  <c r="P52" i="1"/>
  <c r="P53" i="1"/>
  <c r="P54" i="1"/>
  <c r="P55" i="1"/>
  <c r="P56" i="1"/>
  <c r="P57" i="1"/>
  <c r="P58" i="1"/>
  <c r="P59" i="1"/>
  <c r="P60" i="1"/>
  <c r="P61" i="1"/>
  <c r="P62" i="1"/>
  <c r="P63" i="1"/>
  <c r="P64" i="1"/>
  <c r="P65" i="1"/>
  <c r="P66" i="1"/>
  <c r="P67" i="1"/>
  <c r="P68" i="1"/>
  <c r="P69" i="1"/>
  <c r="P70" i="1"/>
  <c r="P71" i="1"/>
  <c r="P72" i="1"/>
  <c r="P73" i="1"/>
  <c r="P74" i="1"/>
  <c r="P75" i="1"/>
  <c r="P76" i="1"/>
  <c r="P77" i="1"/>
  <c r="P78" i="1"/>
  <c r="P79" i="1"/>
  <c r="P80" i="1"/>
  <c r="P81" i="1"/>
  <c r="P82" i="1"/>
  <c r="P83" i="1"/>
  <c r="P84" i="1"/>
  <c r="P85" i="1"/>
  <c r="P86" i="1"/>
  <c r="P87" i="1"/>
  <c r="P88" i="1"/>
  <c r="P89" i="1"/>
  <c r="P90" i="1"/>
  <c r="P91" i="1"/>
  <c r="P92" i="1"/>
  <c r="P93" i="1"/>
  <c r="P94" i="1"/>
  <c r="P95" i="1"/>
  <c r="P96" i="1"/>
  <c r="P97" i="1"/>
  <c r="P98" i="1"/>
  <c r="P99" i="1"/>
  <c r="P100" i="1"/>
  <c r="P101" i="1"/>
  <c r="P102" i="1"/>
  <c r="P103" i="1"/>
  <c r="P104" i="1"/>
  <c r="P105" i="1"/>
  <c r="Q94" i="1"/>
  <c r="Q95" i="1"/>
  <c r="Q96" i="1"/>
  <c r="Q97" i="1"/>
  <c r="Q98" i="1"/>
  <c r="Q99" i="1"/>
  <c r="Q100" i="1"/>
  <c r="Q101" i="1"/>
  <c r="Q102" i="1"/>
  <c r="Q103" i="1"/>
  <c r="Q104" i="1"/>
  <c r="Q105" i="1"/>
  <c r="Q8" i="1"/>
  <c r="Q9" i="1"/>
  <c r="Q10" i="1"/>
  <c r="Q11" i="1"/>
  <c r="Q12" i="1"/>
  <c r="Q13" i="1"/>
  <c r="Q14" i="1"/>
  <c r="Q15" i="1"/>
  <c r="Q16" i="1"/>
  <c r="Q17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69" i="1"/>
  <c r="Q70" i="1"/>
  <c r="Q71" i="1"/>
  <c r="Q72" i="1"/>
  <c r="Q73" i="1"/>
  <c r="Q74" i="1"/>
  <c r="Q75" i="1"/>
  <c r="Q76" i="1"/>
  <c r="Q77" i="1"/>
  <c r="Q78" i="1"/>
  <c r="Q79" i="1"/>
  <c r="Q80" i="1"/>
  <c r="Q81" i="1"/>
  <c r="Q82" i="1"/>
  <c r="Q83" i="1"/>
  <c r="Q84" i="1"/>
  <c r="Q85" i="1"/>
  <c r="Q86" i="1"/>
  <c r="Q87" i="1"/>
  <c r="Q88" i="1"/>
  <c r="Q89" i="1"/>
  <c r="Q90" i="1"/>
  <c r="Q91" i="1"/>
  <c r="Q92" i="1"/>
  <c r="Q93" i="1"/>
  <c r="Q7" i="1"/>
  <c r="P7" i="1"/>
  <c r="P5" i="1"/>
  <c r="Q6" i="1"/>
  <c r="P6" i="1"/>
  <c r="M279" i="4" l="1"/>
  <c r="K279" i="4"/>
  <c r="N274" i="4"/>
  <c r="L274" i="4"/>
  <c r="J274" i="4"/>
  <c r="H274" i="4"/>
  <c r="F274" i="4"/>
  <c r="D274" i="4"/>
  <c r="B274" i="4"/>
  <c r="AA233" i="4"/>
  <c r="Z233" i="4"/>
  <c r="Y233" i="4"/>
  <c r="X233" i="4"/>
  <c r="W233" i="4"/>
  <c r="V233" i="4"/>
  <c r="U233" i="4"/>
  <c r="T233" i="4"/>
  <c r="S233" i="4"/>
  <c r="R233" i="4"/>
  <c r="Q233" i="4"/>
  <c r="P233" i="4"/>
  <c r="O233" i="4"/>
  <c r="N233" i="4"/>
  <c r="M233" i="4"/>
  <c r="L233" i="4"/>
  <c r="K233" i="4"/>
  <c r="J233" i="4"/>
  <c r="I233" i="4"/>
  <c r="H233" i="4"/>
  <c r="G233" i="4"/>
  <c r="F233" i="4"/>
  <c r="E233" i="4"/>
  <c r="D233" i="4"/>
  <c r="C233" i="4"/>
  <c r="B233" i="4"/>
  <c r="AA232" i="4"/>
  <c r="Z232" i="4"/>
  <c r="Y232" i="4"/>
  <c r="X232" i="4"/>
  <c r="W232" i="4"/>
  <c r="V232" i="4"/>
  <c r="U232" i="4"/>
  <c r="T232" i="4"/>
  <c r="S232" i="4"/>
  <c r="R232" i="4"/>
  <c r="Q232" i="4"/>
  <c r="P232" i="4"/>
  <c r="O232" i="4"/>
  <c r="N232" i="4"/>
  <c r="M232" i="4"/>
  <c r="L232" i="4"/>
  <c r="K232" i="4"/>
  <c r="J232" i="4"/>
  <c r="I232" i="4"/>
  <c r="H232" i="4"/>
  <c r="G232" i="4"/>
  <c r="F232" i="4"/>
  <c r="E232" i="4"/>
  <c r="D232" i="4"/>
  <c r="C232" i="4"/>
  <c r="B232" i="4"/>
  <c r="AA231" i="4"/>
  <c r="Z231" i="4"/>
  <c r="Y231" i="4"/>
  <c r="X231" i="4"/>
  <c r="W231" i="4"/>
  <c r="V231" i="4"/>
  <c r="U231" i="4"/>
  <c r="T231" i="4"/>
  <c r="S231" i="4"/>
  <c r="R231" i="4"/>
  <c r="Q231" i="4"/>
  <c r="P231" i="4"/>
  <c r="O231" i="4"/>
  <c r="N231" i="4"/>
  <c r="M231" i="4"/>
  <c r="L231" i="4"/>
  <c r="K231" i="4"/>
  <c r="J231" i="4"/>
  <c r="I231" i="4"/>
  <c r="H231" i="4"/>
  <c r="G231" i="4"/>
  <c r="F231" i="4"/>
  <c r="E231" i="4"/>
  <c r="D231" i="4"/>
  <c r="C231" i="4"/>
  <c r="B231" i="4"/>
  <c r="AA230" i="4"/>
  <c r="Z230" i="4"/>
  <c r="Y230" i="4"/>
  <c r="X230" i="4"/>
  <c r="W230" i="4"/>
  <c r="V230" i="4"/>
  <c r="U230" i="4"/>
  <c r="T230" i="4"/>
  <c r="S230" i="4"/>
  <c r="R230" i="4"/>
  <c r="Q230" i="4"/>
  <c r="P230" i="4"/>
  <c r="O230" i="4"/>
  <c r="N230" i="4"/>
  <c r="M230" i="4"/>
  <c r="L230" i="4"/>
  <c r="K230" i="4"/>
  <c r="J230" i="4"/>
  <c r="I230" i="4"/>
  <c r="H230" i="4"/>
  <c r="G230" i="4"/>
  <c r="F230" i="4"/>
  <c r="E230" i="4"/>
  <c r="D230" i="4"/>
  <c r="C230" i="4"/>
  <c r="B230" i="4"/>
  <c r="AA229" i="4"/>
  <c r="Z229" i="4"/>
  <c r="Y229" i="4"/>
  <c r="X229" i="4"/>
  <c r="W229" i="4"/>
  <c r="V229" i="4"/>
  <c r="U229" i="4"/>
  <c r="T229" i="4"/>
  <c r="S229" i="4"/>
  <c r="R229" i="4"/>
  <c r="Q229" i="4"/>
  <c r="P229" i="4"/>
  <c r="O229" i="4"/>
  <c r="N229" i="4"/>
  <c r="M229" i="4"/>
  <c r="L229" i="4"/>
  <c r="K229" i="4"/>
  <c r="J229" i="4"/>
  <c r="I229" i="4"/>
  <c r="H229" i="4"/>
  <c r="G229" i="4"/>
  <c r="F229" i="4"/>
  <c r="E229" i="4"/>
  <c r="D229" i="4"/>
  <c r="C229" i="4"/>
  <c r="B229" i="4"/>
  <c r="AA228" i="4"/>
  <c r="Z228" i="4"/>
  <c r="Y228" i="4"/>
  <c r="X228" i="4"/>
  <c r="W228" i="4"/>
  <c r="V228" i="4"/>
  <c r="U228" i="4"/>
  <c r="T228" i="4"/>
  <c r="S228" i="4"/>
  <c r="R228" i="4"/>
  <c r="Q228" i="4"/>
  <c r="P228" i="4"/>
  <c r="O228" i="4"/>
  <c r="N228" i="4"/>
  <c r="M228" i="4"/>
  <c r="L228" i="4"/>
  <c r="K228" i="4"/>
  <c r="J228" i="4"/>
  <c r="I228" i="4"/>
  <c r="H228" i="4"/>
  <c r="G228" i="4"/>
  <c r="F228" i="4"/>
  <c r="E228" i="4"/>
  <c r="D228" i="4"/>
  <c r="C228" i="4"/>
  <c r="B228" i="4"/>
  <c r="AA227" i="4"/>
  <c r="Z227" i="4"/>
  <c r="Y227" i="4"/>
  <c r="X227" i="4"/>
  <c r="W227" i="4"/>
  <c r="V227" i="4"/>
  <c r="U227" i="4"/>
  <c r="T227" i="4"/>
  <c r="S227" i="4"/>
  <c r="R227" i="4"/>
  <c r="Q227" i="4"/>
  <c r="P227" i="4"/>
  <c r="O227" i="4"/>
  <c r="N227" i="4"/>
  <c r="M227" i="4"/>
  <c r="L227" i="4"/>
  <c r="K227" i="4"/>
  <c r="J227" i="4"/>
  <c r="I227" i="4"/>
  <c r="H227" i="4"/>
  <c r="G227" i="4"/>
  <c r="F227" i="4"/>
  <c r="E227" i="4"/>
  <c r="D227" i="4"/>
  <c r="C227" i="4"/>
  <c r="B227" i="4"/>
  <c r="AA226" i="4"/>
  <c r="Z226" i="4"/>
  <c r="Y226" i="4"/>
  <c r="X226" i="4"/>
  <c r="W226" i="4"/>
  <c r="V226" i="4"/>
  <c r="U226" i="4"/>
  <c r="T226" i="4"/>
  <c r="S226" i="4"/>
  <c r="R226" i="4"/>
  <c r="Q226" i="4"/>
  <c r="P226" i="4"/>
  <c r="O226" i="4"/>
  <c r="N226" i="4"/>
  <c r="M226" i="4"/>
  <c r="L226" i="4"/>
  <c r="K226" i="4"/>
  <c r="J226" i="4"/>
  <c r="I226" i="4"/>
  <c r="H226" i="4"/>
  <c r="G226" i="4"/>
  <c r="F226" i="4"/>
  <c r="E226" i="4"/>
  <c r="D226" i="4"/>
  <c r="C226" i="4"/>
  <c r="B226" i="4"/>
  <c r="AA177" i="4"/>
  <c r="Z177" i="4"/>
  <c r="Y177" i="4"/>
  <c r="X177" i="4"/>
  <c r="W177" i="4"/>
  <c r="V177" i="4"/>
  <c r="U177" i="4"/>
  <c r="T177" i="4"/>
  <c r="S177" i="4"/>
  <c r="R177" i="4"/>
  <c r="Q177" i="4"/>
  <c r="P177" i="4"/>
  <c r="O177" i="4"/>
  <c r="N177" i="4"/>
  <c r="M177" i="4"/>
  <c r="L177" i="4"/>
  <c r="K177" i="4"/>
  <c r="J177" i="4"/>
  <c r="I177" i="4"/>
  <c r="H177" i="4"/>
  <c r="G177" i="4"/>
  <c r="F177" i="4"/>
  <c r="E177" i="4"/>
  <c r="D177" i="4"/>
  <c r="C177" i="4"/>
  <c r="B177" i="4"/>
  <c r="AA176" i="4"/>
  <c r="Z176" i="4"/>
  <c r="Y176" i="4"/>
  <c r="X176" i="4"/>
  <c r="W176" i="4"/>
  <c r="V176" i="4"/>
  <c r="U176" i="4"/>
  <c r="T176" i="4"/>
  <c r="S176" i="4"/>
  <c r="R176" i="4"/>
  <c r="Q176" i="4"/>
  <c r="P176" i="4"/>
  <c r="O176" i="4"/>
  <c r="N176" i="4"/>
  <c r="M176" i="4"/>
  <c r="L176" i="4"/>
  <c r="K176" i="4"/>
  <c r="J176" i="4"/>
  <c r="I176" i="4"/>
  <c r="H176" i="4"/>
  <c r="G176" i="4"/>
  <c r="F176" i="4"/>
  <c r="E176" i="4"/>
  <c r="D176" i="4"/>
  <c r="C176" i="4"/>
  <c r="B176" i="4"/>
  <c r="AA175" i="4"/>
  <c r="Z175" i="4"/>
  <c r="Y175" i="4"/>
  <c r="X175" i="4"/>
  <c r="W175" i="4"/>
  <c r="V175" i="4"/>
  <c r="U175" i="4"/>
  <c r="T175" i="4"/>
  <c r="S175" i="4"/>
  <c r="R175" i="4"/>
  <c r="Q175" i="4"/>
  <c r="P175" i="4"/>
  <c r="O175" i="4"/>
  <c r="N175" i="4"/>
  <c r="M175" i="4"/>
  <c r="L175" i="4"/>
  <c r="K175" i="4"/>
  <c r="J175" i="4"/>
  <c r="I175" i="4"/>
  <c r="H175" i="4"/>
  <c r="G175" i="4"/>
  <c r="F175" i="4"/>
  <c r="E175" i="4"/>
  <c r="D175" i="4"/>
  <c r="C175" i="4"/>
  <c r="B175" i="4"/>
  <c r="AA174" i="4"/>
  <c r="Z174" i="4"/>
  <c r="Y174" i="4"/>
  <c r="X174" i="4"/>
  <c r="W174" i="4"/>
  <c r="V174" i="4"/>
  <c r="U174" i="4"/>
  <c r="T174" i="4"/>
  <c r="S174" i="4"/>
  <c r="R174" i="4"/>
  <c r="Q174" i="4"/>
  <c r="P174" i="4"/>
  <c r="O174" i="4"/>
  <c r="N174" i="4"/>
  <c r="M174" i="4"/>
  <c r="L174" i="4"/>
  <c r="K174" i="4"/>
  <c r="J174" i="4"/>
  <c r="I174" i="4"/>
  <c r="H174" i="4"/>
  <c r="G174" i="4"/>
  <c r="F174" i="4"/>
  <c r="E174" i="4"/>
  <c r="D174" i="4"/>
  <c r="C174" i="4"/>
  <c r="B174" i="4"/>
  <c r="AA173" i="4"/>
  <c r="Z173" i="4"/>
  <c r="Y173" i="4"/>
  <c r="X173" i="4"/>
  <c r="W173" i="4"/>
  <c r="V173" i="4"/>
  <c r="U173" i="4"/>
  <c r="T173" i="4"/>
  <c r="S173" i="4"/>
  <c r="R173" i="4"/>
  <c r="Q173" i="4"/>
  <c r="P173" i="4"/>
  <c r="O173" i="4"/>
  <c r="N173" i="4"/>
  <c r="M173" i="4"/>
  <c r="L173" i="4"/>
  <c r="K173" i="4"/>
  <c r="J173" i="4"/>
  <c r="I173" i="4"/>
  <c r="H173" i="4"/>
  <c r="G173" i="4"/>
  <c r="F173" i="4"/>
  <c r="E173" i="4"/>
  <c r="D173" i="4"/>
  <c r="C173" i="4"/>
  <c r="B173" i="4"/>
  <c r="AA172" i="4"/>
  <c r="Z172" i="4"/>
  <c r="Y172" i="4"/>
  <c r="X172" i="4"/>
  <c r="W172" i="4"/>
  <c r="V172" i="4"/>
  <c r="U172" i="4"/>
  <c r="T172" i="4"/>
  <c r="S172" i="4"/>
  <c r="R172" i="4"/>
  <c r="Q172" i="4"/>
  <c r="P172" i="4"/>
  <c r="O172" i="4"/>
  <c r="N172" i="4"/>
  <c r="M172" i="4"/>
  <c r="L172" i="4"/>
  <c r="K172" i="4"/>
  <c r="J172" i="4"/>
  <c r="I172" i="4"/>
  <c r="H172" i="4"/>
  <c r="G172" i="4"/>
  <c r="F172" i="4"/>
  <c r="E172" i="4"/>
  <c r="D172" i="4"/>
  <c r="C172" i="4"/>
  <c r="B172" i="4"/>
  <c r="AA171" i="4"/>
  <c r="Z171" i="4"/>
  <c r="Y171" i="4"/>
  <c r="X171" i="4"/>
  <c r="W171" i="4"/>
  <c r="V171" i="4"/>
  <c r="U171" i="4"/>
  <c r="T171" i="4"/>
  <c r="S171" i="4"/>
  <c r="R171" i="4"/>
  <c r="Q171" i="4"/>
  <c r="P171" i="4"/>
  <c r="O171" i="4"/>
  <c r="N171" i="4"/>
  <c r="M171" i="4"/>
  <c r="L171" i="4"/>
  <c r="K171" i="4"/>
  <c r="J171" i="4"/>
  <c r="I171" i="4"/>
  <c r="H171" i="4"/>
  <c r="G171" i="4"/>
  <c r="F171" i="4"/>
  <c r="E171" i="4"/>
  <c r="D171" i="4"/>
  <c r="C171" i="4"/>
  <c r="B171" i="4"/>
  <c r="AA170" i="4"/>
  <c r="Z170" i="4"/>
  <c r="Y170" i="4"/>
  <c r="X170" i="4"/>
  <c r="W170" i="4"/>
  <c r="V170" i="4"/>
  <c r="U170" i="4"/>
  <c r="T170" i="4"/>
  <c r="S170" i="4"/>
  <c r="R170" i="4"/>
  <c r="Q170" i="4"/>
  <c r="P170" i="4"/>
  <c r="O170" i="4"/>
  <c r="N170" i="4"/>
  <c r="M170" i="4"/>
  <c r="L170" i="4"/>
  <c r="K170" i="4"/>
  <c r="J170" i="4"/>
  <c r="I170" i="4"/>
  <c r="H170" i="4"/>
  <c r="G170" i="4"/>
  <c r="F170" i="4"/>
  <c r="E170" i="4"/>
  <c r="D170" i="4"/>
  <c r="C170" i="4"/>
  <c r="B170" i="4"/>
  <c r="AA169" i="4"/>
  <c r="Z169" i="4"/>
  <c r="Y169" i="4"/>
  <c r="X169" i="4"/>
  <c r="W169" i="4"/>
  <c r="V169" i="4"/>
  <c r="U169" i="4"/>
  <c r="T169" i="4"/>
  <c r="S169" i="4"/>
  <c r="R169" i="4"/>
  <c r="Q169" i="4"/>
  <c r="P169" i="4"/>
  <c r="O169" i="4"/>
  <c r="N169" i="4"/>
  <c r="M169" i="4"/>
  <c r="L169" i="4"/>
  <c r="K169" i="4"/>
  <c r="J169" i="4"/>
  <c r="I169" i="4"/>
  <c r="H169" i="4"/>
  <c r="G169" i="4"/>
  <c r="F169" i="4"/>
  <c r="E169" i="4"/>
  <c r="D169" i="4"/>
  <c r="C169" i="4"/>
  <c r="B169" i="4"/>
  <c r="AA168" i="4"/>
  <c r="Z168" i="4"/>
  <c r="Y168" i="4"/>
  <c r="X168" i="4"/>
  <c r="W168" i="4"/>
  <c r="W180" i="4" s="1"/>
  <c r="V168" i="4"/>
  <c r="U168" i="4"/>
  <c r="T168" i="4"/>
  <c r="S168" i="4"/>
  <c r="S180" i="4" s="1"/>
  <c r="R168" i="4"/>
  <c r="Q168" i="4"/>
  <c r="P168" i="4"/>
  <c r="O168" i="4"/>
  <c r="O180" i="4" s="1"/>
  <c r="N168" i="4"/>
  <c r="M168" i="4"/>
  <c r="L168" i="4"/>
  <c r="K168" i="4"/>
  <c r="K180" i="4" s="1"/>
  <c r="J168" i="4"/>
  <c r="I168" i="4"/>
  <c r="H168" i="4"/>
  <c r="G168" i="4"/>
  <c r="G180" i="4" s="1"/>
  <c r="F168" i="4"/>
  <c r="E168" i="4"/>
  <c r="D168" i="4"/>
  <c r="C168" i="4"/>
  <c r="C180" i="4" s="1"/>
  <c r="B168" i="4"/>
  <c r="AA163" i="4"/>
  <c r="Z163" i="4"/>
  <c r="Y163" i="4"/>
  <c r="X163" i="4"/>
  <c r="W163" i="4"/>
  <c r="V163" i="4"/>
  <c r="U163" i="4"/>
  <c r="T163" i="4"/>
  <c r="S163" i="4"/>
  <c r="R163" i="4"/>
  <c r="Q163" i="4"/>
  <c r="P163" i="4"/>
  <c r="O163" i="4"/>
  <c r="N163" i="4"/>
  <c r="M163" i="4"/>
  <c r="L163" i="4"/>
  <c r="K163" i="4"/>
  <c r="J163" i="4"/>
  <c r="I163" i="4"/>
  <c r="G163" i="4"/>
  <c r="F163" i="4"/>
  <c r="E163" i="4"/>
  <c r="D163" i="4"/>
  <c r="C163" i="4"/>
  <c r="AA180" i="4" l="1"/>
  <c r="P237" i="4"/>
  <c r="T237" i="4"/>
  <c r="X237" i="4"/>
  <c r="E237" i="4"/>
  <c r="I237" i="4"/>
  <c r="M237" i="4"/>
  <c r="Q237" i="4"/>
  <c r="U237" i="4"/>
  <c r="Y237" i="4"/>
  <c r="B180" i="4"/>
  <c r="F180" i="4"/>
  <c r="J180" i="4"/>
  <c r="N180" i="4"/>
  <c r="R180" i="4"/>
  <c r="V180" i="4"/>
  <c r="Z180" i="4"/>
  <c r="B266" i="4"/>
  <c r="B279" i="4" s="1"/>
  <c r="D266" i="4"/>
  <c r="F266" i="4"/>
  <c r="H266" i="4"/>
  <c r="R237" i="4"/>
  <c r="V237" i="4"/>
  <c r="N266" i="4"/>
  <c r="C267" i="4"/>
  <c r="E267" i="4"/>
  <c r="G267" i="4"/>
  <c r="I267" i="4"/>
  <c r="K267" i="4"/>
  <c r="M267" i="4"/>
  <c r="B268" i="4"/>
  <c r="D268" i="4"/>
  <c r="F268" i="4"/>
  <c r="H268" i="4"/>
  <c r="J268" i="4"/>
  <c r="L268" i="4"/>
  <c r="N268" i="4"/>
  <c r="C269" i="4"/>
  <c r="E269" i="4"/>
  <c r="G269" i="4"/>
  <c r="I269" i="4"/>
  <c r="K269" i="4"/>
  <c r="M269" i="4"/>
  <c r="B270" i="4"/>
  <c r="D270" i="4"/>
  <c r="F270" i="4"/>
  <c r="H270" i="4"/>
  <c r="J270" i="4"/>
  <c r="L270" i="4"/>
  <c r="N270" i="4"/>
  <c r="C271" i="4"/>
  <c r="E271" i="4"/>
  <c r="G271" i="4"/>
  <c r="I271" i="4"/>
  <c r="K271" i="4"/>
  <c r="M271" i="4"/>
  <c r="B272" i="4"/>
  <c r="D272" i="4"/>
  <c r="F272" i="4"/>
  <c r="H272" i="4"/>
  <c r="J272" i="4"/>
  <c r="L272" i="4"/>
  <c r="N272" i="4"/>
  <c r="C273" i="4"/>
  <c r="E273" i="4"/>
  <c r="G273" i="4"/>
  <c r="I273" i="4"/>
  <c r="K273" i="4"/>
  <c r="M273" i="4"/>
  <c r="C192" i="4"/>
  <c r="G192" i="4"/>
  <c r="K192" i="4"/>
  <c r="O192" i="4"/>
  <c r="S192" i="4"/>
  <c r="W192" i="4"/>
  <c r="AA192" i="4"/>
  <c r="E193" i="4"/>
  <c r="I193" i="4"/>
  <c r="M193" i="4"/>
  <c r="Q193" i="4"/>
  <c r="U193" i="4"/>
  <c r="Y193" i="4"/>
  <c r="D180" i="4"/>
  <c r="P180" i="4"/>
  <c r="D192" i="4"/>
  <c r="H192" i="4"/>
  <c r="L192" i="4"/>
  <c r="P192" i="4"/>
  <c r="T192" i="4"/>
  <c r="X192" i="4"/>
  <c r="B193" i="4"/>
  <c r="F193" i="4"/>
  <c r="J193" i="4"/>
  <c r="N193" i="4"/>
  <c r="R193" i="4"/>
  <c r="V193" i="4"/>
  <c r="Z193" i="4"/>
  <c r="H180" i="4"/>
  <c r="L180" i="4"/>
  <c r="T180" i="4"/>
  <c r="X180" i="4"/>
  <c r="E180" i="4"/>
  <c r="I180" i="4"/>
  <c r="M180" i="4"/>
  <c r="Q180" i="4"/>
  <c r="U180" i="4"/>
  <c r="Y180" i="4"/>
  <c r="E192" i="4"/>
  <c r="I192" i="4"/>
  <c r="M192" i="4"/>
  <c r="Q192" i="4"/>
  <c r="U192" i="4"/>
  <c r="Y192" i="4"/>
  <c r="C193" i="4"/>
  <c r="G193" i="4"/>
  <c r="K193" i="4"/>
  <c r="O193" i="4"/>
  <c r="S193" i="4"/>
  <c r="W193" i="4"/>
  <c r="AA193" i="4"/>
  <c r="C237" i="4"/>
  <c r="G237" i="4"/>
  <c r="K237" i="4"/>
  <c r="O237" i="4"/>
  <c r="S237" i="4"/>
  <c r="W237" i="4"/>
  <c r="AA237" i="4"/>
  <c r="I279" i="4"/>
  <c r="B192" i="4"/>
  <c r="F192" i="4"/>
  <c r="J192" i="4"/>
  <c r="N192" i="4"/>
  <c r="R192" i="4"/>
  <c r="V192" i="4"/>
  <c r="Z192" i="4"/>
  <c r="D193" i="4"/>
  <c r="H193" i="4"/>
  <c r="L193" i="4"/>
  <c r="P193" i="4"/>
  <c r="T193" i="4"/>
  <c r="X193" i="4"/>
  <c r="C266" i="4"/>
  <c r="C279" i="4" s="1"/>
  <c r="E266" i="4"/>
  <c r="E279" i="4" s="1"/>
  <c r="G266" i="4"/>
  <c r="B267" i="4"/>
  <c r="D267" i="4"/>
  <c r="F267" i="4"/>
  <c r="H267" i="4"/>
  <c r="L267" i="4"/>
  <c r="N267" i="4"/>
  <c r="C268" i="4"/>
  <c r="E268" i="4"/>
  <c r="G268" i="4"/>
  <c r="I268" i="4"/>
  <c r="K268" i="4"/>
  <c r="M268" i="4"/>
  <c r="B269" i="4"/>
  <c r="D269" i="4"/>
  <c r="F269" i="4"/>
  <c r="H269" i="4"/>
  <c r="J269" i="4"/>
  <c r="L269" i="4"/>
  <c r="N269" i="4"/>
  <c r="C270" i="4"/>
  <c r="E270" i="4"/>
  <c r="G270" i="4"/>
  <c r="I270" i="4"/>
  <c r="K270" i="4"/>
  <c r="M270" i="4"/>
  <c r="B271" i="4"/>
  <c r="D271" i="4"/>
  <c r="F271" i="4"/>
  <c r="H271" i="4"/>
  <c r="J271" i="4"/>
  <c r="L271" i="4"/>
  <c r="N271" i="4"/>
  <c r="C272" i="4"/>
  <c r="E272" i="4"/>
  <c r="G272" i="4"/>
  <c r="I272" i="4"/>
  <c r="K272" i="4"/>
  <c r="M272" i="4"/>
  <c r="B273" i="4"/>
  <c r="D273" i="4"/>
  <c r="F273" i="4"/>
  <c r="H273" i="4"/>
  <c r="J273" i="4"/>
  <c r="L273" i="4"/>
  <c r="N273" i="4"/>
  <c r="C274" i="4"/>
  <c r="E274" i="4"/>
  <c r="G274" i="4"/>
  <c r="I274" i="4"/>
  <c r="K274" i="4"/>
  <c r="M274" i="4"/>
  <c r="J279" i="4"/>
  <c r="L279" i="4"/>
  <c r="C185" i="4"/>
  <c r="E185" i="4"/>
  <c r="G185" i="4"/>
  <c r="I185" i="4"/>
  <c r="K185" i="4"/>
  <c r="M185" i="4"/>
  <c r="O185" i="4"/>
  <c r="AA185" i="4"/>
  <c r="C186" i="4"/>
  <c r="E186" i="4"/>
  <c r="G186" i="4"/>
  <c r="I186" i="4"/>
  <c r="K186" i="4"/>
  <c r="M186" i="4"/>
  <c r="O186" i="4"/>
  <c r="AA186" i="4"/>
  <c r="C187" i="4"/>
  <c r="E187" i="4"/>
  <c r="G187" i="4"/>
  <c r="I187" i="4"/>
  <c r="K187" i="4"/>
  <c r="M187" i="4"/>
  <c r="O187" i="4"/>
  <c r="Q187" i="4"/>
  <c r="U187" i="4"/>
  <c r="W187" i="4"/>
  <c r="Y187" i="4"/>
  <c r="AA187" i="4"/>
  <c r="C188" i="4"/>
  <c r="E188" i="4"/>
  <c r="G188" i="4"/>
  <c r="I188" i="4"/>
  <c r="K188" i="4"/>
  <c r="M188" i="4"/>
  <c r="O188" i="4"/>
  <c r="Q188" i="4"/>
  <c r="S188" i="4"/>
  <c r="U188" i="4"/>
  <c r="W188" i="4"/>
  <c r="Y188" i="4"/>
  <c r="AA188" i="4"/>
  <c r="C189" i="4"/>
  <c r="E189" i="4"/>
  <c r="G189" i="4"/>
  <c r="I189" i="4"/>
  <c r="K189" i="4"/>
  <c r="M189" i="4"/>
  <c r="O189" i="4"/>
  <c r="Q189" i="4"/>
  <c r="S189" i="4"/>
  <c r="U189" i="4"/>
  <c r="W189" i="4"/>
  <c r="Y189" i="4"/>
  <c r="AA189" i="4"/>
  <c r="B185" i="4"/>
  <c r="D185" i="4"/>
  <c r="F185" i="4"/>
  <c r="H185" i="4"/>
  <c r="J185" i="4"/>
  <c r="L185" i="4"/>
  <c r="N185" i="4"/>
  <c r="Z185" i="4"/>
  <c r="B186" i="4"/>
  <c r="D186" i="4"/>
  <c r="F186" i="4"/>
  <c r="H186" i="4"/>
  <c r="J186" i="4"/>
  <c r="L186" i="4"/>
  <c r="N186" i="4"/>
  <c r="Z186" i="4"/>
  <c r="B187" i="4"/>
  <c r="D187" i="4"/>
  <c r="F187" i="4"/>
  <c r="H187" i="4"/>
  <c r="J187" i="4"/>
  <c r="L187" i="4"/>
  <c r="N187" i="4"/>
  <c r="P187" i="4"/>
  <c r="T187" i="4"/>
  <c r="V187" i="4"/>
  <c r="X187" i="4"/>
  <c r="Z187" i="4"/>
  <c r="B188" i="4"/>
  <c r="D188" i="4"/>
  <c r="F188" i="4"/>
  <c r="H188" i="4"/>
  <c r="J188" i="4"/>
  <c r="L188" i="4"/>
  <c r="N188" i="4"/>
  <c r="P188" i="4"/>
  <c r="T188" i="4"/>
  <c r="V188" i="4"/>
  <c r="X188" i="4"/>
  <c r="Z188" i="4"/>
  <c r="B189" i="4"/>
  <c r="D189" i="4"/>
  <c r="H189" i="4"/>
  <c r="J189" i="4"/>
  <c r="L189" i="4"/>
  <c r="N189" i="4"/>
  <c r="P189" i="4"/>
  <c r="R189" i="4"/>
  <c r="T189" i="4"/>
  <c r="V189" i="4"/>
  <c r="X189" i="4"/>
  <c r="Z189" i="4"/>
  <c r="C191" i="4"/>
  <c r="E191" i="4"/>
  <c r="G191" i="4"/>
  <c r="I191" i="4"/>
  <c r="K191" i="4"/>
  <c r="M191" i="4"/>
  <c r="O191" i="4"/>
  <c r="Q191" i="4"/>
  <c r="S191" i="4"/>
  <c r="U191" i="4"/>
  <c r="W191" i="4"/>
  <c r="Y191" i="4"/>
  <c r="AA191" i="4"/>
  <c r="B191" i="4"/>
  <c r="D191" i="4"/>
  <c r="F191" i="4"/>
  <c r="H191" i="4"/>
  <c r="J191" i="4"/>
  <c r="L191" i="4"/>
  <c r="N191" i="4"/>
  <c r="P191" i="4"/>
  <c r="R191" i="4"/>
  <c r="T191" i="4"/>
  <c r="V191" i="4"/>
  <c r="X191" i="4"/>
  <c r="Z191" i="4"/>
  <c r="B190" i="4"/>
  <c r="D190" i="4"/>
  <c r="F190" i="4"/>
  <c r="H190" i="4"/>
  <c r="J190" i="4"/>
  <c r="L190" i="4"/>
  <c r="N190" i="4"/>
  <c r="P190" i="4"/>
  <c r="R190" i="4"/>
  <c r="T190" i="4"/>
  <c r="V190" i="4"/>
  <c r="X190" i="4"/>
  <c r="Z190" i="4"/>
  <c r="C190" i="4"/>
  <c r="E190" i="4"/>
  <c r="G190" i="4"/>
  <c r="I190" i="4"/>
  <c r="K190" i="4"/>
  <c r="M190" i="4"/>
  <c r="O190" i="4"/>
  <c r="Q190" i="4"/>
  <c r="S190" i="4"/>
  <c r="U190" i="4"/>
  <c r="W190" i="4"/>
  <c r="Y190" i="4"/>
  <c r="AA190" i="4"/>
  <c r="B237" i="4"/>
  <c r="D237" i="4"/>
  <c r="F237" i="4"/>
  <c r="H237" i="4"/>
  <c r="J237" i="4"/>
  <c r="L237" i="4"/>
  <c r="N237" i="4"/>
  <c r="Z237" i="4"/>
  <c r="D279" i="4" l="1"/>
  <c r="G277" i="4"/>
  <c r="F279" i="4"/>
  <c r="H279" i="4"/>
  <c r="N279" i="4"/>
  <c r="C277" i="4"/>
  <c r="K277" i="4"/>
  <c r="N278" i="4"/>
  <c r="J278" i="4"/>
  <c r="M277" i="4"/>
  <c r="E277" i="4"/>
  <c r="J277" i="4"/>
  <c r="B278" i="4"/>
  <c r="L278" i="4"/>
  <c r="D278" i="4"/>
  <c r="I277" i="4"/>
  <c r="N277" i="4"/>
  <c r="F278" i="4"/>
  <c r="K278" i="4"/>
  <c r="C278" i="4"/>
  <c r="M278" i="4"/>
  <c r="E278" i="4"/>
  <c r="H278" i="4"/>
  <c r="G278" i="4"/>
  <c r="G279" i="4"/>
  <c r="L277" i="4"/>
  <c r="F277" i="4"/>
  <c r="D277" i="4"/>
  <c r="B277" i="4"/>
  <c r="I278" i="4"/>
  <c r="H277" i="4"/>
  <c r="B120" i="1"/>
  <c r="C120" i="1"/>
  <c r="D120" i="1"/>
  <c r="E120" i="1"/>
  <c r="F120" i="1"/>
  <c r="G120" i="1"/>
  <c r="H120" i="1"/>
  <c r="I120" i="1"/>
  <c r="B119" i="1"/>
  <c r="C119" i="1"/>
  <c r="D119" i="1"/>
  <c r="E119" i="1"/>
  <c r="F119" i="1"/>
  <c r="G119" i="1"/>
  <c r="H119" i="1"/>
  <c r="I119" i="1"/>
  <c r="B117" i="1"/>
  <c r="C117" i="1"/>
  <c r="D117" i="1"/>
  <c r="E117" i="1"/>
  <c r="F117" i="1"/>
  <c r="G117" i="1"/>
  <c r="H117" i="1"/>
  <c r="I117" i="1"/>
  <c r="B118" i="1"/>
  <c r="C118" i="1"/>
  <c r="D118" i="1"/>
  <c r="E118" i="1"/>
  <c r="F118" i="1"/>
  <c r="G118" i="1"/>
  <c r="H118" i="1"/>
  <c r="I118" i="1"/>
  <c r="B115" i="1"/>
  <c r="C115" i="1"/>
  <c r="D115" i="1"/>
  <c r="E115" i="1"/>
  <c r="F115" i="1"/>
  <c r="G115" i="1"/>
  <c r="H115" i="1"/>
  <c r="I115" i="1"/>
  <c r="B116" i="1"/>
  <c r="C116" i="1"/>
  <c r="D116" i="1"/>
  <c r="E116" i="1"/>
  <c r="F116" i="1"/>
  <c r="G116" i="1"/>
  <c r="H116" i="1"/>
  <c r="I116" i="1"/>
  <c r="B112" i="1"/>
  <c r="C112" i="1"/>
  <c r="D112" i="1"/>
  <c r="E112" i="1"/>
  <c r="F112" i="1"/>
  <c r="G112" i="1"/>
  <c r="H112" i="1"/>
  <c r="I112" i="1"/>
  <c r="B113" i="1"/>
  <c r="C113" i="1"/>
  <c r="D113" i="1"/>
  <c r="E113" i="1"/>
  <c r="F113" i="1"/>
  <c r="G113" i="1"/>
  <c r="H113" i="1"/>
  <c r="I113" i="1"/>
  <c r="B114" i="1"/>
  <c r="C114" i="1"/>
  <c r="D114" i="1"/>
  <c r="E114" i="1"/>
  <c r="F114" i="1"/>
  <c r="G114" i="1"/>
  <c r="H114" i="1"/>
  <c r="I114" i="1"/>
  <c r="C277" i="2"/>
  <c r="D277" i="2"/>
  <c r="E277" i="2"/>
  <c r="F277" i="2"/>
  <c r="G277" i="2"/>
  <c r="H277" i="2"/>
  <c r="I277" i="2"/>
  <c r="J277" i="2"/>
  <c r="K277" i="2"/>
  <c r="L277" i="2"/>
  <c r="M277" i="2"/>
  <c r="B277" i="2"/>
  <c r="B276" i="2"/>
  <c r="B178" i="2"/>
  <c r="B197" i="2" s="1"/>
  <c r="I108" i="1"/>
  <c r="H108" i="1"/>
  <c r="G108" i="1"/>
  <c r="F108" i="1"/>
  <c r="E108" i="1"/>
  <c r="D108" i="1"/>
  <c r="C108" i="1"/>
  <c r="B108" i="1"/>
  <c r="I107" i="1"/>
  <c r="H107" i="1"/>
  <c r="G107" i="1"/>
  <c r="F107" i="1"/>
  <c r="E107" i="1"/>
  <c r="D107" i="1"/>
  <c r="C107" i="1"/>
  <c r="B107" i="1"/>
  <c r="I111" i="1"/>
  <c r="H111" i="1"/>
  <c r="G111" i="1"/>
  <c r="F111" i="1"/>
  <c r="E111" i="1"/>
  <c r="D111" i="1"/>
  <c r="C111" i="1"/>
  <c r="B111" i="1"/>
  <c r="I110" i="1"/>
  <c r="H110" i="1"/>
  <c r="G110" i="1"/>
  <c r="F110" i="1"/>
  <c r="E110" i="1"/>
  <c r="D110" i="1"/>
  <c r="C110" i="1"/>
  <c r="B110" i="1"/>
  <c r="I109" i="1"/>
  <c r="H109" i="1"/>
  <c r="G109" i="1"/>
  <c r="F109" i="1"/>
  <c r="E109" i="1"/>
  <c r="D109" i="1"/>
  <c r="C109" i="1"/>
  <c r="B109" i="1"/>
  <c r="H106" i="1"/>
  <c r="G106" i="1"/>
  <c r="F106" i="1"/>
  <c r="E106" i="1"/>
  <c r="D106" i="1"/>
  <c r="C106" i="1"/>
  <c r="C276" i="2"/>
  <c r="M276" i="2"/>
  <c r="L276" i="2"/>
  <c r="K276" i="2"/>
  <c r="J276" i="2"/>
  <c r="I276" i="2"/>
  <c r="H276" i="2"/>
  <c r="G276" i="2"/>
  <c r="F276" i="2"/>
  <c r="E276" i="2"/>
  <c r="D276" i="2"/>
  <c r="M178" i="2"/>
  <c r="M197" i="2" s="1"/>
  <c r="L178" i="2"/>
  <c r="L197" i="2" s="1"/>
  <c r="K178" i="2"/>
  <c r="K197" i="2" s="1"/>
  <c r="J178" i="2"/>
  <c r="J197" i="2" s="1"/>
  <c r="I178" i="2"/>
  <c r="I197" i="2" s="1"/>
  <c r="H178" i="2"/>
  <c r="H197" i="2" s="1"/>
  <c r="G178" i="2"/>
  <c r="G197" i="2" s="1"/>
  <c r="F178" i="2"/>
  <c r="F197" i="2" s="1"/>
  <c r="E178" i="2"/>
  <c r="E197" i="2" s="1"/>
  <c r="D178" i="2"/>
  <c r="D197" i="2" s="1"/>
  <c r="C178" i="2"/>
  <c r="C197" i="2" s="1"/>
  <c r="B106" i="1"/>
  <c r="I106" i="1"/>
  <c r="B104" i="1"/>
  <c r="C104" i="1"/>
  <c r="D104" i="1"/>
  <c r="E104" i="1"/>
  <c r="F104" i="1"/>
  <c r="G104" i="1"/>
  <c r="H104" i="1"/>
  <c r="I104" i="1"/>
  <c r="B105" i="1"/>
  <c r="C105" i="1"/>
  <c r="D105" i="1"/>
  <c r="E105" i="1"/>
  <c r="F105" i="1"/>
  <c r="G105" i="1"/>
  <c r="H105" i="1"/>
  <c r="I105" i="1"/>
  <c r="B360" i="2" l="1"/>
  <c r="F196" i="2"/>
  <c r="J196" i="2"/>
  <c r="C359" i="2"/>
  <c r="C360" i="2"/>
  <c r="D196" i="2"/>
  <c r="H196" i="2"/>
  <c r="L196" i="2"/>
  <c r="D359" i="2"/>
  <c r="B196" i="2"/>
  <c r="B359" i="2"/>
  <c r="F359" i="2"/>
  <c r="F360" i="2"/>
  <c r="G359" i="2"/>
  <c r="G360" i="2"/>
  <c r="E360" i="2"/>
  <c r="D360" i="2"/>
  <c r="M196" i="2"/>
  <c r="K196" i="2"/>
  <c r="I196" i="2"/>
  <c r="G196" i="2"/>
  <c r="E196" i="2"/>
  <c r="C196" i="2"/>
  <c r="E359" i="2"/>
  <c r="B100" i="1"/>
  <c r="C100" i="1"/>
  <c r="D100" i="1"/>
  <c r="E100" i="1"/>
  <c r="F100" i="1"/>
  <c r="G100" i="1"/>
  <c r="H100" i="1"/>
  <c r="I100" i="1"/>
  <c r="B101" i="1"/>
  <c r="C101" i="1"/>
  <c r="D101" i="1"/>
  <c r="E101" i="1"/>
  <c r="F101" i="1"/>
  <c r="G101" i="1"/>
  <c r="H101" i="1"/>
  <c r="I101" i="1"/>
  <c r="B102" i="1"/>
  <c r="C102" i="1"/>
  <c r="D102" i="1"/>
  <c r="E102" i="1"/>
  <c r="F102" i="1"/>
  <c r="G102" i="1"/>
  <c r="H102" i="1"/>
  <c r="I102" i="1"/>
  <c r="B103" i="1"/>
  <c r="C103" i="1"/>
  <c r="D103" i="1"/>
  <c r="E103" i="1"/>
  <c r="F103" i="1"/>
  <c r="G103" i="1"/>
  <c r="H103" i="1"/>
  <c r="I103" i="1"/>
  <c r="I9" i="1"/>
  <c r="I10" i="1"/>
  <c r="I11" i="1"/>
  <c r="I12" i="1"/>
  <c r="I13" i="1"/>
  <c r="I14" i="1"/>
  <c r="I15" i="1"/>
  <c r="I16" i="1"/>
  <c r="I17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H9" i="1"/>
  <c r="H10" i="1"/>
  <c r="H11" i="1"/>
  <c r="H12" i="1"/>
  <c r="H13" i="1"/>
  <c r="H14" i="1"/>
  <c r="H15" i="1"/>
  <c r="H16" i="1"/>
  <c r="H17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G9" i="1"/>
  <c r="G10" i="1"/>
  <c r="G11" i="1"/>
  <c r="G12" i="1"/>
  <c r="G13" i="1"/>
  <c r="G14" i="1"/>
  <c r="G15" i="1"/>
  <c r="G16" i="1"/>
  <c r="G17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F9" i="1"/>
  <c r="F10" i="1"/>
  <c r="F11" i="1"/>
  <c r="F12" i="1"/>
  <c r="F13" i="1"/>
  <c r="F14" i="1"/>
  <c r="F15" i="1"/>
  <c r="F16" i="1"/>
  <c r="F17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E9" i="1"/>
  <c r="E10" i="1"/>
  <c r="E11" i="1"/>
  <c r="E12" i="1"/>
  <c r="E13" i="1"/>
  <c r="E14" i="1"/>
  <c r="E15" i="1"/>
  <c r="E16" i="1"/>
  <c r="E17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D9" i="1"/>
  <c r="D10" i="1"/>
  <c r="D11" i="1"/>
  <c r="D12" i="1"/>
  <c r="D13" i="1"/>
  <c r="D14" i="1"/>
  <c r="D15" i="1"/>
  <c r="D16" i="1"/>
  <c r="D17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C9" i="1"/>
  <c r="C10" i="1"/>
  <c r="C11" i="1"/>
  <c r="C12" i="1"/>
  <c r="C13" i="1"/>
  <c r="C14" i="1"/>
  <c r="C15" i="1"/>
  <c r="C16" i="1"/>
  <c r="C17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B12" i="1"/>
  <c r="B13" i="1"/>
  <c r="B14" i="1"/>
  <c r="B15" i="1"/>
  <c r="B16" i="1"/>
  <c r="B17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9" i="1"/>
  <c r="B10" i="1"/>
  <c r="B11" i="1"/>
  <c r="C8" i="1"/>
  <c r="D8" i="1"/>
  <c r="E8" i="1"/>
  <c r="F8" i="1"/>
  <c r="G8" i="1"/>
  <c r="H8" i="1"/>
  <c r="I8" i="1"/>
  <c r="B8" i="1"/>
  <c r="I7" i="1"/>
  <c r="H7" i="1"/>
  <c r="G7" i="1"/>
  <c r="F7" i="1"/>
  <c r="E7" i="1"/>
  <c r="D7" i="1"/>
  <c r="C7" i="1"/>
  <c r="B7" i="1"/>
  <c r="H6" i="1"/>
  <c r="F6" i="1"/>
  <c r="D6" i="1"/>
  <c r="B6" i="1"/>
  <c r="F5" i="1"/>
  <c r="B5" i="1"/>
  <c r="C275" i="2" l="1"/>
  <c r="D275" i="2"/>
  <c r="E275" i="2"/>
  <c r="F275" i="2"/>
  <c r="G275" i="2"/>
  <c r="H275" i="2"/>
  <c r="I275" i="2"/>
  <c r="J275" i="2"/>
  <c r="K275" i="2"/>
  <c r="L275" i="2"/>
  <c r="M275" i="2"/>
  <c r="B275" i="2"/>
  <c r="B358" i="2" s="1"/>
  <c r="M274" i="2"/>
  <c r="C274" i="2"/>
  <c r="D274" i="2"/>
  <c r="E274" i="2"/>
  <c r="F274" i="2"/>
  <c r="G274" i="2"/>
  <c r="H274" i="2"/>
  <c r="I274" i="2"/>
  <c r="J274" i="2"/>
  <c r="K274" i="2"/>
  <c r="L274" i="2"/>
  <c r="B274" i="2"/>
  <c r="C273" i="2"/>
  <c r="D273" i="2"/>
  <c r="E273" i="2"/>
  <c r="F273" i="2"/>
  <c r="G273" i="2"/>
  <c r="H273" i="2"/>
  <c r="I273" i="2"/>
  <c r="J273" i="2"/>
  <c r="K273" i="2"/>
  <c r="L273" i="2"/>
  <c r="M273" i="2"/>
  <c r="B273" i="2"/>
  <c r="B356" i="2" s="1"/>
  <c r="C272" i="2"/>
  <c r="D272" i="2"/>
  <c r="E272" i="2"/>
  <c r="F272" i="2"/>
  <c r="G272" i="2"/>
  <c r="H272" i="2"/>
  <c r="I272" i="2"/>
  <c r="J272" i="2"/>
  <c r="K272" i="2"/>
  <c r="L272" i="2"/>
  <c r="M272" i="2"/>
  <c r="B272" i="2"/>
  <c r="B355" i="2" s="1"/>
  <c r="C271" i="2"/>
  <c r="D271" i="2"/>
  <c r="E271" i="2"/>
  <c r="F271" i="2"/>
  <c r="G271" i="2"/>
  <c r="H271" i="2"/>
  <c r="I271" i="2"/>
  <c r="J271" i="2"/>
  <c r="K271" i="2"/>
  <c r="L271" i="2"/>
  <c r="M271" i="2"/>
  <c r="B271" i="2"/>
  <c r="B354" i="2" s="1"/>
  <c r="C270" i="2"/>
  <c r="D270" i="2"/>
  <c r="E270" i="2"/>
  <c r="F270" i="2"/>
  <c r="G270" i="2"/>
  <c r="H270" i="2"/>
  <c r="I270" i="2"/>
  <c r="J270" i="2"/>
  <c r="K270" i="2"/>
  <c r="L270" i="2"/>
  <c r="M270" i="2"/>
  <c r="B270" i="2"/>
  <c r="B353" i="2" s="1"/>
  <c r="C269" i="2"/>
  <c r="D269" i="2"/>
  <c r="E269" i="2"/>
  <c r="F269" i="2"/>
  <c r="G269" i="2"/>
  <c r="H269" i="2"/>
  <c r="I269" i="2"/>
  <c r="J269" i="2"/>
  <c r="K269" i="2"/>
  <c r="L269" i="2"/>
  <c r="M269" i="2"/>
  <c r="B269" i="2"/>
  <c r="C170" i="2"/>
  <c r="D170" i="2"/>
  <c r="E170" i="2"/>
  <c r="F170" i="2"/>
  <c r="G170" i="2"/>
  <c r="H170" i="2"/>
  <c r="I170" i="2"/>
  <c r="J170" i="2"/>
  <c r="K170" i="2"/>
  <c r="L170" i="2"/>
  <c r="M170" i="2"/>
  <c r="B170" i="2"/>
  <c r="C171" i="2"/>
  <c r="D171" i="2"/>
  <c r="E171" i="2"/>
  <c r="F171" i="2"/>
  <c r="F188" i="2" s="1"/>
  <c r="G171" i="2"/>
  <c r="G188" i="2" s="1"/>
  <c r="H171" i="2"/>
  <c r="H188" i="2" s="1"/>
  <c r="I171" i="2"/>
  <c r="I188" i="2" s="1"/>
  <c r="J171" i="2"/>
  <c r="K171" i="2"/>
  <c r="M171" i="2"/>
  <c r="B171" i="2"/>
  <c r="C172" i="2"/>
  <c r="C189" i="2" s="1"/>
  <c r="D172" i="2"/>
  <c r="E172" i="2"/>
  <c r="F172" i="2"/>
  <c r="G172" i="2"/>
  <c r="G189" i="2" s="1"/>
  <c r="H172" i="2"/>
  <c r="I172" i="2"/>
  <c r="J172" i="2"/>
  <c r="K172" i="2"/>
  <c r="L172" i="2"/>
  <c r="M172" i="2"/>
  <c r="B172" i="2"/>
  <c r="B189" i="2" s="1"/>
  <c r="C173" i="2"/>
  <c r="C190" i="2" s="1"/>
  <c r="D173" i="2"/>
  <c r="D190" i="2" s="1"/>
  <c r="E173" i="2"/>
  <c r="E190" i="2" s="1"/>
  <c r="F173" i="2"/>
  <c r="F190" i="2" s="1"/>
  <c r="G173" i="2"/>
  <c r="G190" i="2" s="1"/>
  <c r="H173" i="2"/>
  <c r="H190" i="2" s="1"/>
  <c r="I173" i="2"/>
  <c r="I190" i="2" s="1"/>
  <c r="J173" i="2"/>
  <c r="K173" i="2"/>
  <c r="L173" i="2"/>
  <c r="M173" i="2"/>
  <c r="B173" i="2"/>
  <c r="B190" i="2" s="1"/>
  <c r="C174" i="2"/>
  <c r="C191" i="2" s="1"/>
  <c r="D174" i="2"/>
  <c r="D191" i="2" s="1"/>
  <c r="E174" i="2"/>
  <c r="E191" i="2" s="1"/>
  <c r="F174" i="2"/>
  <c r="F191" i="2" s="1"/>
  <c r="G174" i="2"/>
  <c r="G191" i="2" s="1"/>
  <c r="H174" i="2"/>
  <c r="H191" i="2" s="1"/>
  <c r="I174" i="2"/>
  <c r="I191" i="2" s="1"/>
  <c r="J174" i="2"/>
  <c r="K174" i="2"/>
  <c r="L174" i="2"/>
  <c r="M174" i="2"/>
  <c r="B174" i="2"/>
  <c r="B191" i="2" s="1"/>
  <c r="C177" i="2"/>
  <c r="D177" i="2"/>
  <c r="E177" i="2"/>
  <c r="F177" i="2"/>
  <c r="G177" i="2"/>
  <c r="H177" i="2"/>
  <c r="I177" i="2"/>
  <c r="J177" i="2"/>
  <c r="K177" i="2"/>
  <c r="L177" i="2"/>
  <c r="M177" i="2"/>
  <c r="B177" i="2"/>
  <c r="C176" i="2"/>
  <c r="D176" i="2"/>
  <c r="E176" i="2"/>
  <c r="F176" i="2"/>
  <c r="G176" i="2"/>
  <c r="G193" i="2" s="1"/>
  <c r="H176" i="2"/>
  <c r="I176" i="2"/>
  <c r="J176" i="2"/>
  <c r="K176" i="2"/>
  <c r="K193" i="2" s="1"/>
  <c r="L176" i="2"/>
  <c r="M176" i="2"/>
  <c r="B176" i="2"/>
  <c r="D175" i="2"/>
  <c r="D192" i="2" s="1"/>
  <c r="E175" i="2"/>
  <c r="F175" i="2"/>
  <c r="G175" i="2"/>
  <c r="H175" i="2"/>
  <c r="H192" i="2" s="1"/>
  <c r="I175" i="2"/>
  <c r="J175" i="2"/>
  <c r="K175" i="2"/>
  <c r="L175" i="2"/>
  <c r="L192" i="2" s="1"/>
  <c r="M175" i="2"/>
  <c r="C175" i="2"/>
  <c r="B175" i="2"/>
  <c r="B192" i="2" s="1"/>
  <c r="B357" i="2" l="1"/>
  <c r="C353" i="2"/>
  <c r="C354" i="2"/>
  <c r="C355" i="2"/>
  <c r="C356" i="2"/>
  <c r="C358" i="2"/>
  <c r="C357" i="2"/>
  <c r="M192" i="2"/>
  <c r="I192" i="2"/>
  <c r="E192" i="2"/>
  <c r="J193" i="2"/>
  <c r="F193" i="2"/>
  <c r="H189" i="2"/>
  <c r="D189" i="2"/>
  <c r="C193" i="2"/>
  <c r="G194" i="2"/>
  <c r="G195" i="2"/>
  <c r="K192" i="2"/>
  <c r="B193" i="2"/>
  <c r="J194" i="2"/>
  <c r="J195" i="2"/>
  <c r="F194" i="2"/>
  <c r="F195" i="2"/>
  <c r="C192" i="2"/>
  <c r="J192" i="2"/>
  <c r="F192" i="2"/>
  <c r="M193" i="2"/>
  <c r="I193" i="2"/>
  <c r="E193" i="2"/>
  <c r="M194" i="2"/>
  <c r="M195" i="2"/>
  <c r="I194" i="2"/>
  <c r="I195" i="2"/>
  <c r="E194" i="2"/>
  <c r="E195" i="2"/>
  <c r="I189" i="2"/>
  <c r="E189" i="2"/>
  <c r="K194" i="2"/>
  <c r="K195" i="2"/>
  <c r="C194" i="2"/>
  <c r="C195" i="2"/>
  <c r="G192" i="2"/>
  <c r="G199" i="2" s="1"/>
  <c r="B194" i="2"/>
  <c r="B195" i="2"/>
  <c r="B199" i="2" s="1"/>
  <c r="F189" i="2"/>
  <c r="L193" i="2"/>
  <c r="H193" i="2"/>
  <c r="D193" i="2"/>
  <c r="L194" i="2"/>
  <c r="L195" i="2"/>
  <c r="H194" i="2"/>
  <c r="H195" i="2"/>
  <c r="D194" i="2"/>
  <c r="D195" i="2"/>
  <c r="K280" i="2"/>
  <c r="I280" i="2"/>
  <c r="G280" i="2"/>
  <c r="E280" i="2"/>
  <c r="C280" i="2"/>
  <c r="F357" i="2"/>
  <c r="E357" i="2"/>
  <c r="D357" i="2"/>
  <c r="M280" i="2"/>
  <c r="G357" i="2"/>
  <c r="J280" i="2"/>
  <c r="D353" i="2"/>
  <c r="D354" i="2"/>
  <c r="F355" i="2"/>
  <c r="D355" i="2"/>
  <c r="L280" i="2"/>
  <c r="E353" i="2"/>
  <c r="E354" i="2"/>
  <c r="G355" i="2"/>
  <c r="E355" i="2"/>
  <c r="H280" i="2"/>
  <c r="E352" i="2"/>
  <c r="F280" i="2"/>
  <c r="D352" i="2"/>
  <c r="D280" i="2"/>
  <c r="C352" i="2"/>
  <c r="G356" i="2"/>
  <c r="F356" i="2"/>
  <c r="E356" i="2"/>
  <c r="D356" i="2"/>
  <c r="G358" i="2"/>
  <c r="F358" i="2"/>
  <c r="E358" i="2"/>
  <c r="D358" i="2"/>
  <c r="G365" i="2"/>
  <c r="F365" i="2"/>
  <c r="B280" i="2"/>
  <c r="B352" i="2"/>
  <c r="B363" i="2" l="1"/>
  <c r="C199" i="2"/>
  <c r="J199" i="2"/>
  <c r="I199" i="2"/>
  <c r="F199" i="2"/>
  <c r="L199" i="2"/>
  <c r="H199" i="2"/>
  <c r="K199" i="2"/>
  <c r="D199" i="2"/>
  <c r="E199" i="2"/>
  <c r="D365" i="2"/>
  <c r="M199" i="2"/>
  <c r="F364" i="2"/>
  <c r="C365" i="2"/>
  <c r="E365" i="2"/>
  <c r="D364" i="2"/>
  <c r="G363" i="2"/>
  <c r="E363" i="2"/>
  <c r="G364" i="2"/>
  <c r="D363" i="2"/>
  <c r="C363" i="2"/>
  <c r="F363" i="2"/>
  <c r="E364" i="2"/>
  <c r="C364" i="2"/>
  <c r="B365" i="2"/>
  <c r="B364" i="2"/>
</calcChain>
</file>

<file path=xl/sharedStrings.xml><?xml version="1.0" encoding="utf-8"?>
<sst xmlns="http://schemas.openxmlformats.org/spreadsheetml/2006/main" count="316" uniqueCount="51">
  <si>
    <t>Europe</t>
  </si>
  <si>
    <t>King Shaka</t>
  </si>
  <si>
    <t>Total</t>
  </si>
  <si>
    <t>North America</t>
  </si>
  <si>
    <t>Central and South America</t>
  </si>
  <si>
    <t>Australasia</t>
  </si>
  <si>
    <t>Middle East</t>
  </si>
  <si>
    <t>Asia</t>
  </si>
  <si>
    <t>Africa</t>
  </si>
  <si>
    <t>SADC</t>
  </si>
  <si>
    <t>Other Africa</t>
  </si>
  <si>
    <t>East and Central Africa</t>
  </si>
  <si>
    <t>West Africa</t>
  </si>
  <si>
    <t>North Africa</t>
  </si>
  <si>
    <t xml:space="preserve">Unspecified </t>
  </si>
  <si>
    <t>South African residents</t>
  </si>
  <si>
    <t>Foreign travellers</t>
  </si>
  <si>
    <t>Visitors</t>
  </si>
  <si>
    <t>Arrivals</t>
  </si>
  <si>
    <t>Departures</t>
  </si>
  <si>
    <t>Same Day</t>
  </si>
  <si>
    <t>TOURISM AND MIGRATION</t>
  </si>
  <si>
    <t>NUMBER OF SOUTH AFRICAN RESIDENTS AND FOREIGN TRAVELLERS (KING SHAKA AIRPORT)</t>
  </si>
  <si>
    <t>NUMBER OF TOURISTS BY COUNTRY OF RESIDENCE TO KING SHAKA AIRPORT</t>
  </si>
  <si>
    <t>NUMBER OF TOURISTS FROM AFRICA TO KING SHAKA AIRPORT</t>
  </si>
  <si>
    <t>MONTHLY AVERAGE</t>
  </si>
  <si>
    <t>Average 2011</t>
  </si>
  <si>
    <t>Average 2012</t>
  </si>
  <si>
    <t>Average 2013</t>
  </si>
  <si>
    <t xml:space="preserve">Average 2006 </t>
  </si>
  <si>
    <t>Average 2007</t>
  </si>
  <si>
    <t>Average 2008</t>
  </si>
  <si>
    <t>Average 2009</t>
  </si>
  <si>
    <t>Average 2010</t>
  </si>
  <si>
    <t xml:space="preserve">Total </t>
  </si>
  <si>
    <t>Average</t>
  </si>
  <si>
    <t>AVERAGE MONTHLY PERCENTAGE CHANGE</t>
  </si>
  <si>
    <t>NUMBER OF SOUTH AFRICAN RESIDENTS AND FOREIGN TRAVELLERS TO AND FROM KING SHAKA AIRPORT</t>
  </si>
  <si>
    <t>Average 2005</t>
  </si>
  <si>
    <t>Overnight (Tourists)</t>
  </si>
  <si>
    <t>PER ANNUM TOTAL</t>
  </si>
  <si>
    <t>ANNUAL PROPORTIONAL CONTRIBUTION</t>
  </si>
  <si>
    <t>Range</t>
  </si>
  <si>
    <t>Change in Contribution</t>
  </si>
  <si>
    <t xml:space="preserve"> </t>
  </si>
  <si>
    <t>Average 2014</t>
  </si>
  <si>
    <t>Average 2015</t>
  </si>
  <si>
    <t>1 16,434</t>
  </si>
  <si>
    <t>3 448</t>
  </si>
  <si>
    <t>215 545</t>
  </si>
  <si>
    <t>Average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</si>
</sst>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E46D0A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FAC09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3" tint="0.59999389629810485"/>
        <bgColor indexed="64"/>
      </patternFill>
    </fill>
  </fills>
  <borders count="5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auto="1"/>
      </bottom>
      <diagonal/>
    </border>
  </borders>
  <cellStyleXfs count="1">
    <xf numFmtId="0" fontId="0" fillId="0" borderId="0"/>
  </cellStyleXfs>
  <cellXfs count="199">
    <xf numFmtId="0" fontId="0" fillId="0" borderId="0" xfId="0"/>
    <xf numFmtId="17" fontId="1" fillId="4" borderId="11" xfId="0" applyNumberFormat="1" applyFont="1" applyFill="1" applyBorder="1" applyAlignment="1">
      <alignment horizontal="center"/>
    </xf>
    <xf numFmtId="0" fontId="2" fillId="0" borderId="0" xfId="0" applyFont="1" applyFill="1" applyBorder="1" applyAlignment="1">
      <alignment vertical="center"/>
    </xf>
    <xf numFmtId="3" fontId="0" fillId="0" borderId="0" xfId="0" applyNumberFormat="1" applyFont="1" applyFill="1" applyBorder="1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3" fontId="3" fillId="0" borderId="0" xfId="0" applyNumberFormat="1" applyFont="1" applyBorder="1" applyAlignment="1">
      <alignment horizontal="center" vertical="center"/>
    </xf>
    <xf numFmtId="17" fontId="1" fillId="4" borderId="10" xfId="0" applyNumberFormat="1" applyFont="1" applyFill="1" applyBorder="1" applyAlignment="1">
      <alignment horizontal="center" vertical="center"/>
    </xf>
    <xf numFmtId="17" fontId="1" fillId="4" borderId="11" xfId="0" applyNumberFormat="1" applyFont="1" applyFill="1" applyBorder="1" applyAlignment="1">
      <alignment horizontal="center" vertical="center"/>
    </xf>
    <xf numFmtId="3" fontId="0" fillId="0" borderId="21" xfId="0" applyNumberFormat="1" applyBorder="1" applyAlignment="1">
      <alignment horizontal="center" vertical="center"/>
    </xf>
    <xf numFmtId="3" fontId="0" fillId="0" borderId="22" xfId="0" applyNumberFormat="1" applyBorder="1" applyAlignment="1">
      <alignment horizontal="center" vertical="center"/>
    </xf>
    <xf numFmtId="3" fontId="0" fillId="0" borderId="0" xfId="0" applyNumberFormat="1" applyBorder="1" applyAlignment="1">
      <alignment horizontal="center" vertical="center"/>
    </xf>
    <xf numFmtId="3" fontId="0" fillId="0" borderId="23" xfId="0" applyNumberFormat="1" applyBorder="1" applyAlignment="1">
      <alignment horizontal="center" vertical="center"/>
    </xf>
    <xf numFmtId="3" fontId="0" fillId="0" borderId="25" xfId="0" applyNumberFormat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3" fontId="0" fillId="0" borderId="26" xfId="0" applyNumberFormat="1" applyBorder="1" applyAlignment="1">
      <alignment horizontal="center" vertical="center"/>
    </xf>
    <xf numFmtId="0" fontId="7" fillId="3" borderId="9" xfId="0" applyFont="1" applyFill="1" applyBorder="1" applyAlignment="1">
      <alignment horizontal="center" vertical="center"/>
    </xf>
    <xf numFmtId="3" fontId="7" fillId="3" borderId="9" xfId="0" applyNumberFormat="1" applyFont="1" applyFill="1" applyBorder="1" applyAlignment="1">
      <alignment horizontal="center" vertical="center"/>
    </xf>
    <xf numFmtId="3" fontId="7" fillId="3" borderId="4" xfId="0" applyNumberFormat="1" applyFont="1" applyFill="1" applyBorder="1" applyAlignment="1">
      <alignment horizontal="center" vertical="center"/>
    </xf>
    <xf numFmtId="0" fontId="7" fillId="3" borderId="14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6" fillId="0" borderId="20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3" fontId="0" fillId="0" borderId="30" xfId="0" applyNumberFormat="1" applyBorder="1" applyAlignment="1">
      <alignment horizontal="center" vertical="center"/>
    </xf>
    <xf numFmtId="3" fontId="0" fillId="0" borderId="20" xfId="0" applyNumberFormat="1" applyBorder="1" applyAlignment="1">
      <alignment horizontal="center" vertical="center"/>
    </xf>
    <xf numFmtId="3" fontId="10" fillId="0" borderId="21" xfId="0" applyNumberFormat="1" applyFont="1" applyFill="1" applyBorder="1" applyAlignment="1">
      <alignment horizontal="center" vertical="center"/>
    </xf>
    <xf numFmtId="3" fontId="10" fillId="0" borderId="30" xfId="0" applyNumberFormat="1" applyFont="1" applyFill="1" applyBorder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2" fontId="0" fillId="0" borderId="21" xfId="0" applyNumberFormat="1" applyBorder="1" applyAlignment="1">
      <alignment horizontal="center" vertical="center"/>
    </xf>
    <xf numFmtId="2" fontId="0" fillId="0" borderId="22" xfId="0" applyNumberFormat="1" applyBorder="1" applyAlignment="1">
      <alignment horizontal="center" vertical="center"/>
    </xf>
    <xf numFmtId="2" fontId="0" fillId="0" borderId="0" xfId="0" applyNumberFormat="1" applyBorder="1" applyAlignment="1">
      <alignment horizontal="center" vertical="center"/>
    </xf>
    <xf numFmtId="2" fontId="0" fillId="0" borderId="23" xfId="0" applyNumberFormat="1" applyBorder="1" applyAlignment="1">
      <alignment horizontal="center" vertical="center"/>
    </xf>
    <xf numFmtId="2" fontId="0" fillId="0" borderId="30" xfId="0" applyNumberFormat="1" applyBorder="1" applyAlignment="1">
      <alignment horizontal="center" vertical="center"/>
    </xf>
    <xf numFmtId="2" fontId="0" fillId="0" borderId="20" xfId="0" applyNumberForma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3" fontId="1" fillId="3" borderId="1" xfId="0" applyNumberFormat="1" applyFont="1" applyFill="1" applyBorder="1" applyAlignment="1">
      <alignment horizontal="center" vertical="center"/>
    </xf>
    <xf numFmtId="3" fontId="1" fillId="3" borderId="2" xfId="0" applyNumberFormat="1" applyFont="1" applyFill="1" applyBorder="1" applyAlignment="1">
      <alignment horizontal="center" vertical="center"/>
    </xf>
    <xf numFmtId="3" fontId="1" fillId="3" borderId="3" xfId="0" applyNumberFormat="1" applyFont="1" applyFill="1" applyBorder="1" applyAlignment="1">
      <alignment horizontal="center" vertical="center"/>
    </xf>
    <xf numFmtId="17" fontId="1" fillId="8" borderId="11" xfId="0" applyNumberFormat="1" applyFont="1" applyFill="1" applyBorder="1" applyAlignment="1">
      <alignment horizontal="center"/>
    </xf>
    <xf numFmtId="0" fontId="1" fillId="4" borderId="20" xfId="0" applyFont="1" applyFill="1" applyBorder="1" applyAlignment="1">
      <alignment horizontal="center" vertical="center"/>
    </xf>
    <xf numFmtId="0" fontId="9" fillId="4" borderId="30" xfId="0" applyFont="1" applyFill="1" applyBorder="1" applyAlignment="1">
      <alignment horizontal="center" vertical="center"/>
    </xf>
    <xf numFmtId="0" fontId="9" fillId="4" borderId="20" xfId="0" applyFont="1" applyFill="1" applyBorder="1" applyAlignment="1">
      <alignment horizontal="center" vertical="center"/>
    </xf>
    <xf numFmtId="2" fontId="1" fillId="3" borderId="1" xfId="0" applyNumberFormat="1" applyFont="1" applyFill="1" applyBorder="1" applyAlignment="1">
      <alignment horizontal="center" vertical="center"/>
    </xf>
    <xf numFmtId="2" fontId="1" fillId="3" borderId="2" xfId="0" applyNumberFormat="1" applyFont="1" applyFill="1" applyBorder="1" applyAlignment="1">
      <alignment horizontal="center" vertical="center"/>
    </xf>
    <xf numFmtId="2" fontId="1" fillId="3" borderId="3" xfId="0" applyNumberFormat="1" applyFont="1" applyFill="1" applyBorder="1" applyAlignment="1">
      <alignment horizontal="center" vertical="center"/>
    </xf>
    <xf numFmtId="0" fontId="9" fillId="8" borderId="20" xfId="0" applyFont="1" applyFill="1" applyBorder="1" applyAlignment="1">
      <alignment horizontal="center" vertical="center"/>
    </xf>
    <xf numFmtId="0" fontId="1" fillId="8" borderId="11" xfId="0" applyFont="1" applyFill="1" applyBorder="1" applyAlignment="1">
      <alignment horizontal="center" vertical="center"/>
    </xf>
    <xf numFmtId="0" fontId="9" fillId="9" borderId="1" xfId="0" applyFont="1" applyFill="1" applyBorder="1" applyAlignment="1">
      <alignment horizontal="center" vertical="center"/>
    </xf>
    <xf numFmtId="0" fontId="1" fillId="3" borderId="29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2" fontId="1" fillId="0" borderId="0" xfId="0" applyNumberFormat="1" applyFont="1" applyFill="1" applyBorder="1" applyAlignment="1">
      <alignment horizontal="center" vertical="center"/>
    </xf>
    <xf numFmtId="0" fontId="0" fillId="0" borderId="0" xfId="0" applyFill="1" applyBorder="1"/>
    <xf numFmtId="0" fontId="7" fillId="0" borderId="0" xfId="0" applyFont="1" applyFill="1" applyBorder="1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0" fillId="0" borderId="20" xfId="0" applyFill="1" applyBorder="1"/>
    <xf numFmtId="0" fontId="0" fillId="0" borderId="20" xfId="0" applyFill="1" applyBorder="1" applyAlignment="1">
      <alignment horizontal="center" vertical="center"/>
    </xf>
    <xf numFmtId="0" fontId="7" fillId="3" borderId="33" xfId="0" applyFont="1" applyFill="1" applyBorder="1" applyAlignment="1">
      <alignment horizontal="center" vertical="center"/>
    </xf>
    <xf numFmtId="0" fontId="1" fillId="3" borderId="30" xfId="0" applyFont="1" applyFill="1" applyBorder="1" applyAlignment="1">
      <alignment horizontal="center" vertical="center"/>
    </xf>
    <xf numFmtId="0" fontId="1" fillId="3" borderId="20" xfId="0" applyFont="1" applyFill="1" applyBorder="1" applyAlignment="1">
      <alignment horizontal="center" vertical="center"/>
    </xf>
    <xf numFmtId="0" fontId="1" fillId="3" borderId="26" xfId="0" applyFont="1" applyFill="1" applyBorder="1" applyAlignment="1">
      <alignment horizontal="center" vertical="center" wrapText="1"/>
    </xf>
    <xf numFmtId="2" fontId="1" fillId="3" borderId="30" xfId="0" applyNumberFormat="1" applyFont="1" applyFill="1" applyBorder="1" applyAlignment="1">
      <alignment horizontal="center" vertical="center"/>
    </xf>
    <xf numFmtId="2" fontId="1" fillId="3" borderId="21" xfId="0" applyNumberFormat="1" applyFont="1" applyFill="1" applyBorder="1" applyAlignment="1">
      <alignment horizontal="center" vertical="center"/>
    </xf>
    <xf numFmtId="2" fontId="1" fillId="3" borderId="22" xfId="0" applyNumberFormat="1" applyFont="1" applyFill="1" applyBorder="1" applyAlignment="1">
      <alignment horizontal="center" vertical="center"/>
    </xf>
    <xf numFmtId="2" fontId="1" fillId="3" borderId="20" xfId="0" applyNumberFormat="1" applyFont="1" applyFill="1" applyBorder="1" applyAlignment="1">
      <alignment horizontal="center" vertical="center"/>
    </xf>
    <xf numFmtId="2" fontId="1" fillId="3" borderId="0" xfId="0" applyNumberFormat="1" applyFont="1" applyFill="1" applyBorder="1" applyAlignment="1">
      <alignment horizontal="center" vertical="center"/>
    </xf>
    <xf numFmtId="2" fontId="1" fillId="3" borderId="23" xfId="0" applyNumberFormat="1" applyFont="1" applyFill="1" applyBorder="1" applyAlignment="1">
      <alignment horizontal="center" vertical="center"/>
    </xf>
    <xf numFmtId="2" fontId="1" fillId="3" borderId="26" xfId="0" applyNumberFormat="1" applyFont="1" applyFill="1" applyBorder="1" applyAlignment="1">
      <alignment horizontal="center" vertical="center"/>
    </xf>
    <xf numFmtId="2" fontId="1" fillId="3" borderId="24" xfId="0" applyNumberFormat="1" applyFont="1" applyFill="1" applyBorder="1" applyAlignment="1">
      <alignment horizontal="center" vertical="center"/>
    </xf>
    <xf numFmtId="2" fontId="1" fillId="3" borderId="25" xfId="0" applyNumberFormat="1" applyFont="1" applyFill="1" applyBorder="1" applyAlignment="1">
      <alignment horizontal="center" vertical="center"/>
    </xf>
    <xf numFmtId="0" fontId="7" fillId="3" borderId="32" xfId="0" applyFont="1" applyFill="1" applyBorder="1" applyAlignment="1">
      <alignment horizontal="center" vertical="center"/>
    </xf>
    <xf numFmtId="2" fontId="0" fillId="0" borderId="34" xfId="0" applyNumberFormat="1" applyBorder="1" applyAlignment="1">
      <alignment horizontal="center" vertical="center"/>
    </xf>
    <xf numFmtId="2" fontId="0" fillId="0" borderId="0" xfId="0" applyNumberForma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3" fontId="0" fillId="0" borderId="35" xfId="0" applyNumberFormat="1" applyBorder="1" applyAlignment="1">
      <alignment horizontal="center" vertical="center"/>
    </xf>
    <xf numFmtId="3" fontId="0" fillId="0" borderId="37" xfId="0" applyNumberFormat="1" applyBorder="1" applyAlignment="1">
      <alignment horizontal="center" vertical="center"/>
    </xf>
    <xf numFmtId="2" fontId="0" fillId="0" borderId="35" xfId="0" applyNumberFormat="1" applyBorder="1" applyAlignment="1">
      <alignment horizontal="center" vertical="center"/>
    </xf>
    <xf numFmtId="2" fontId="1" fillId="3" borderId="39" xfId="0" applyNumberFormat="1" applyFont="1" applyFill="1" applyBorder="1" applyAlignment="1">
      <alignment horizontal="center" vertical="center"/>
    </xf>
    <xf numFmtId="2" fontId="1" fillId="3" borderId="38" xfId="0" applyNumberFormat="1" applyFont="1" applyFill="1" applyBorder="1" applyAlignment="1">
      <alignment horizontal="center" vertical="center"/>
    </xf>
    <xf numFmtId="3" fontId="1" fillId="3" borderId="38" xfId="0" applyNumberFormat="1" applyFont="1" applyFill="1" applyBorder="1" applyAlignment="1">
      <alignment horizontal="center" vertical="center"/>
    </xf>
    <xf numFmtId="3" fontId="1" fillId="6" borderId="1" xfId="0" applyNumberFormat="1" applyFont="1" applyFill="1" applyBorder="1" applyAlignment="1">
      <alignment horizontal="center" vertical="center"/>
    </xf>
    <xf numFmtId="17" fontId="1" fillId="6" borderId="1" xfId="0" applyNumberFormat="1" applyFont="1" applyFill="1" applyBorder="1" applyAlignment="1">
      <alignment horizontal="center" vertical="center"/>
    </xf>
    <xf numFmtId="2" fontId="0" fillId="0" borderId="40" xfId="0" applyNumberFormat="1" applyBorder="1" applyAlignment="1">
      <alignment horizontal="center" vertical="center"/>
    </xf>
    <xf numFmtId="2" fontId="1" fillId="3" borderId="37" xfId="0" applyNumberFormat="1" applyFont="1" applyFill="1" applyBorder="1" applyAlignment="1">
      <alignment horizontal="center" vertical="center"/>
    </xf>
    <xf numFmtId="2" fontId="1" fillId="3" borderId="35" xfId="0" applyNumberFormat="1" applyFont="1" applyFill="1" applyBorder="1" applyAlignment="1">
      <alignment horizontal="center" vertical="center"/>
    </xf>
    <xf numFmtId="2" fontId="1" fillId="3" borderId="36" xfId="0" applyNumberFormat="1" applyFont="1" applyFill="1" applyBorder="1" applyAlignment="1">
      <alignment horizontal="center" vertical="center"/>
    </xf>
    <xf numFmtId="3" fontId="1" fillId="3" borderId="24" xfId="0" applyNumberFormat="1" applyFont="1" applyFill="1" applyBorder="1" applyAlignment="1">
      <alignment horizontal="center" vertical="center"/>
    </xf>
    <xf numFmtId="3" fontId="0" fillId="0" borderId="35" xfId="0" applyNumberFormat="1" applyFont="1" applyFill="1" applyBorder="1" applyAlignment="1">
      <alignment horizontal="center" vertical="center"/>
    </xf>
    <xf numFmtId="3" fontId="3" fillId="0" borderId="35" xfId="0" applyNumberFormat="1" applyFont="1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0" xfId="0" applyAlignment="1">
      <alignment horizontal="center"/>
    </xf>
    <xf numFmtId="17" fontId="0" fillId="0" borderId="0" xfId="0" applyNumberFormat="1" applyAlignment="1">
      <alignment horizontal="center"/>
    </xf>
    <xf numFmtId="0" fontId="0" fillId="0" borderId="0" xfId="0" applyFill="1" applyAlignment="1">
      <alignment horizontal="center"/>
    </xf>
    <xf numFmtId="2" fontId="0" fillId="0" borderId="0" xfId="0" applyNumberFormat="1" applyAlignment="1">
      <alignment horizontal="center"/>
    </xf>
    <xf numFmtId="0" fontId="6" fillId="0" borderId="2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0" fillId="0" borderId="20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5" fillId="10" borderId="0" xfId="0" applyFont="1" applyFill="1"/>
    <xf numFmtId="0" fontId="5" fillId="0" borderId="0" xfId="0" applyFont="1" applyFill="1"/>
    <xf numFmtId="0" fontId="5" fillId="0" borderId="0" xfId="0" applyFont="1" applyFill="1" applyBorder="1" applyAlignment="1"/>
    <xf numFmtId="17" fontId="4" fillId="0" borderId="0" xfId="0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3" fontId="5" fillId="0" borderId="0" xfId="0" applyNumberFormat="1" applyFont="1" applyFill="1" applyAlignment="1">
      <alignment horizontal="center" vertical="center"/>
    </xf>
    <xf numFmtId="17" fontId="4" fillId="0" borderId="20" xfId="0" applyNumberFormat="1" applyFont="1" applyFill="1" applyBorder="1" applyAlignment="1">
      <alignment horizontal="center"/>
    </xf>
    <xf numFmtId="3" fontId="5" fillId="0" borderId="0" xfId="0" applyNumberFormat="1" applyFont="1" applyFill="1" applyBorder="1" applyAlignment="1">
      <alignment horizontal="center" vertical="center"/>
    </xf>
    <xf numFmtId="17" fontId="4" fillId="0" borderId="0" xfId="0" applyNumberFormat="1" applyFont="1" applyFill="1" applyBorder="1" applyAlignment="1">
      <alignment horizontal="center"/>
    </xf>
    <xf numFmtId="17" fontId="4" fillId="0" borderId="0" xfId="0" applyNumberFormat="1" applyFont="1" applyFill="1" applyAlignment="1">
      <alignment horizontal="center"/>
    </xf>
    <xf numFmtId="3" fontId="5" fillId="0" borderId="0" xfId="0" applyNumberFormat="1" applyFont="1" applyFill="1" applyAlignment="1">
      <alignment horizontal="center"/>
    </xf>
    <xf numFmtId="0" fontId="8" fillId="0" borderId="0" xfId="0" applyFont="1" applyFill="1" applyBorder="1" applyAlignment="1">
      <alignment horizontal="center" vertical="center"/>
    </xf>
    <xf numFmtId="0" fontId="0" fillId="3" borderId="18" xfId="0" applyFill="1" applyBorder="1" applyAlignment="1">
      <alignment horizontal="center"/>
    </xf>
    <xf numFmtId="0" fontId="7" fillId="3" borderId="18" xfId="0" applyFont="1" applyFill="1" applyBorder="1" applyAlignment="1">
      <alignment horizontal="center" vertical="center"/>
    </xf>
    <xf numFmtId="0" fontId="7" fillId="3" borderId="12" xfId="0" applyFont="1" applyFill="1" applyBorder="1" applyAlignment="1">
      <alignment horizontal="center" vertical="center"/>
    </xf>
    <xf numFmtId="17" fontId="1" fillId="7" borderId="26" xfId="0" applyNumberFormat="1" applyFont="1" applyFill="1" applyBorder="1" applyAlignment="1">
      <alignment horizontal="center" vertical="center"/>
    </xf>
    <xf numFmtId="3" fontId="1" fillId="6" borderId="26" xfId="0" applyNumberFormat="1" applyFont="1" applyFill="1" applyBorder="1" applyAlignment="1">
      <alignment horizontal="center" vertical="center"/>
    </xf>
    <xf numFmtId="0" fontId="1" fillId="0" borderId="0" xfId="0" applyFont="1" applyBorder="1"/>
    <xf numFmtId="2" fontId="0" fillId="0" borderId="10" xfId="0" applyNumberFormat="1" applyBorder="1" applyAlignment="1">
      <alignment horizontal="center" vertical="center"/>
    </xf>
    <xf numFmtId="2" fontId="0" fillId="0" borderId="11" xfId="0" applyNumberFormat="1" applyBorder="1" applyAlignment="1">
      <alignment horizontal="center" vertical="center"/>
    </xf>
    <xf numFmtId="2" fontId="0" fillId="0" borderId="41" xfId="0" applyNumberFormat="1" applyBorder="1" applyAlignment="1">
      <alignment horizontal="center" vertical="center"/>
    </xf>
    <xf numFmtId="3" fontId="10" fillId="0" borderId="10" xfId="0" applyNumberFormat="1" applyFont="1" applyFill="1" applyBorder="1" applyAlignment="1">
      <alignment horizontal="center" vertical="center"/>
    </xf>
    <xf numFmtId="3" fontId="0" fillId="0" borderId="11" xfId="0" applyNumberFormat="1" applyBorder="1" applyAlignment="1">
      <alignment horizontal="center" vertical="center"/>
    </xf>
    <xf numFmtId="3" fontId="0" fillId="0" borderId="41" xfId="0" applyNumberFormat="1" applyBorder="1" applyAlignment="1">
      <alignment horizontal="center" vertical="center"/>
    </xf>
    <xf numFmtId="3" fontId="0" fillId="0" borderId="10" xfId="0" applyNumberFormat="1" applyBorder="1" applyAlignment="1">
      <alignment horizontal="center" vertical="center"/>
    </xf>
    <xf numFmtId="0" fontId="7" fillId="3" borderId="42" xfId="0" applyFont="1" applyFill="1" applyBorder="1" applyAlignment="1">
      <alignment horizontal="center" vertical="center"/>
    </xf>
    <xf numFmtId="0" fontId="7" fillId="3" borderId="43" xfId="0" applyFont="1" applyFill="1" applyBorder="1" applyAlignment="1">
      <alignment horizontal="center" vertical="center"/>
    </xf>
    <xf numFmtId="0" fontId="7" fillId="3" borderId="44" xfId="0" applyFont="1" applyFill="1" applyBorder="1" applyAlignment="1">
      <alignment horizontal="center" vertical="center"/>
    </xf>
    <xf numFmtId="17" fontId="1" fillId="4" borderId="20" xfId="0" applyNumberFormat="1" applyFont="1" applyFill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7" fillId="3" borderId="45" xfId="0" applyFont="1" applyFill="1" applyBorder="1" applyAlignment="1">
      <alignment horizontal="center" vertical="center"/>
    </xf>
    <xf numFmtId="3" fontId="1" fillId="3" borderId="26" xfId="0" applyNumberFormat="1" applyFont="1" applyFill="1" applyBorder="1" applyAlignment="1">
      <alignment horizontal="center" vertical="center"/>
    </xf>
    <xf numFmtId="3" fontId="1" fillId="3" borderId="41" xfId="0" applyNumberFormat="1" applyFont="1" applyFill="1" applyBorder="1" applyAlignment="1">
      <alignment horizontal="center" vertical="center"/>
    </xf>
    <xf numFmtId="0" fontId="7" fillId="3" borderId="29" xfId="0" applyFont="1" applyFill="1" applyBorder="1" applyAlignment="1">
      <alignment horizontal="center" vertical="center"/>
    </xf>
    <xf numFmtId="0" fontId="7" fillId="3" borderId="47" xfId="0" applyFont="1" applyFill="1" applyBorder="1" applyAlignment="1">
      <alignment horizontal="center" vertical="center"/>
    </xf>
    <xf numFmtId="0" fontId="7" fillId="3" borderId="48" xfId="0" applyFont="1" applyFill="1" applyBorder="1" applyAlignment="1">
      <alignment horizontal="center" vertical="center"/>
    </xf>
    <xf numFmtId="3" fontId="0" fillId="0" borderId="20" xfId="0" applyNumberFormat="1" applyFont="1" applyBorder="1" applyAlignment="1">
      <alignment horizontal="center" vertical="center"/>
    </xf>
    <xf numFmtId="0" fontId="7" fillId="3" borderId="49" xfId="0" applyFont="1" applyFill="1" applyBorder="1" applyAlignment="1">
      <alignment horizontal="center" vertical="center"/>
    </xf>
    <xf numFmtId="0" fontId="7" fillId="3" borderId="50" xfId="0" applyFont="1" applyFill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3" fontId="0" fillId="0" borderId="24" xfId="0" applyNumberFormat="1" applyBorder="1" applyAlignment="1">
      <alignment horizontal="center" vertical="center"/>
    </xf>
    <xf numFmtId="0" fontId="0" fillId="0" borderId="0" xfId="0" applyAlignment="1"/>
    <xf numFmtId="3" fontId="0" fillId="0" borderId="0" xfId="0" applyNumberFormat="1" applyFont="1" applyBorder="1" applyAlignment="1">
      <alignment horizontal="center" vertical="center"/>
    </xf>
    <xf numFmtId="17" fontId="1" fillId="8" borderId="20" xfId="0" applyNumberFormat="1" applyFont="1" applyFill="1" applyBorder="1" applyAlignment="1">
      <alignment horizontal="center"/>
    </xf>
    <xf numFmtId="3" fontId="1" fillId="3" borderId="36" xfId="0" applyNumberFormat="1" applyFont="1" applyFill="1" applyBorder="1" applyAlignment="1">
      <alignment horizontal="center" vertical="center"/>
    </xf>
    <xf numFmtId="3" fontId="1" fillId="3" borderId="25" xfId="0" applyNumberFormat="1" applyFont="1" applyFill="1" applyBorder="1" applyAlignment="1">
      <alignment horizontal="center" vertical="center"/>
    </xf>
    <xf numFmtId="0" fontId="1" fillId="8" borderId="20" xfId="0" applyFont="1" applyFill="1" applyBorder="1" applyAlignment="1">
      <alignment horizontal="center" vertical="center"/>
    </xf>
    <xf numFmtId="3" fontId="1" fillId="6" borderId="29" xfId="0" applyNumberFormat="1" applyFont="1" applyFill="1" applyBorder="1" applyAlignment="1">
      <alignment horizontal="center" vertical="center"/>
    </xf>
    <xf numFmtId="3" fontId="1" fillId="6" borderId="2" xfId="0" applyNumberFormat="1" applyFont="1" applyFill="1" applyBorder="1" applyAlignment="1">
      <alignment horizontal="center" vertical="center"/>
    </xf>
    <xf numFmtId="2" fontId="0" fillId="0" borderId="26" xfId="0" applyNumberFormat="1" applyBorder="1" applyAlignment="1">
      <alignment horizontal="center" vertical="center"/>
    </xf>
    <xf numFmtId="2" fontId="0" fillId="0" borderId="25" xfId="0" applyNumberFormat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/>
    </xf>
    <xf numFmtId="0" fontId="7" fillId="3" borderId="27" xfId="0" applyFont="1" applyFill="1" applyBorder="1" applyAlignment="1">
      <alignment horizontal="center" vertical="center"/>
    </xf>
    <xf numFmtId="0" fontId="7" fillId="3" borderId="28" xfId="0" applyFont="1" applyFill="1" applyBorder="1" applyAlignment="1">
      <alignment horizontal="center" vertical="center"/>
    </xf>
    <xf numFmtId="0" fontId="7" fillId="3" borderId="15" xfId="0" applyFont="1" applyFill="1" applyBorder="1" applyAlignment="1">
      <alignment horizontal="center" vertical="center"/>
    </xf>
    <xf numFmtId="0" fontId="7" fillId="3" borderId="17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 wrapText="1"/>
    </xf>
    <xf numFmtId="0" fontId="6" fillId="5" borderId="2" xfId="0" applyFont="1" applyFill="1" applyBorder="1" applyAlignment="1">
      <alignment horizontal="center" vertical="center" wrapText="1"/>
    </xf>
    <xf numFmtId="0" fontId="6" fillId="5" borderId="3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/>
    </xf>
    <xf numFmtId="0" fontId="7" fillId="3" borderId="12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18" xfId="0" applyFont="1" applyFill="1" applyBorder="1" applyAlignment="1">
      <alignment horizontal="center" vertical="center"/>
    </xf>
    <xf numFmtId="0" fontId="7" fillId="3" borderId="19" xfId="0" applyFont="1" applyFill="1" applyBorder="1" applyAlignment="1">
      <alignment horizontal="center" vertical="center"/>
    </xf>
    <xf numFmtId="0" fontId="7" fillId="3" borderId="13" xfId="0" applyFont="1" applyFill="1" applyBorder="1" applyAlignment="1">
      <alignment horizontal="center" vertical="center"/>
    </xf>
    <xf numFmtId="0" fontId="0" fillId="3" borderId="7" xfId="0" applyFill="1" applyBorder="1" applyAlignment="1">
      <alignment horizontal="center"/>
    </xf>
    <xf numFmtId="0" fontId="0" fillId="3" borderId="15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7" fillId="3" borderId="16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0" fillId="3" borderId="18" xfId="0" applyFill="1" applyBorder="1" applyAlignment="1">
      <alignment horizontal="center"/>
    </xf>
    <xf numFmtId="0" fontId="0" fillId="3" borderId="32" xfId="0" applyFill="1" applyBorder="1" applyAlignment="1">
      <alignment horizontal="center"/>
    </xf>
    <xf numFmtId="0" fontId="7" fillId="3" borderId="8" xfId="0" applyFont="1" applyFill="1" applyBorder="1" applyAlignment="1">
      <alignment horizontal="center"/>
    </xf>
    <xf numFmtId="0" fontId="7" fillId="3" borderId="46" xfId="0" applyFont="1" applyFill="1" applyBorder="1" applyAlignment="1">
      <alignment horizontal="center"/>
    </xf>
    <xf numFmtId="0" fontId="7" fillId="3" borderId="6" xfId="0" applyFont="1" applyFill="1" applyBorder="1" applyAlignment="1">
      <alignment horizontal="center"/>
    </xf>
    <xf numFmtId="0" fontId="0" fillId="3" borderId="31" xfId="0" applyFill="1" applyBorder="1" applyAlignment="1">
      <alignment horizontal="center"/>
    </xf>
    <xf numFmtId="0" fontId="7" fillId="3" borderId="7" xfId="0" applyFont="1" applyFill="1" applyBorder="1" applyAlignment="1">
      <alignment horizontal="center"/>
    </xf>
    <xf numFmtId="0" fontId="0" fillId="10" borderId="0" xfId="0" applyFont="1" applyFill="1"/>
    <xf numFmtId="0" fontId="0" fillId="0" borderId="0" xfId="0" applyFont="1" applyFill="1"/>
    <xf numFmtId="0" fontId="11" fillId="0" borderId="1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6" fillId="10" borderId="20" xfId="0" applyFont="1" applyFill="1" applyBorder="1" applyAlignment="1">
      <alignment vertical="center"/>
    </xf>
    <xf numFmtId="0" fontId="6" fillId="10" borderId="0" xfId="0" applyFont="1" applyFill="1" applyBorder="1" applyAlignment="1">
      <alignment vertical="center"/>
    </xf>
    <xf numFmtId="0" fontId="6" fillId="11" borderId="1" xfId="0" applyFont="1" applyFill="1" applyBorder="1" applyAlignment="1">
      <alignment horizontal="center" vertical="center" wrapText="1"/>
    </xf>
    <xf numFmtId="0" fontId="6" fillId="11" borderId="2" xfId="0" applyFont="1" applyFill="1" applyBorder="1" applyAlignment="1">
      <alignment horizontal="center" vertical="center" wrapText="1"/>
    </xf>
    <xf numFmtId="0" fontId="6" fillId="11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B050"/>
      <color rgb="FFC0504D"/>
      <color rgb="FF948A54"/>
      <color rgb="FFE46C0A"/>
      <color rgb="FF9BBB59"/>
      <color rgb="FF31859C"/>
      <color rgb="FFFCD5B4"/>
      <color rgb="FFE46D0A"/>
      <color rgb="FFFAC090"/>
      <color rgb="FFFDE9D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lang="en-ZA" sz="1400" baseline="0"/>
            </a:pPr>
            <a:r>
              <a:rPr lang="en-US" sz="1400" baseline="0"/>
              <a:t>Foreign Travellers</a:t>
            </a:r>
          </a:p>
        </c:rich>
      </c:tx>
      <c:layout>
        <c:manualLayout>
          <c:xMode val="edge"/>
          <c:yMode val="edge"/>
          <c:x val="0.42140388234240583"/>
          <c:y val="3.1137730423448862E-2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6.278404496250839E-2"/>
          <c:y val="1.7721680068686841E-2"/>
          <c:w val="0.93611206839532957"/>
          <c:h val="0.8536419769902228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'Tourism and Migration'!$F$6:$G$6</c:f>
              <c:strCache>
                <c:ptCount val="1"/>
                <c:pt idx="0">
                  <c:v>Arrivals</c:v>
                </c:pt>
              </c:strCache>
            </c:strRef>
          </c:tx>
          <c:spPr>
            <a:solidFill>
              <a:srgbClr val="00B050"/>
            </a:solidFill>
          </c:spPr>
          <c:invertIfNegative val="0"/>
          <c:cat>
            <c:numRef>
              <c:f>Travellers!$A$90:$A$163</c:f>
              <c:numCache>
                <c:formatCode>mmm\-yy</c:formatCode>
                <c:ptCount val="74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  <c:pt idx="20">
                  <c:v>40787</c:v>
                </c:pt>
                <c:pt idx="21">
                  <c:v>40817</c:v>
                </c:pt>
                <c:pt idx="22">
                  <c:v>40848</c:v>
                </c:pt>
                <c:pt idx="23">
                  <c:v>40878</c:v>
                </c:pt>
                <c:pt idx="24">
                  <c:v>40909</c:v>
                </c:pt>
                <c:pt idx="25">
                  <c:v>40940</c:v>
                </c:pt>
                <c:pt idx="26">
                  <c:v>40969</c:v>
                </c:pt>
                <c:pt idx="27">
                  <c:v>41000</c:v>
                </c:pt>
                <c:pt idx="28">
                  <c:v>41030</c:v>
                </c:pt>
                <c:pt idx="29">
                  <c:v>41061</c:v>
                </c:pt>
                <c:pt idx="30">
                  <c:v>41091</c:v>
                </c:pt>
                <c:pt idx="31">
                  <c:v>41122</c:v>
                </c:pt>
                <c:pt idx="32">
                  <c:v>41153</c:v>
                </c:pt>
                <c:pt idx="33">
                  <c:v>41183</c:v>
                </c:pt>
                <c:pt idx="34">
                  <c:v>41214</c:v>
                </c:pt>
                <c:pt idx="35">
                  <c:v>41244</c:v>
                </c:pt>
                <c:pt idx="36">
                  <c:v>41275</c:v>
                </c:pt>
                <c:pt idx="37">
                  <c:v>41306</c:v>
                </c:pt>
                <c:pt idx="38">
                  <c:v>41334</c:v>
                </c:pt>
                <c:pt idx="39">
                  <c:v>41365</c:v>
                </c:pt>
                <c:pt idx="40">
                  <c:v>41395</c:v>
                </c:pt>
                <c:pt idx="41">
                  <c:v>41426</c:v>
                </c:pt>
                <c:pt idx="42">
                  <c:v>41456</c:v>
                </c:pt>
                <c:pt idx="43">
                  <c:v>41487</c:v>
                </c:pt>
                <c:pt idx="44">
                  <c:v>41518</c:v>
                </c:pt>
                <c:pt idx="45">
                  <c:v>41548</c:v>
                </c:pt>
                <c:pt idx="46">
                  <c:v>41579</c:v>
                </c:pt>
                <c:pt idx="47">
                  <c:v>41609</c:v>
                </c:pt>
                <c:pt idx="48">
                  <c:v>41640</c:v>
                </c:pt>
                <c:pt idx="49">
                  <c:v>41671</c:v>
                </c:pt>
                <c:pt idx="50">
                  <c:v>41699</c:v>
                </c:pt>
                <c:pt idx="51">
                  <c:v>41730</c:v>
                </c:pt>
                <c:pt idx="52">
                  <c:v>41760</c:v>
                </c:pt>
                <c:pt idx="53">
                  <c:v>41791</c:v>
                </c:pt>
                <c:pt idx="54">
                  <c:v>41821</c:v>
                </c:pt>
                <c:pt idx="55">
                  <c:v>41852</c:v>
                </c:pt>
                <c:pt idx="56">
                  <c:v>41883</c:v>
                </c:pt>
                <c:pt idx="57">
                  <c:v>41913</c:v>
                </c:pt>
                <c:pt idx="58">
                  <c:v>41944</c:v>
                </c:pt>
                <c:pt idx="59">
                  <c:v>41974</c:v>
                </c:pt>
                <c:pt idx="60">
                  <c:v>42005</c:v>
                </c:pt>
                <c:pt idx="61">
                  <c:v>42036</c:v>
                </c:pt>
                <c:pt idx="62">
                  <c:v>42064</c:v>
                </c:pt>
                <c:pt idx="63">
                  <c:v>42095</c:v>
                </c:pt>
                <c:pt idx="64">
                  <c:v>42125</c:v>
                </c:pt>
                <c:pt idx="65">
                  <c:v>42156</c:v>
                </c:pt>
                <c:pt idx="66">
                  <c:v>42186</c:v>
                </c:pt>
                <c:pt idx="67">
                  <c:v>42217</c:v>
                </c:pt>
                <c:pt idx="68">
                  <c:v>42248</c:v>
                </c:pt>
                <c:pt idx="69">
                  <c:v>42278</c:v>
                </c:pt>
                <c:pt idx="70">
                  <c:v>42309</c:v>
                </c:pt>
                <c:pt idx="71">
                  <c:v>42339</c:v>
                </c:pt>
                <c:pt idx="72">
                  <c:v>42370</c:v>
                </c:pt>
                <c:pt idx="73">
                  <c:v>42401</c:v>
                </c:pt>
              </c:numCache>
            </c:numRef>
          </c:cat>
          <c:val>
            <c:numRef>
              <c:f>'Tourism and Migration'!$F$33:$F$125</c:f>
              <c:numCache>
                <c:formatCode>#,##0</c:formatCode>
                <c:ptCount val="93"/>
                <c:pt idx="0">
                  <c:v>550</c:v>
                </c:pt>
                <c:pt idx="1">
                  <c:v>380</c:v>
                </c:pt>
                <c:pt idx="2">
                  <c:v>444</c:v>
                </c:pt>
                <c:pt idx="6">
                  <c:v>549</c:v>
                </c:pt>
                <c:pt idx="7">
                  <c:v>473</c:v>
                </c:pt>
                <c:pt idx="8">
                  <c:v>339</c:v>
                </c:pt>
                <c:pt idx="9">
                  <c:v>319</c:v>
                </c:pt>
                <c:pt idx="10">
                  <c:v>592</c:v>
                </c:pt>
                <c:pt idx="11">
                  <c:v>334</c:v>
                </c:pt>
                <c:pt idx="12">
                  <c:v>428</c:v>
                </c:pt>
                <c:pt idx="13">
                  <c:v>518</c:v>
                </c:pt>
                <c:pt idx="14">
                  <c:v>429</c:v>
                </c:pt>
                <c:pt idx="15">
                  <c:v>643</c:v>
                </c:pt>
                <c:pt idx="16">
                  <c:v>366</c:v>
                </c:pt>
                <c:pt idx="17">
                  <c:v>272</c:v>
                </c:pt>
                <c:pt idx="18">
                  <c:v>905</c:v>
                </c:pt>
                <c:pt idx="19">
                  <c:v>394</c:v>
                </c:pt>
                <c:pt idx="20">
                  <c:v>180</c:v>
                </c:pt>
                <c:pt idx="21">
                  <c:v>308</c:v>
                </c:pt>
                <c:pt idx="22">
                  <c:v>296</c:v>
                </c:pt>
                <c:pt idx="23">
                  <c:v>413</c:v>
                </c:pt>
                <c:pt idx="24">
                  <c:v>280</c:v>
                </c:pt>
                <c:pt idx="25">
                  <c:v>3078</c:v>
                </c:pt>
                <c:pt idx="26">
                  <c:v>2534</c:v>
                </c:pt>
                <c:pt idx="27">
                  <c:v>3728</c:v>
                </c:pt>
                <c:pt idx="28">
                  <c:v>2625</c:v>
                </c:pt>
                <c:pt idx="29">
                  <c:v>2968</c:v>
                </c:pt>
                <c:pt idx="30">
                  <c:v>4221</c:v>
                </c:pt>
                <c:pt idx="31">
                  <c:v>1407</c:v>
                </c:pt>
                <c:pt idx="32">
                  <c:v>3360</c:v>
                </c:pt>
                <c:pt idx="33">
                  <c:v>8057</c:v>
                </c:pt>
                <c:pt idx="34">
                  <c:v>3453</c:v>
                </c:pt>
                <c:pt idx="35">
                  <c:v>2279</c:v>
                </c:pt>
                <c:pt idx="36">
                  <c:v>2398</c:v>
                </c:pt>
                <c:pt idx="37">
                  <c:v>2742</c:v>
                </c:pt>
                <c:pt idx="38">
                  <c:v>2381</c:v>
                </c:pt>
                <c:pt idx="39">
                  <c:v>3231</c:v>
                </c:pt>
                <c:pt idx="40">
                  <c:v>2064</c:v>
                </c:pt>
                <c:pt idx="41">
                  <c:v>2522</c:v>
                </c:pt>
                <c:pt idx="42">
                  <c:v>2731</c:v>
                </c:pt>
                <c:pt idx="43">
                  <c:v>2976</c:v>
                </c:pt>
                <c:pt idx="44">
                  <c:v>2287</c:v>
                </c:pt>
                <c:pt idx="45">
                  <c:v>2393</c:v>
                </c:pt>
                <c:pt idx="46">
                  <c:v>3279</c:v>
                </c:pt>
                <c:pt idx="47">
                  <c:v>3209</c:v>
                </c:pt>
                <c:pt idx="48">
                  <c:v>2736</c:v>
                </c:pt>
                <c:pt idx="49">
                  <c:v>3438</c:v>
                </c:pt>
                <c:pt idx="50">
                  <c:v>4051</c:v>
                </c:pt>
                <c:pt idx="51">
                  <c:v>4199</c:v>
                </c:pt>
                <c:pt idx="52">
                  <c:v>2773</c:v>
                </c:pt>
                <c:pt idx="53">
                  <c:v>3264</c:v>
                </c:pt>
                <c:pt idx="54">
                  <c:v>3577</c:v>
                </c:pt>
                <c:pt idx="55">
                  <c:v>2863</c:v>
                </c:pt>
                <c:pt idx="56">
                  <c:v>2909</c:v>
                </c:pt>
                <c:pt idx="57">
                  <c:v>2962</c:v>
                </c:pt>
                <c:pt idx="58">
                  <c:v>3929</c:v>
                </c:pt>
                <c:pt idx="59">
                  <c:v>3138</c:v>
                </c:pt>
                <c:pt idx="60">
                  <c:v>3530</c:v>
                </c:pt>
                <c:pt idx="61">
                  <c:v>3912</c:v>
                </c:pt>
                <c:pt idx="62">
                  <c:v>3680</c:v>
                </c:pt>
                <c:pt idx="63">
                  <c:v>4786</c:v>
                </c:pt>
                <c:pt idx="64">
                  <c:v>2229</c:v>
                </c:pt>
                <c:pt idx="65">
                  <c:v>4558</c:v>
                </c:pt>
                <c:pt idx="66">
                  <c:v>5561</c:v>
                </c:pt>
                <c:pt idx="67">
                  <c:v>3975</c:v>
                </c:pt>
                <c:pt idx="68">
                  <c:v>3899</c:v>
                </c:pt>
                <c:pt idx="69">
                  <c:v>3534</c:v>
                </c:pt>
                <c:pt idx="70">
                  <c:v>5079</c:v>
                </c:pt>
                <c:pt idx="71">
                  <c:v>4537</c:v>
                </c:pt>
                <c:pt idx="72">
                  <c:v>2109</c:v>
                </c:pt>
                <c:pt idx="73">
                  <c:v>5180</c:v>
                </c:pt>
                <c:pt idx="74">
                  <c:v>4214</c:v>
                </c:pt>
                <c:pt idx="75">
                  <c:v>5388</c:v>
                </c:pt>
                <c:pt idx="76" formatCode="General">
                  <c:v>3975</c:v>
                </c:pt>
                <c:pt idx="77" formatCode="General">
                  <c:v>4915</c:v>
                </c:pt>
                <c:pt idx="78" formatCode="General">
                  <c:v>4393</c:v>
                </c:pt>
                <c:pt idx="79" formatCode="General">
                  <c:v>4546</c:v>
                </c:pt>
                <c:pt idx="80" formatCode="General">
                  <c:v>3431</c:v>
                </c:pt>
                <c:pt idx="81" formatCode="General">
                  <c:v>3207</c:v>
                </c:pt>
                <c:pt idx="82" formatCode="General">
                  <c:v>3933</c:v>
                </c:pt>
                <c:pt idx="83" formatCode="General">
                  <c:v>4338</c:v>
                </c:pt>
                <c:pt idx="84" formatCode="General">
                  <c:v>3833</c:v>
                </c:pt>
                <c:pt idx="85" formatCode="General">
                  <c:v>4361</c:v>
                </c:pt>
                <c:pt idx="86" formatCode="General">
                  <c:v>4097</c:v>
                </c:pt>
                <c:pt idx="87" formatCode="General">
                  <c:v>4776</c:v>
                </c:pt>
                <c:pt idx="88" formatCode="General">
                  <c:v>3673</c:v>
                </c:pt>
                <c:pt idx="89" formatCode="General">
                  <c:v>4405</c:v>
                </c:pt>
                <c:pt idx="90" formatCode="General">
                  <c:v>4599</c:v>
                </c:pt>
                <c:pt idx="91" formatCode="General">
                  <c:v>3303</c:v>
                </c:pt>
                <c:pt idx="92" formatCode="General">
                  <c:v>0</c:v>
                </c:pt>
              </c:numCache>
            </c:numRef>
          </c:val>
        </c:ser>
        <c:ser>
          <c:idx val="1"/>
          <c:order val="1"/>
          <c:tx>
            <c:strRef>
              <c:f>'Tourism and Migration'!$H$6:$I$6</c:f>
              <c:strCache>
                <c:ptCount val="1"/>
                <c:pt idx="0">
                  <c:v>Departures</c:v>
                </c:pt>
              </c:strCache>
            </c:strRef>
          </c:tx>
          <c:spPr>
            <a:solidFill>
              <a:schemeClr val="accent1">
                <a:lumMod val="75000"/>
              </a:schemeClr>
            </a:solidFill>
          </c:spPr>
          <c:invertIfNegative val="0"/>
          <c:cat>
            <c:numRef>
              <c:f>Travellers!$A$90:$A$163</c:f>
              <c:numCache>
                <c:formatCode>mmm\-yy</c:formatCode>
                <c:ptCount val="74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  <c:pt idx="20">
                  <c:v>40787</c:v>
                </c:pt>
                <c:pt idx="21">
                  <c:v>40817</c:v>
                </c:pt>
                <c:pt idx="22">
                  <c:v>40848</c:v>
                </c:pt>
                <c:pt idx="23">
                  <c:v>40878</c:v>
                </c:pt>
                <c:pt idx="24">
                  <c:v>40909</c:v>
                </c:pt>
                <c:pt idx="25">
                  <c:v>40940</c:v>
                </c:pt>
                <c:pt idx="26">
                  <c:v>40969</c:v>
                </c:pt>
                <c:pt idx="27">
                  <c:v>41000</c:v>
                </c:pt>
                <c:pt idx="28">
                  <c:v>41030</c:v>
                </c:pt>
                <c:pt idx="29">
                  <c:v>41061</c:v>
                </c:pt>
                <c:pt idx="30">
                  <c:v>41091</c:v>
                </c:pt>
                <c:pt idx="31">
                  <c:v>41122</c:v>
                </c:pt>
                <c:pt idx="32">
                  <c:v>41153</c:v>
                </c:pt>
                <c:pt idx="33">
                  <c:v>41183</c:v>
                </c:pt>
                <c:pt idx="34">
                  <c:v>41214</c:v>
                </c:pt>
                <c:pt idx="35">
                  <c:v>41244</c:v>
                </c:pt>
                <c:pt idx="36">
                  <c:v>41275</c:v>
                </c:pt>
                <c:pt idx="37">
                  <c:v>41306</c:v>
                </c:pt>
                <c:pt idx="38">
                  <c:v>41334</c:v>
                </c:pt>
                <c:pt idx="39">
                  <c:v>41365</c:v>
                </c:pt>
                <c:pt idx="40">
                  <c:v>41395</c:v>
                </c:pt>
                <c:pt idx="41">
                  <c:v>41426</c:v>
                </c:pt>
                <c:pt idx="42">
                  <c:v>41456</c:v>
                </c:pt>
                <c:pt idx="43">
                  <c:v>41487</c:v>
                </c:pt>
                <c:pt idx="44">
                  <c:v>41518</c:v>
                </c:pt>
                <c:pt idx="45">
                  <c:v>41548</c:v>
                </c:pt>
                <c:pt idx="46">
                  <c:v>41579</c:v>
                </c:pt>
                <c:pt idx="47">
                  <c:v>41609</c:v>
                </c:pt>
                <c:pt idx="48">
                  <c:v>41640</c:v>
                </c:pt>
                <c:pt idx="49">
                  <c:v>41671</c:v>
                </c:pt>
                <c:pt idx="50">
                  <c:v>41699</c:v>
                </c:pt>
                <c:pt idx="51">
                  <c:v>41730</c:v>
                </c:pt>
                <c:pt idx="52">
                  <c:v>41760</c:v>
                </c:pt>
                <c:pt idx="53">
                  <c:v>41791</c:v>
                </c:pt>
                <c:pt idx="54">
                  <c:v>41821</c:v>
                </c:pt>
                <c:pt idx="55">
                  <c:v>41852</c:v>
                </c:pt>
                <c:pt idx="56">
                  <c:v>41883</c:v>
                </c:pt>
                <c:pt idx="57">
                  <c:v>41913</c:v>
                </c:pt>
                <c:pt idx="58">
                  <c:v>41944</c:v>
                </c:pt>
                <c:pt idx="59">
                  <c:v>41974</c:v>
                </c:pt>
                <c:pt idx="60">
                  <c:v>42005</c:v>
                </c:pt>
                <c:pt idx="61">
                  <c:v>42036</c:v>
                </c:pt>
                <c:pt idx="62">
                  <c:v>42064</c:v>
                </c:pt>
                <c:pt idx="63">
                  <c:v>42095</c:v>
                </c:pt>
                <c:pt idx="64">
                  <c:v>42125</c:v>
                </c:pt>
                <c:pt idx="65">
                  <c:v>42156</c:v>
                </c:pt>
                <c:pt idx="66">
                  <c:v>42186</c:v>
                </c:pt>
                <c:pt idx="67">
                  <c:v>42217</c:v>
                </c:pt>
                <c:pt idx="68">
                  <c:v>42248</c:v>
                </c:pt>
                <c:pt idx="69">
                  <c:v>42278</c:v>
                </c:pt>
                <c:pt idx="70">
                  <c:v>42309</c:v>
                </c:pt>
                <c:pt idx="71">
                  <c:v>42339</c:v>
                </c:pt>
                <c:pt idx="72">
                  <c:v>42370</c:v>
                </c:pt>
                <c:pt idx="73">
                  <c:v>42401</c:v>
                </c:pt>
              </c:numCache>
            </c:numRef>
          </c:cat>
          <c:val>
            <c:numRef>
              <c:f>'Tourism and Migration'!$H$35:$H$125</c:f>
              <c:numCache>
                <c:formatCode>#,##0</c:formatCode>
                <c:ptCount val="91"/>
                <c:pt idx="0">
                  <c:v>337</c:v>
                </c:pt>
                <c:pt idx="4">
                  <c:v>459</c:v>
                </c:pt>
                <c:pt idx="5">
                  <c:v>1205</c:v>
                </c:pt>
                <c:pt idx="6">
                  <c:v>385</c:v>
                </c:pt>
                <c:pt idx="7">
                  <c:v>339</c:v>
                </c:pt>
                <c:pt idx="8">
                  <c:v>551</c:v>
                </c:pt>
                <c:pt idx="9">
                  <c:v>355</c:v>
                </c:pt>
                <c:pt idx="10">
                  <c:v>338</c:v>
                </c:pt>
                <c:pt idx="11">
                  <c:v>454</c:v>
                </c:pt>
                <c:pt idx="12">
                  <c:v>631</c:v>
                </c:pt>
                <c:pt idx="13">
                  <c:v>406</c:v>
                </c:pt>
                <c:pt idx="14">
                  <c:v>486</c:v>
                </c:pt>
                <c:pt idx="15">
                  <c:v>241</c:v>
                </c:pt>
                <c:pt idx="16">
                  <c:v>257</c:v>
                </c:pt>
                <c:pt idx="17">
                  <c:v>312</c:v>
                </c:pt>
                <c:pt idx="18">
                  <c:v>218</c:v>
                </c:pt>
                <c:pt idx="19">
                  <c:v>295</c:v>
                </c:pt>
                <c:pt idx="20">
                  <c:v>277</c:v>
                </c:pt>
                <c:pt idx="21">
                  <c:v>425</c:v>
                </c:pt>
                <c:pt idx="22">
                  <c:v>205</c:v>
                </c:pt>
                <c:pt idx="23">
                  <c:v>2177</c:v>
                </c:pt>
                <c:pt idx="24">
                  <c:v>2382</c:v>
                </c:pt>
                <c:pt idx="25">
                  <c:v>2309</c:v>
                </c:pt>
                <c:pt idx="26">
                  <c:v>3028</c:v>
                </c:pt>
                <c:pt idx="27">
                  <c:v>1898</c:v>
                </c:pt>
                <c:pt idx="28">
                  <c:v>2976</c:v>
                </c:pt>
                <c:pt idx="29">
                  <c:v>1156</c:v>
                </c:pt>
                <c:pt idx="30">
                  <c:v>3105</c:v>
                </c:pt>
                <c:pt idx="31">
                  <c:v>6027</c:v>
                </c:pt>
                <c:pt idx="32">
                  <c:v>3042</c:v>
                </c:pt>
                <c:pt idx="33">
                  <c:v>2551</c:v>
                </c:pt>
                <c:pt idx="34">
                  <c:v>2100</c:v>
                </c:pt>
                <c:pt idx="35">
                  <c:v>2376</c:v>
                </c:pt>
                <c:pt idx="36">
                  <c:v>2491</c:v>
                </c:pt>
                <c:pt idx="37">
                  <c:v>2014</c:v>
                </c:pt>
                <c:pt idx="38">
                  <c:v>2936</c:v>
                </c:pt>
                <c:pt idx="39">
                  <c:v>2170</c:v>
                </c:pt>
                <c:pt idx="40">
                  <c:v>2528</c:v>
                </c:pt>
                <c:pt idx="41">
                  <c:v>2814</c:v>
                </c:pt>
                <c:pt idx="42">
                  <c:v>2493</c:v>
                </c:pt>
                <c:pt idx="43">
                  <c:v>2031</c:v>
                </c:pt>
                <c:pt idx="44">
                  <c:v>3170</c:v>
                </c:pt>
                <c:pt idx="45">
                  <c:v>3386</c:v>
                </c:pt>
                <c:pt idx="46">
                  <c:v>2570</c:v>
                </c:pt>
                <c:pt idx="47">
                  <c:v>2880</c:v>
                </c:pt>
                <c:pt idx="48">
                  <c:v>3372</c:v>
                </c:pt>
                <c:pt idx="49">
                  <c:v>3422</c:v>
                </c:pt>
                <c:pt idx="50">
                  <c:v>3393</c:v>
                </c:pt>
                <c:pt idx="51">
                  <c:v>3104</c:v>
                </c:pt>
                <c:pt idx="52">
                  <c:v>3248</c:v>
                </c:pt>
                <c:pt idx="53">
                  <c:v>3645</c:v>
                </c:pt>
                <c:pt idx="54">
                  <c:v>3422</c:v>
                </c:pt>
                <c:pt idx="55">
                  <c:v>2932</c:v>
                </c:pt>
                <c:pt idx="56">
                  <c:v>3212</c:v>
                </c:pt>
                <c:pt idx="57">
                  <c:v>3800</c:v>
                </c:pt>
                <c:pt idx="58">
                  <c:v>3175</c:v>
                </c:pt>
                <c:pt idx="59">
                  <c:v>3215</c:v>
                </c:pt>
                <c:pt idx="60">
                  <c:v>3624</c:v>
                </c:pt>
                <c:pt idx="61">
                  <c:v>3240</c:v>
                </c:pt>
                <c:pt idx="62">
                  <c:v>3690</c:v>
                </c:pt>
                <c:pt idx="63">
                  <c:v>4078</c:v>
                </c:pt>
                <c:pt idx="64">
                  <c:v>5289</c:v>
                </c:pt>
                <c:pt idx="65">
                  <c:v>5500</c:v>
                </c:pt>
                <c:pt idx="66">
                  <c:v>4080</c:v>
                </c:pt>
                <c:pt idx="67">
                  <c:v>3571</c:v>
                </c:pt>
                <c:pt idx="68">
                  <c:v>4213</c:v>
                </c:pt>
                <c:pt idx="69">
                  <c:v>5386</c:v>
                </c:pt>
                <c:pt idx="70">
                  <c:v>1963</c:v>
                </c:pt>
                <c:pt idx="71">
                  <c:v>4388</c:v>
                </c:pt>
                <c:pt idx="72">
                  <c:v>4833</c:v>
                </c:pt>
                <c:pt idx="73">
                  <c:v>3956</c:v>
                </c:pt>
                <c:pt idx="74" formatCode="General">
                  <c:v>5859</c:v>
                </c:pt>
                <c:pt idx="75" formatCode="General">
                  <c:v>4832</c:v>
                </c:pt>
                <c:pt idx="76" formatCode="General">
                  <c:v>5455</c:v>
                </c:pt>
                <c:pt idx="77" formatCode="General">
                  <c:v>4902</c:v>
                </c:pt>
                <c:pt idx="78" formatCode="General">
                  <c:v>3912</c:v>
                </c:pt>
                <c:pt idx="79" formatCode="General">
                  <c:v>3687</c:v>
                </c:pt>
                <c:pt idx="80" formatCode="General">
                  <c:v>3337</c:v>
                </c:pt>
                <c:pt idx="81" formatCode="General">
                  <c:v>5419</c:v>
                </c:pt>
                <c:pt idx="82" formatCode="General">
                  <c:v>3908</c:v>
                </c:pt>
                <c:pt idx="83" formatCode="General">
                  <c:v>4486</c:v>
                </c:pt>
                <c:pt idx="84" formatCode="General">
                  <c:v>4859</c:v>
                </c:pt>
                <c:pt idx="85" formatCode="General">
                  <c:v>3611</c:v>
                </c:pt>
                <c:pt idx="86" formatCode="General">
                  <c:v>5566</c:v>
                </c:pt>
                <c:pt idx="87" formatCode="General">
                  <c:v>4804</c:v>
                </c:pt>
                <c:pt idx="88" formatCode="General">
                  <c:v>4381</c:v>
                </c:pt>
                <c:pt idx="89" formatCode="General">
                  <c:v>4489</c:v>
                </c:pt>
                <c:pt idx="90" formatCode="General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22761856"/>
        <c:axId val="322763392"/>
      </c:barChart>
      <c:dateAx>
        <c:axId val="322761856"/>
        <c:scaling>
          <c:orientation val="minMax"/>
        </c:scaling>
        <c:delete val="0"/>
        <c:axPos val="b"/>
        <c:numFmt formatCode="mmm\-yy" sourceLinked="1"/>
        <c:majorTickMark val="out"/>
        <c:minorTickMark val="none"/>
        <c:tickLblPos val="nextTo"/>
        <c:txPr>
          <a:bodyPr/>
          <a:lstStyle/>
          <a:p>
            <a:pPr>
              <a:defRPr lang="en-ZA" sz="1200" baseline="0"/>
            </a:pPr>
            <a:endParaRPr lang="en-US"/>
          </a:p>
        </c:txPr>
        <c:crossAx val="322763392"/>
        <c:crosses val="autoZero"/>
        <c:auto val="1"/>
        <c:lblOffset val="100"/>
        <c:baseTimeUnit val="months"/>
        <c:majorUnit val="2"/>
        <c:majorTimeUnit val="months"/>
        <c:minorUnit val="1"/>
        <c:minorTimeUnit val="months"/>
      </c:dateAx>
      <c:valAx>
        <c:axId val="322763392"/>
        <c:scaling>
          <c:orientation val="minMax"/>
          <c:max val="9000"/>
          <c:min val="0"/>
        </c:scaling>
        <c:delete val="0"/>
        <c:axPos val="l"/>
        <c:numFmt formatCode="#,##0" sourceLinked="1"/>
        <c:majorTickMark val="out"/>
        <c:minorTickMark val="none"/>
        <c:tickLblPos val="nextTo"/>
        <c:txPr>
          <a:bodyPr/>
          <a:lstStyle/>
          <a:p>
            <a:pPr>
              <a:defRPr lang="en-ZA" sz="1200" baseline="0"/>
            </a:pPr>
            <a:endParaRPr lang="en-US"/>
          </a:p>
        </c:txPr>
        <c:crossAx val="322761856"/>
        <c:crosses val="autoZero"/>
        <c:crossBetween val="between"/>
        <c:majorUnit val="500"/>
      </c:valAx>
    </c:plotArea>
    <c:legend>
      <c:legendPos val="r"/>
      <c:layout>
        <c:manualLayout>
          <c:xMode val="edge"/>
          <c:yMode val="edge"/>
          <c:x val="0.13561596813768256"/>
          <c:y val="8.3585240170087782E-2"/>
          <c:w val="9.9518416320703226E-2"/>
          <c:h val="0.14049060628496154"/>
        </c:manualLayout>
      </c:layout>
      <c:overlay val="0"/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0466" l="0.70000000000000062" r="0.70000000000000062" t="0.75000000000000466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lang="en-ZA" sz="1400" baseline="0"/>
            </a:pPr>
            <a:r>
              <a:rPr lang="en-US" sz="1400" baseline="0"/>
              <a:t>Africa</a:t>
            </a:r>
          </a:p>
        </c:rich>
      </c:tx>
      <c:layout>
        <c:manualLayout>
          <c:xMode val="edge"/>
          <c:yMode val="edge"/>
          <c:x val="0.55156525643222742"/>
          <c:y val="2.8571488202540189E-2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4.5853013743891301E-2"/>
          <c:y val="2.4067929810820596E-2"/>
          <c:w val="0.94103649911967324"/>
          <c:h val="0.8491423289668095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'Tourism and Migration'!$P$6</c:f>
              <c:strCache>
                <c:ptCount val="1"/>
                <c:pt idx="0">
                  <c:v>King Shaka</c:v>
                </c:pt>
              </c:strCache>
            </c:strRef>
          </c:tx>
          <c:invertIfNegative val="0"/>
          <c:cat>
            <c:numRef>
              <c:f>Travellers!$A$90:$A$163</c:f>
              <c:numCache>
                <c:formatCode>mmm\-yy</c:formatCode>
                <c:ptCount val="74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  <c:pt idx="20">
                  <c:v>40787</c:v>
                </c:pt>
                <c:pt idx="21">
                  <c:v>40817</c:v>
                </c:pt>
                <c:pt idx="22">
                  <c:v>40848</c:v>
                </c:pt>
                <c:pt idx="23">
                  <c:v>40878</c:v>
                </c:pt>
                <c:pt idx="24">
                  <c:v>40909</c:v>
                </c:pt>
                <c:pt idx="25">
                  <c:v>40940</c:v>
                </c:pt>
                <c:pt idx="26">
                  <c:v>40969</c:v>
                </c:pt>
                <c:pt idx="27">
                  <c:v>41000</c:v>
                </c:pt>
                <c:pt idx="28">
                  <c:v>41030</c:v>
                </c:pt>
                <c:pt idx="29">
                  <c:v>41061</c:v>
                </c:pt>
                <c:pt idx="30">
                  <c:v>41091</c:v>
                </c:pt>
                <c:pt idx="31">
                  <c:v>41122</c:v>
                </c:pt>
                <c:pt idx="32">
                  <c:v>41153</c:v>
                </c:pt>
                <c:pt idx="33">
                  <c:v>41183</c:v>
                </c:pt>
                <c:pt idx="34">
                  <c:v>41214</c:v>
                </c:pt>
                <c:pt idx="35">
                  <c:v>41244</c:v>
                </c:pt>
                <c:pt idx="36">
                  <c:v>41275</c:v>
                </c:pt>
                <c:pt idx="37">
                  <c:v>41306</c:v>
                </c:pt>
                <c:pt idx="38">
                  <c:v>41334</c:v>
                </c:pt>
                <c:pt idx="39">
                  <c:v>41365</c:v>
                </c:pt>
                <c:pt idx="40">
                  <c:v>41395</c:v>
                </c:pt>
                <c:pt idx="41">
                  <c:v>41426</c:v>
                </c:pt>
                <c:pt idx="42">
                  <c:v>41456</c:v>
                </c:pt>
                <c:pt idx="43">
                  <c:v>41487</c:v>
                </c:pt>
                <c:pt idx="44">
                  <c:v>41518</c:v>
                </c:pt>
                <c:pt idx="45">
                  <c:v>41548</c:v>
                </c:pt>
                <c:pt idx="46">
                  <c:v>41579</c:v>
                </c:pt>
                <c:pt idx="47">
                  <c:v>41609</c:v>
                </c:pt>
                <c:pt idx="48">
                  <c:v>41640</c:v>
                </c:pt>
                <c:pt idx="49">
                  <c:v>41671</c:v>
                </c:pt>
                <c:pt idx="50">
                  <c:v>41699</c:v>
                </c:pt>
                <c:pt idx="51">
                  <c:v>41730</c:v>
                </c:pt>
                <c:pt idx="52">
                  <c:v>41760</c:v>
                </c:pt>
                <c:pt idx="53">
                  <c:v>41791</c:v>
                </c:pt>
                <c:pt idx="54">
                  <c:v>41821</c:v>
                </c:pt>
                <c:pt idx="55">
                  <c:v>41852</c:v>
                </c:pt>
                <c:pt idx="56">
                  <c:v>41883</c:v>
                </c:pt>
                <c:pt idx="57">
                  <c:v>41913</c:v>
                </c:pt>
                <c:pt idx="58">
                  <c:v>41944</c:v>
                </c:pt>
                <c:pt idx="59">
                  <c:v>41974</c:v>
                </c:pt>
                <c:pt idx="60">
                  <c:v>42005</c:v>
                </c:pt>
                <c:pt idx="61">
                  <c:v>42036</c:v>
                </c:pt>
                <c:pt idx="62">
                  <c:v>42064</c:v>
                </c:pt>
                <c:pt idx="63">
                  <c:v>42095</c:v>
                </c:pt>
                <c:pt idx="64">
                  <c:v>42125</c:v>
                </c:pt>
                <c:pt idx="65">
                  <c:v>42156</c:v>
                </c:pt>
                <c:pt idx="66">
                  <c:v>42186</c:v>
                </c:pt>
                <c:pt idx="67">
                  <c:v>42217</c:v>
                </c:pt>
                <c:pt idx="68">
                  <c:v>42248</c:v>
                </c:pt>
                <c:pt idx="69">
                  <c:v>42278</c:v>
                </c:pt>
                <c:pt idx="70">
                  <c:v>42309</c:v>
                </c:pt>
                <c:pt idx="71">
                  <c:v>42339</c:v>
                </c:pt>
                <c:pt idx="72">
                  <c:v>42370</c:v>
                </c:pt>
                <c:pt idx="73">
                  <c:v>42401</c:v>
                </c:pt>
              </c:numCache>
            </c:numRef>
          </c:cat>
          <c:val>
            <c:numRef>
              <c:f>'Tourism and Migration'!$P$22:$P$112</c:f>
              <c:numCache>
                <c:formatCode>General</c:formatCode>
                <c:ptCount val="91"/>
                <c:pt idx="0">
                  <c:v>261</c:v>
                </c:pt>
                <c:pt idx="1">
                  <c:v>228</c:v>
                </c:pt>
                <c:pt idx="2">
                  <c:v>275</c:v>
                </c:pt>
                <c:pt idx="3">
                  <c:v>95</c:v>
                </c:pt>
                <c:pt idx="4">
                  <c:v>197</c:v>
                </c:pt>
                <c:pt idx="5">
                  <c:v>386</c:v>
                </c:pt>
                <c:pt idx="6">
                  <c:v>221</c:v>
                </c:pt>
                <c:pt idx="7">
                  <c:v>210</c:v>
                </c:pt>
                <c:pt idx="8">
                  <c:v>275</c:v>
                </c:pt>
                <c:pt idx="9">
                  <c:v>274</c:v>
                </c:pt>
                <c:pt idx="10">
                  <c:v>290</c:v>
                </c:pt>
                <c:pt idx="11">
                  <c:v>182</c:v>
                </c:pt>
                <c:pt idx="12">
                  <c:v>176</c:v>
                </c:pt>
                <c:pt idx="13">
                  <c:v>184</c:v>
                </c:pt>
                <c:pt idx="17">
                  <c:v>206</c:v>
                </c:pt>
                <c:pt idx="18">
                  <c:v>95</c:v>
                </c:pt>
                <c:pt idx="19">
                  <c:v>147</c:v>
                </c:pt>
                <c:pt idx="20">
                  <c:v>166</c:v>
                </c:pt>
                <c:pt idx="21">
                  <c:v>225</c:v>
                </c:pt>
                <c:pt idx="22">
                  <c:v>135</c:v>
                </c:pt>
                <c:pt idx="23">
                  <c:v>197</c:v>
                </c:pt>
                <c:pt idx="24">
                  <c:v>242</c:v>
                </c:pt>
                <c:pt idx="25">
                  <c:v>298</c:v>
                </c:pt>
                <c:pt idx="26">
                  <c:v>178</c:v>
                </c:pt>
                <c:pt idx="27">
                  <c:v>185</c:v>
                </c:pt>
                <c:pt idx="28">
                  <c:v>325</c:v>
                </c:pt>
                <c:pt idx="29">
                  <c:v>58</c:v>
                </c:pt>
                <c:pt idx="30">
                  <c:v>254</c:v>
                </c:pt>
                <c:pt idx="31">
                  <c:v>730</c:v>
                </c:pt>
                <c:pt idx="32">
                  <c:v>315</c:v>
                </c:pt>
                <c:pt idx="33">
                  <c:v>232</c:v>
                </c:pt>
                <c:pt idx="34">
                  <c:v>168</c:v>
                </c:pt>
                <c:pt idx="35">
                  <c:v>188</c:v>
                </c:pt>
                <c:pt idx="36">
                  <c:v>243</c:v>
                </c:pt>
                <c:pt idx="37">
                  <c:v>197</c:v>
                </c:pt>
                <c:pt idx="38">
                  <c:v>159</c:v>
                </c:pt>
                <c:pt idx="39">
                  <c:v>202</c:v>
                </c:pt>
                <c:pt idx="40">
                  <c:v>210</c:v>
                </c:pt>
                <c:pt idx="41">
                  <c:v>149</c:v>
                </c:pt>
                <c:pt idx="42">
                  <c:v>212</c:v>
                </c:pt>
                <c:pt idx="43">
                  <c:v>176</c:v>
                </c:pt>
                <c:pt idx="44">
                  <c:v>230</c:v>
                </c:pt>
                <c:pt idx="45">
                  <c:v>221</c:v>
                </c:pt>
                <c:pt idx="46">
                  <c:v>193</c:v>
                </c:pt>
                <c:pt idx="47">
                  <c:v>210</c:v>
                </c:pt>
                <c:pt idx="48">
                  <c:v>366</c:v>
                </c:pt>
                <c:pt idx="49">
                  <c:v>346</c:v>
                </c:pt>
                <c:pt idx="50">
                  <c:v>191</c:v>
                </c:pt>
                <c:pt idx="51">
                  <c:v>251</c:v>
                </c:pt>
                <c:pt idx="52">
                  <c:v>163</c:v>
                </c:pt>
                <c:pt idx="53">
                  <c:v>175</c:v>
                </c:pt>
                <c:pt idx="54">
                  <c:v>186</c:v>
                </c:pt>
                <c:pt idx="55">
                  <c:v>152</c:v>
                </c:pt>
                <c:pt idx="56">
                  <c:v>338</c:v>
                </c:pt>
                <c:pt idx="57">
                  <c:v>354</c:v>
                </c:pt>
                <c:pt idx="58">
                  <c:v>409</c:v>
                </c:pt>
                <c:pt idx="59">
                  <c:v>350</c:v>
                </c:pt>
                <c:pt idx="60">
                  <c:v>350</c:v>
                </c:pt>
                <c:pt idx="61">
                  <c:v>604</c:v>
                </c:pt>
                <c:pt idx="62">
                  <c:v>252</c:v>
                </c:pt>
                <c:pt idx="63">
                  <c:v>360</c:v>
                </c:pt>
                <c:pt idx="64">
                  <c:v>344</c:v>
                </c:pt>
                <c:pt idx="65">
                  <c:v>472</c:v>
                </c:pt>
                <c:pt idx="66">
                  <c:v>472</c:v>
                </c:pt>
                <c:pt idx="67">
                  <c:v>355</c:v>
                </c:pt>
                <c:pt idx="68">
                  <c:v>498</c:v>
                </c:pt>
                <c:pt idx="69">
                  <c:v>580</c:v>
                </c:pt>
                <c:pt idx="70">
                  <c:v>267</c:v>
                </c:pt>
                <c:pt idx="71">
                  <c:v>601</c:v>
                </c:pt>
                <c:pt idx="72">
                  <c:v>549</c:v>
                </c:pt>
                <c:pt idx="73">
                  <c:v>675</c:v>
                </c:pt>
                <c:pt idx="74">
                  <c:v>530</c:v>
                </c:pt>
                <c:pt idx="75">
                  <c:v>520</c:v>
                </c:pt>
                <c:pt idx="76">
                  <c:v>507</c:v>
                </c:pt>
                <c:pt idx="77">
                  <c:v>566</c:v>
                </c:pt>
                <c:pt idx="78">
                  <c:v>492</c:v>
                </c:pt>
                <c:pt idx="79">
                  <c:v>492</c:v>
                </c:pt>
                <c:pt idx="80">
                  <c:v>410</c:v>
                </c:pt>
                <c:pt idx="81">
                  <c:v>673</c:v>
                </c:pt>
                <c:pt idx="82">
                  <c:v>462</c:v>
                </c:pt>
                <c:pt idx="83">
                  <c:v>544</c:v>
                </c:pt>
                <c:pt idx="84">
                  <c:v>520</c:v>
                </c:pt>
                <c:pt idx="85">
                  <c:v>578</c:v>
                </c:pt>
                <c:pt idx="86">
                  <c:v>403</c:v>
                </c:pt>
                <c:pt idx="87">
                  <c:v>419</c:v>
                </c:pt>
                <c:pt idx="88">
                  <c:v>583</c:v>
                </c:pt>
                <c:pt idx="89">
                  <c:v>471</c:v>
                </c:pt>
                <c:pt idx="9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22804736"/>
        <c:axId val="322814720"/>
      </c:barChart>
      <c:dateAx>
        <c:axId val="322804736"/>
        <c:scaling>
          <c:orientation val="minMax"/>
        </c:scaling>
        <c:delete val="0"/>
        <c:axPos val="b"/>
        <c:numFmt formatCode="mmm\-yy" sourceLinked="1"/>
        <c:majorTickMark val="out"/>
        <c:minorTickMark val="none"/>
        <c:tickLblPos val="nextTo"/>
        <c:txPr>
          <a:bodyPr rot="-5400000"/>
          <a:lstStyle/>
          <a:p>
            <a:pPr>
              <a:defRPr lang="en-ZA" sz="1200" baseline="0"/>
            </a:pPr>
            <a:endParaRPr lang="en-US"/>
          </a:p>
        </c:txPr>
        <c:crossAx val="322814720"/>
        <c:crosses val="autoZero"/>
        <c:auto val="1"/>
        <c:lblOffset val="100"/>
        <c:baseTimeUnit val="months"/>
      </c:dateAx>
      <c:valAx>
        <c:axId val="322814720"/>
        <c:scaling>
          <c:orientation val="minMax"/>
          <c:max val="750"/>
          <c:min val="0"/>
        </c:scaling>
        <c:delete val="0"/>
        <c:axPos val="l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 sz="1200" baseline="0"/>
            </a:pPr>
            <a:endParaRPr lang="en-US"/>
          </a:p>
        </c:txPr>
        <c:crossAx val="322804736"/>
        <c:crosses val="autoZero"/>
        <c:crossBetween val="between"/>
        <c:majorUnit val="50"/>
      </c:valAx>
    </c:plotArea>
    <c:legend>
      <c:legendPos val="r"/>
      <c:layout>
        <c:manualLayout>
          <c:xMode val="edge"/>
          <c:yMode val="edge"/>
          <c:x val="9.3743000641184293E-2"/>
          <c:y val="4.3588488938882723E-2"/>
          <c:w val="0.18383768508403894"/>
          <c:h val="0.12213254593175986"/>
        </c:manualLayout>
      </c:layout>
      <c:overlay val="0"/>
      <c:txPr>
        <a:bodyPr/>
        <a:lstStyle/>
        <a:p>
          <a:pPr>
            <a:defRPr lang="en-ZA" sz="1200" baseline="0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0466" l="0.70000000000000062" r="0.70000000000000062" t="0.75000000000000466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lang="en-ZA" sz="1400" baseline="0"/>
            </a:pPr>
            <a:r>
              <a:rPr lang="en-US" sz="1400" baseline="0"/>
              <a:t>South African Residents</a:t>
            </a:r>
          </a:p>
        </c:rich>
      </c:tx>
      <c:layout>
        <c:manualLayout>
          <c:xMode val="edge"/>
          <c:yMode val="edge"/>
          <c:x val="0.25402195755391982"/>
          <c:y val="2.8979490287261055E-2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6.278404496250839E-2"/>
          <c:y val="1.7721680068686841E-2"/>
          <c:w val="0.93611206839532957"/>
          <c:h val="0.8536419769902228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'Tourism and Migration'!$F$6:$G$6</c:f>
              <c:strCache>
                <c:ptCount val="1"/>
                <c:pt idx="0">
                  <c:v>Arrivals</c:v>
                </c:pt>
              </c:strCache>
            </c:strRef>
          </c:tx>
          <c:spPr>
            <a:solidFill>
              <a:srgbClr val="00B050"/>
            </a:solidFill>
          </c:spPr>
          <c:invertIfNegative val="0"/>
          <c:cat>
            <c:numRef>
              <c:f>Travellers!$A$90:$A$163</c:f>
              <c:numCache>
                <c:formatCode>mmm\-yy</c:formatCode>
                <c:ptCount val="74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  <c:pt idx="20">
                  <c:v>40787</c:v>
                </c:pt>
                <c:pt idx="21">
                  <c:v>40817</c:v>
                </c:pt>
                <c:pt idx="22">
                  <c:v>40848</c:v>
                </c:pt>
                <c:pt idx="23">
                  <c:v>40878</c:v>
                </c:pt>
                <c:pt idx="24">
                  <c:v>40909</c:v>
                </c:pt>
                <c:pt idx="25">
                  <c:v>40940</c:v>
                </c:pt>
                <c:pt idx="26">
                  <c:v>40969</c:v>
                </c:pt>
                <c:pt idx="27">
                  <c:v>41000</c:v>
                </c:pt>
                <c:pt idx="28">
                  <c:v>41030</c:v>
                </c:pt>
                <c:pt idx="29">
                  <c:v>41061</c:v>
                </c:pt>
                <c:pt idx="30">
                  <c:v>41091</c:v>
                </c:pt>
                <c:pt idx="31">
                  <c:v>41122</c:v>
                </c:pt>
                <c:pt idx="32">
                  <c:v>41153</c:v>
                </c:pt>
                <c:pt idx="33">
                  <c:v>41183</c:v>
                </c:pt>
                <c:pt idx="34">
                  <c:v>41214</c:v>
                </c:pt>
                <c:pt idx="35">
                  <c:v>41244</c:v>
                </c:pt>
                <c:pt idx="36">
                  <c:v>41275</c:v>
                </c:pt>
                <c:pt idx="37">
                  <c:v>41306</c:v>
                </c:pt>
                <c:pt idx="38">
                  <c:v>41334</c:v>
                </c:pt>
                <c:pt idx="39">
                  <c:v>41365</c:v>
                </c:pt>
                <c:pt idx="40">
                  <c:v>41395</c:v>
                </c:pt>
                <c:pt idx="41">
                  <c:v>41426</c:v>
                </c:pt>
                <c:pt idx="42">
                  <c:v>41456</c:v>
                </c:pt>
                <c:pt idx="43">
                  <c:v>41487</c:v>
                </c:pt>
                <c:pt idx="44">
                  <c:v>41518</c:v>
                </c:pt>
                <c:pt idx="45">
                  <c:v>41548</c:v>
                </c:pt>
                <c:pt idx="46">
                  <c:v>41579</c:v>
                </c:pt>
                <c:pt idx="47">
                  <c:v>41609</c:v>
                </c:pt>
                <c:pt idx="48">
                  <c:v>41640</c:v>
                </c:pt>
                <c:pt idx="49">
                  <c:v>41671</c:v>
                </c:pt>
                <c:pt idx="50">
                  <c:v>41699</c:v>
                </c:pt>
                <c:pt idx="51">
                  <c:v>41730</c:v>
                </c:pt>
                <c:pt idx="52">
                  <c:v>41760</c:v>
                </c:pt>
                <c:pt idx="53">
                  <c:v>41791</c:v>
                </c:pt>
                <c:pt idx="54">
                  <c:v>41821</c:v>
                </c:pt>
                <c:pt idx="55">
                  <c:v>41852</c:v>
                </c:pt>
                <c:pt idx="56">
                  <c:v>41883</c:v>
                </c:pt>
                <c:pt idx="57">
                  <c:v>41913</c:v>
                </c:pt>
                <c:pt idx="58">
                  <c:v>41944</c:v>
                </c:pt>
                <c:pt idx="59">
                  <c:v>41974</c:v>
                </c:pt>
                <c:pt idx="60">
                  <c:v>42005</c:v>
                </c:pt>
                <c:pt idx="61">
                  <c:v>42036</c:v>
                </c:pt>
                <c:pt idx="62">
                  <c:v>42064</c:v>
                </c:pt>
                <c:pt idx="63">
                  <c:v>42095</c:v>
                </c:pt>
                <c:pt idx="64">
                  <c:v>42125</c:v>
                </c:pt>
                <c:pt idx="65">
                  <c:v>42156</c:v>
                </c:pt>
                <c:pt idx="66">
                  <c:v>42186</c:v>
                </c:pt>
                <c:pt idx="67">
                  <c:v>42217</c:v>
                </c:pt>
                <c:pt idx="68">
                  <c:v>42248</c:v>
                </c:pt>
                <c:pt idx="69">
                  <c:v>42278</c:v>
                </c:pt>
                <c:pt idx="70">
                  <c:v>42309</c:v>
                </c:pt>
                <c:pt idx="71">
                  <c:v>42339</c:v>
                </c:pt>
                <c:pt idx="72">
                  <c:v>42370</c:v>
                </c:pt>
                <c:pt idx="73">
                  <c:v>42401</c:v>
                </c:pt>
              </c:numCache>
            </c:numRef>
          </c:cat>
          <c:val>
            <c:numRef>
              <c:f>Travellers!$B$90:$B$163</c:f>
              <c:numCache>
                <c:formatCode>#,##0</c:formatCode>
                <c:ptCount val="74"/>
                <c:pt idx="0">
                  <c:v>5731</c:v>
                </c:pt>
                <c:pt idx="1">
                  <c:v>2678</c:v>
                </c:pt>
                <c:pt idx="2">
                  <c:v>3909</c:v>
                </c:pt>
                <c:pt idx="3">
                  <c:v>1769</c:v>
                </c:pt>
                <c:pt idx="4">
                  <c:v>3353</c:v>
                </c:pt>
                <c:pt idx="5">
                  <c:v>3773</c:v>
                </c:pt>
                <c:pt idx="6">
                  <c:v>4811</c:v>
                </c:pt>
                <c:pt idx="7">
                  <c:v>3520</c:v>
                </c:pt>
                <c:pt idx="8">
                  <c:v>4702</c:v>
                </c:pt>
                <c:pt idx="9">
                  <c:v>5265</c:v>
                </c:pt>
                <c:pt idx="10">
                  <c:v>4986</c:v>
                </c:pt>
                <c:pt idx="11">
                  <c:v>5936</c:v>
                </c:pt>
                <c:pt idx="12">
                  <c:v>6896</c:v>
                </c:pt>
                <c:pt idx="13">
                  <c:v>3142</c:v>
                </c:pt>
                <c:pt idx="14">
                  <c:v>5042</c:v>
                </c:pt>
                <c:pt idx="15">
                  <c:v>6012</c:v>
                </c:pt>
                <c:pt idx="16">
                  <c:v>5664</c:v>
                </c:pt>
                <c:pt idx="17">
                  <c:v>4428</c:v>
                </c:pt>
                <c:pt idx="18">
                  <c:v>6846</c:v>
                </c:pt>
                <c:pt idx="19">
                  <c:v>4226</c:v>
                </c:pt>
                <c:pt idx="20">
                  <c:v>4621</c:v>
                </c:pt>
                <c:pt idx="21">
                  <c:v>5317</c:v>
                </c:pt>
                <c:pt idx="22">
                  <c:v>4515</c:v>
                </c:pt>
                <c:pt idx="23">
                  <c:v>5836</c:v>
                </c:pt>
                <c:pt idx="24">
                  <c:v>6941</c:v>
                </c:pt>
                <c:pt idx="25">
                  <c:v>5140</c:v>
                </c:pt>
                <c:pt idx="26">
                  <c:v>5733</c:v>
                </c:pt>
                <c:pt idx="27">
                  <c:v>5995</c:v>
                </c:pt>
                <c:pt idx="28">
                  <c:v>5715</c:v>
                </c:pt>
                <c:pt idx="29">
                  <c:v>5471</c:v>
                </c:pt>
                <c:pt idx="30">
                  <c:v>7868</c:v>
                </c:pt>
                <c:pt idx="31">
                  <c:v>4680</c:v>
                </c:pt>
                <c:pt idx="32">
                  <c:v>5264</c:v>
                </c:pt>
                <c:pt idx="33">
                  <c:v>6044</c:v>
                </c:pt>
                <c:pt idx="34">
                  <c:v>4467</c:v>
                </c:pt>
                <c:pt idx="35">
                  <c:v>6777</c:v>
                </c:pt>
                <c:pt idx="36">
                  <c:v>6524</c:v>
                </c:pt>
                <c:pt idx="37">
                  <c:v>4934</c:v>
                </c:pt>
                <c:pt idx="38">
                  <c:v>5971</c:v>
                </c:pt>
                <c:pt idx="39">
                  <c:v>6975</c:v>
                </c:pt>
                <c:pt idx="40">
                  <c:v>5686</c:v>
                </c:pt>
                <c:pt idx="41">
                  <c:v>6045</c:v>
                </c:pt>
                <c:pt idx="42">
                  <c:v>9604</c:v>
                </c:pt>
                <c:pt idx="43">
                  <c:v>5669</c:v>
                </c:pt>
                <c:pt idx="44">
                  <c:v>3485</c:v>
                </c:pt>
                <c:pt idx="45">
                  <c:v>7124</c:v>
                </c:pt>
                <c:pt idx="46">
                  <c:v>5746</c:v>
                </c:pt>
                <c:pt idx="47">
                  <c:v>8961</c:v>
                </c:pt>
                <c:pt idx="48">
                  <c:v>11200</c:v>
                </c:pt>
                <c:pt idx="49">
                  <c:v>5372</c:v>
                </c:pt>
                <c:pt idx="50">
                  <c:v>6481</c:v>
                </c:pt>
                <c:pt idx="51">
                  <c:v>8332</c:v>
                </c:pt>
                <c:pt idx="52">
                  <c:v>8609</c:v>
                </c:pt>
                <c:pt idx="53">
                  <c:v>6739</c:v>
                </c:pt>
                <c:pt idx="54">
                  <c:v>9737</c:v>
                </c:pt>
                <c:pt idx="55">
                  <c:v>6126</c:v>
                </c:pt>
                <c:pt idx="56">
                  <c:v>8133</c:v>
                </c:pt>
                <c:pt idx="57">
                  <c:v>8542</c:v>
                </c:pt>
                <c:pt idx="58">
                  <c:v>6528</c:v>
                </c:pt>
                <c:pt idx="59">
                  <c:v>9427</c:v>
                </c:pt>
                <c:pt idx="60">
                  <c:v>11824</c:v>
                </c:pt>
                <c:pt idx="61">
                  <c:v>5883</c:v>
                </c:pt>
                <c:pt idx="62">
                  <c:v>6907</c:v>
                </c:pt>
                <c:pt idx="63">
                  <c:v>7040</c:v>
                </c:pt>
                <c:pt idx="64">
                  <c:v>7934</c:v>
                </c:pt>
                <c:pt idx="65">
                  <c:v>6597</c:v>
                </c:pt>
                <c:pt idx="66">
                  <c:v>9682</c:v>
                </c:pt>
                <c:pt idx="67">
                  <c:v>6003</c:v>
                </c:pt>
                <c:pt idx="68">
                  <c:v>7153</c:v>
                </c:pt>
                <c:pt idx="69">
                  <c:v>8054</c:v>
                </c:pt>
                <c:pt idx="70">
                  <c:v>6031</c:v>
                </c:pt>
                <c:pt idx="71">
                  <c:v>9245</c:v>
                </c:pt>
                <c:pt idx="72">
                  <c:v>11925</c:v>
                </c:pt>
                <c:pt idx="73">
                  <c:v>5413</c:v>
                </c:pt>
              </c:numCache>
            </c:numRef>
          </c:val>
        </c:ser>
        <c:ser>
          <c:idx val="1"/>
          <c:order val="1"/>
          <c:tx>
            <c:strRef>
              <c:f>'Tourism and Migration'!$H$6:$I$6</c:f>
              <c:strCache>
                <c:ptCount val="1"/>
                <c:pt idx="0">
                  <c:v>Departures</c:v>
                </c:pt>
              </c:strCache>
            </c:strRef>
          </c:tx>
          <c:spPr>
            <a:solidFill>
              <a:schemeClr val="accent1">
                <a:lumMod val="75000"/>
              </a:schemeClr>
            </a:solidFill>
          </c:spPr>
          <c:invertIfNegative val="0"/>
          <c:cat>
            <c:numRef>
              <c:f>Travellers!$A$90:$A$163</c:f>
              <c:numCache>
                <c:formatCode>mmm\-yy</c:formatCode>
                <c:ptCount val="74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  <c:pt idx="20">
                  <c:v>40787</c:v>
                </c:pt>
                <c:pt idx="21">
                  <c:v>40817</c:v>
                </c:pt>
                <c:pt idx="22">
                  <c:v>40848</c:v>
                </c:pt>
                <c:pt idx="23">
                  <c:v>40878</c:v>
                </c:pt>
                <c:pt idx="24">
                  <c:v>40909</c:v>
                </c:pt>
                <c:pt idx="25">
                  <c:v>40940</c:v>
                </c:pt>
                <c:pt idx="26">
                  <c:v>40969</c:v>
                </c:pt>
                <c:pt idx="27">
                  <c:v>41000</c:v>
                </c:pt>
                <c:pt idx="28">
                  <c:v>41030</c:v>
                </c:pt>
                <c:pt idx="29">
                  <c:v>41061</c:v>
                </c:pt>
                <c:pt idx="30">
                  <c:v>41091</c:v>
                </c:pt>
                <c:pt idx="31">
                  <c:v>41122</c:v>
                </c:pt>
                <c:pt idx="32">
                  <c:v>41153</c:v>
                </c:pt>
                <c:pt idx="33">
                  <c:v>41183</c:v>
                </c:pt>
                <c:pt idx="34">
                  <c:v>41214</c:v>
                </c:pt>
                <c:pt idx="35">
                  <c:v>41244</c:v>
                </c:pt>
                <c:pt idx="36">
                  <c:v>41275</c:v>
                </c:pt>
                <c:pt idx="37">
                  <c:v>41306</c:v>
                </c:pt>
                <c:pt idx="38">
                  <c:v>41334</c:v>
                </c:pt>
                <c:pt idx="39">
                  <c:v>41365</c:v>
                </c:pt>
                <c:pt idx="40">
                  <c:v>41395</c:v>
                </c:pt>
                <c:pt idx="41">
                  <c:v>41426</c:v>
                </c:pt>
                <c:pt idx="42">
                  <c:v>41456</c:v>
                </c:pt>
                <c:pt idx="43">
                  <c:v>41487</c:v>
                </c:pt>
                <c:pt idx="44">
                  <c:v>41518</c:v>
                </c:pt>
                <c:pt idx="45">
                  <c:v>41548</c:v>
                </c:pt>
                <c:pt idx="46">
                  <c:v>41579</c:v>
                </c:pt>
                <c:pt idx="47">
                  <c:v>41609</c:v>
                </c:pt>
                <c:pt idx="48">
                  <c:v>41640</c:v>
                </c:pt>
                <c:pt idx="49">
                  <c:v>41671</c:v>
                </c:pt>
                <c:pt idx="50">
                  <c:v>41699</c:v>
                </c:pt>
                <c:pt idx="51">
                  <c:v>41730</c:v>
                </c:pt>
                <c:pt idx="52">
                  <c:v>41760</c:v>
                </c:pt>
                <c:pt idx="53">
                  <c:v>41791</c:v>
                </c:pt>
                <c:pt idx="54">
                  <c:v>41821</c:v>
                </c:pt>
                <c:pt idx="55">
                  <c:v>41852</c:v>
                </c:pt>
                <c:pt idx="56">
                  <c:v>41883</c:v>
                </c:pt>
                <c:pt idx="57">
                  <c:v>41913</c:v>
                </c:pt>
                <c:pt idx="58">
                  <c:v>41944</c:v>
                </c:pt>
                <c:pt idx="59">
                  <c:v>41974</c:v>
                </c:pt>
                <c:pt idx="60">
                  <c:v>42005</c:v>
                </c:pt>
                <c:pt idx="61">
                  <c:v>42036</c:v>
                </c:pt>
                <c:pt idx="62">
                  <c:v>42064</c:v>
                </c:pt>
                <c:pt idx="63">
                  <c:v>42095</c:v>
                </c:pt>
                <c:pt idx="64">
                  <c:v>42125</c:v>
                </c:pt>
                <c:pt idx="65">
                  <c:v>42156</c:v>
                </c:pt>
                <c:pt idx="66">
                  <c:v>42186</c:v>
                </c:pt>
                <c:pt idx="67">
                  <c:v>42217</c:v>
                </c:pt>
                <c:pt idx="68">
                  <c:v>42248</c:v>
                </c:pt>
                <c:pt idx="69">
                  <c:v>42278</c:v>
                </c:pt>
                <c:pt idx="70">
                  <c:v>42309</c:v>
                </c:pt>
                <c:pt idx="71">
                  <c:v>42339</c:v>
                </c:pt>
                <c:pt idx="72">
                  <c:v>42370</c:v>
                </c:pt>
                <c:pt idx="73">
                  <c:v>42401</c:v>
                </c:pt>
              </c:numCache>
            </c:numRef>
          </c:cat>
          <c:val>
            <c:numRef>
              <c:f>Travellers!$D$90:$D$163</c:f>
              <c:numCache>
                <c:formatCode>#,##0</c:formatCode>
                <c:ptCount val="74"/>
                <c:pt idx="0">
                  <c:v>4403</c:v>
                </c:pt>
                <c:pt idx="1">
                  <c:v>2912</c:v>
                </c:pt>
                <c:pt idx="2">
                  <c:v>4761</c:v>
                </c:pt>
                <c:pt idx="3">
                  <c:v>1269</c:v>
                </c:pt>
                <c:pt idx="4">
                  <c:v>3133</c:v>
                </c:pt>
                <c:pt idx="5">
                  <c:v>4989</c:v>
                </c:pt>
                <c:pt idx="6">
                  <c:v>3564</c:v>
                </c:pt>
                <c:pt idx="7">
                  <c:v>4776</c:v>
                </c:pt>
                <c:pt idx="8">
                  <c:v>6286</c:v>
                </c:pt>
                <c:pt idx="9">
                  <c:v>4818</c:v>
                </c:pt>
                <c:pt idx="10">
                  <c:v>4421</c:v>
                </c:pt>
                <c:pt idx="11">
                  <c:v>7687</c:v>
                </c:pt>
                <c:pt idx="12">
                  <c:v>5063</c:v>
                </c:pt>
                <c:pt idx="13">
                  <c:v>3858</c:v>
                </c:pt>
                <c:pt idx="14">
                  <c:v>5933</c:v>
                </c:pt>
                <c:pt idx="15">
                  <c:v>5994</c:v>
                </c:pt>
                <c:pt idx="16">
                  <c:v>4986</c:v>
                </c:pt>
                <c:pt idx="17">
                  <c:v>6173</c:v>
                </c:pt>
                <c:pt idx="18">
                  <c:v>5032</c:v>
                </c:pt>
                <c:pt idx="19">
                  <c:v>4989</c:v>
                </c:pt>
                <c:pt idx="20">
                  <c:v>5529</c:v>
                </c:pt>
                <c:pt idx="21">
                  <c:v>4822</c:v>
                </c:pt>
                <c:pt idx="22">
                  <c:v>4251</c:v>
                </c:pt>
                <c:pt idx="23">
                  <c:v>6981</c:v>
                </c:pt>
                <c:pt idx="24">
                  <c:v>5661</c:v>
                </c:pt>
                <c:pt idx="25">
                  <c:v>5660</c:v>
                </c:pt>
                <c:pt idx="26">
                  <c:v>6336</c:v>
                </c:pt>
                <c:pt idx="27">
                  <c:v>5553</c:v>
                </c:pt>
                <c:pt idx="28">
                  <c:v>5631</c:v>
                </c:pt>
                <c:pt idx="29">
                  <c:v>7207</c:v>
                </c:pt>
                <c:pt idx="30">
                  <c:v>5138</c:v>
                </c:pt>
                <c:pt idx="31">
                  <c:v>5443</c:v>
                </c:pt>
                <c:pt idx="32">
                  <c:v>6595</c:v>
                </c:pt>
                <c:pt idx="33">
                  <c:v>4846</c:v>
                </c:pt>
                <c:pt idx="34">
                  <c:v>4352</c:v>
                </c:pt>
                <c:pt idx="35">
                  <c:v>9034</c:v>
                </c:pt>
                <c:pt idx="36">
                  <c:v>4309</c:v>
                </c:pt>
                <c:pt idx="37">
                  <c:v>5239</c:v>
                </c:pt>
                <c:pt idx="38">
                  <c:v>7034</c:v>
                </c:pt>
                <c:pt idx="39">
                  <c:v>6391</c:v>
                </c:pt>
                <c:pt idx="40">
                  <c:v>6184</c:v>
                </c:pt>
                <c:pt idx="41">
                  <c:v>8598</c:v>
                </c:pt>
                <c:pt idx="42">
                  <c:v>6321</c:v>
                </c:pt>
                <c:pt idx="43">
                  <c:v>6889</c:v>
                </c:pt>
                <c:pt idx="44">
                  <c:v>5198</c:v>
                </c:pt>
                <c:pt idx="45">
                  <c:v>5994</c:v>
                </c:pt>
                <c:pt idx="46">
                  <c:v>6089</c:v>
                </c:pt>
                <c:pt idx="47">
                  <c:v>12608</c:v>
                </c:pt>
                <c:pt idx="48">
                  <c:v>7369</c:v>
                </c:pt>
                <c:pt idx="49">
                  <c:v>5971</c:v>
                </c:pt>
                <c:pt idx="50">
                  <c:v>7716</c:v>
                </c:pt>
                <c:pt idx="51">
                  <c:v>9154</c:v>
                </c:pt>
                <c:pt idx="52">
                  <c:v>7624</c:v>
                </c:pt>
                <c:pt idx="53">
                  <c:v>9000</c:v>
                </c:pt>
                <c:pt idx="54">
                  <c:v>7420</c:v>
                </c:pt>
                <c:pt idx="55">
                  <c:v>8377</c:v>
                </c:pt>
                <c:pt idx="56">
                  <c:v>8945</c:v>
                </c:pt>
                <c:pt idx="57">
                  <c:v>7524</c:v>
                </c:pt>
                <c:pt idx="58">
                  <c:v>7088</c:v>
                </c:pt>
                <c:pt idx="59">
                  <c:v>13518</c:v>
                </c:pt>
                <c:pt idx="60">
                  <c:v>8023</c:v>
                </c:pt>
                <c:pt idx="61">
                  <c:v>6199</c:v>
                </c:pt>
                <c:pt idx="62">
                  <c:v>7579</c:v>
                </c:pt>
                <c:pt idx="63">
                  <c:v>8026</c:v>
                </c:pt>
                <c:pt idx="64">
                  <c:v>7261</c:v>
                </c:pt>
                <c:pt idx="65">
                  <c:v>8792</c:v>
                </c:pt>
                <c:pt idx="66">
                  <c:v>6924</c:v>
                </c:pt>
                <c:pt idx="67">
                  <c:v>8043</c:v>
                </c:pt>
                <c:pt idx="68">
                  <c:v>8354</c:v>
                </c:pt>
                <c:pt idx="69">
                  <c:v>7153</c:v>
                </c:pt>
                <c:pt idx="70">
                  <c:v>6483</c:v>
                </c:pt>
                <c:pt idx="71">
                  <c:v>12644</c:v>
                </c:pt>
                <c:pt idx="72">
                  <c:v>8188</c:v>
                </c:pt>
                <c:pt idx="73">
                  <c:v>6480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28779264"/>
        <c:axId val="328780800"/>
      </c:barChart>
      <c:dateAx>
        <c:axId val="328779264"/>
        <c:scaling>
          <c:orientation val="minMax"/>
        </c:scaling>
        <c:delete val="0"/>
        <c:axPos val="b"/>
        <c:numFmt formatCode="mmm\-yy" sourceLinked="1"/>
        <c:majorTickMark val="out"/>
        <c:minorTickMark val="none"/>
        <c:tickLblPos val="nextTo"/>
        <c:txPr>
          <a:bodyPr/>
          <a:lstStyle/>
          <a:p>
            <a:pPr>
              <a:defRPr lang="en-ZA" sz="1200" baseline="0"/>
            </a:pPr>
            <a:endParaRPr lang="en-US"/>
          </a:p>
        </c:txPr>
        <c:crossAx val="328780800"/>
        <c:crosses val="autoZero"/>
        <c:auto val="1"/>
        <c:lblOffset val="100"/>
        <c:baseTimeUnit val="months"/>
        <c:majorUnit val="2"/>
        <c:majorTimeUnit val="months"/>
        <c:minorUnit val="1"/>
        <c:minorTimeUnit val="months"/>
      </c:dateAx>
      <c:valAx>
        <c:axId val="328780800"/>
        <c:scaling>
          <c:orientation val="minMax"/>
          <c:max val="9000"/>
          <c:min val="0"/>
        </c:scaling>
        <c:delete val="0"/>
        <c:axPos val="l"/>
        <c:numFmt formatCode="#,##0" sourceLinked="1"/>
        <c:majorTickMark val="out"/>
        <c:minorTickMark val="none"/>
        <c:tickLblPos val="nextTo"/>
        <c:txPr>
          <a:bodyPr/>
          <a:lstStyle/>
          <a:p>
            <a:pPr>
              <a:defRPr lang="en-ZA" sz="1200" baseline="0"/>
            </a:pPr>
            <a:endParaRPr lang="en-US"/>
          </a:p>
        </c:txPr>
        <c:crossAx val="328779264"/>
        <c:crosses val="autoZero"/>
        <c:crossBetween val="between"/>
        <c:majorUnit val="500"/>
      </c:valAx>
    </c:plotArea>
    <c:legend>
      <c:legendPos val="r"/>
      <c:layout>
        <c:manualLayout>
          <c:xMode val="edge"/>
          <c:yMode val="edge"/>
          <c:x val="0.13561596813768256"/>
          <c:y val="8.3585240170087782E-2"/>
          <c:w val="9.9518416320703226E-2"/>
          <c:h val="0.14049060628496154"/>
        </c:manualLayout>
      </c:layout>
      <c:overlay val="0"/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0466" l="0.70000000000000062" r="0.70000000000000062" t="0.75000000000000466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lang="en-ZA"/>
            </a:pPr>
            <a:r>
              <a:rPr lang="en-US" sz="1200"/>
              <a:t>Annual % change -</a:t>
            </a:r>
            <a:r>
              <a:rPr lang="en-US" sz="1200" baseline="0"/>
              <a:t> </a:t>
            </a:r>
            <a:r>
              <a:rPr lang="en-US" sz="1200"/>
              <a:t>South</a:t>
            </a:r>
            <a:r>
              <a:rPr lang="en-US" sz="1200" baseline="0"/>
              <a:t> African Residents</a:t>
            </a:r>
            <a:endParaRPr lang="en-US" sz="1200"/>
          </a:p>
        </c:rich>
      </c:tx>
      <c:layout>
        <c:manualLayout>
          <c:xMode val="edge"/>
          <c:yMode val="edge"/>
          <c:x val="0.72333290771085956"/>
          <c:y val="3.7943927468703821E-2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6.0201314458088032E-2"/>
          <c:y val="3.5616022454545482E-2"/>
          <c:w val="0.92550749967070767"/>
          <c:h val="0.92613038496977518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Travellers!$B$186</c:f>
              <c:strCache>
                <c:ptCount val="1"/>
                <c:pt idx="0">
                  <c:v>Arrivals</c:v>
                </c:pt>
              </c:strCache>
            </c:strRef>
          </c:tx>
          <c:invertIfNegative val="0"/>
          <c:cat>
            <c:numRef>
              <c:f>Travellers!$A$188:$A$198</c:f>
              <c:numCache>
                <c:formatCode>General</c:formatCode>
                <c:ptCount val="11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  <c:pt idx="8">
                  <c:v>2014</c:v>
                </c:pt>
                <c:pt idx="9">
                  <c:v>2015</c:v>
                </c:pt>
                <c:pt idx="10">
                  <c:v>2016</c:v>
                </c:pt>
              </c:numCache>
            </c:numRef>
          </c:cat>
          <c:val>
            <c:numRef>
              <c:f>Travellers!$B$188:$B$198</c:f>
              <c:numCache>
                <c:formatCode>0.00</c:formatCode>
                <c:ptCount val="11"/>
                <c:pt idx="0">
                  <c:v>0</c:v>
                </c:pt>
                <c:pt idx="1">
                  <c:v>13.31581971923487</c:v>
                </c:pt>
                <c:pt idx="2">
                  <c:v>4.9481996667391215</c:v>
                </c:pt>
                <c:pt idx="3">
                  <c:v>42.89658981085185</c:v>
                </c:pt>
                <c:pt idx="4">
                  <c:v>143.63768115942028</c:v>
                </c:pt>
                <c:pt idx="5">
                  <c:v>24.016021255923693</c:v>
                </c:pt>
                <c:pt idx="6">
                  <c:v>12.071308657766416</c:v>
                </c:pt>
                <c:pt idx="7">
                  <c:v>9.4571652756972728</c:v>
                </c:pt>
                <c:pt idx="8">
                  <c:v>24.115009644961152</c:v>
                </c:pt>
                <c:pt idx="9">
                  <c:v>20.370418643449238</c:v>
                </c:pt>
                <c:pt idx="10">
                  <c:v>9.243273895784764</c:v>
                </c:pt>
              </c:numCache>
            </c:numRef>
          </c:val>
        </c:ser>
        <c:ser>
          <c:idx val="1"/>
          <c:order val="1"/>
          <c:tx>
            <c:strRef>
              <c:f>Travellers!$D$186</c:f>
              <c:strCache>
                <c:ptCount val="1"/>
                <c:pt idx="0">
                  <c:v>Departures</c:v>
                </c:pt>
              </c:strCache>
            </c:strRef>
          </c:tx>
          <c:invertIfNegative val="0"/>
          <c:cat>
            <c:numRef>
              <c:f>Travellers!$A$188:$A$198</c:f>
              <c:numCache>
                <c:formatCode>General</c:formatCode>
                <c:ptCount val="11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  <c:pt idx="8">
                  <c:v>2014</c:v>
                </c:pt>
                <c:pt idx="9">
                  <c:v>2015</c:v>
                </c:pt>
                <c:pt idx="10">
                  <c:v>2016</c:v>
                </c:pt>
              </c:numCache>
            </c:numRef>
          </c:cat>
          <c:val>
            <c:numRef>
              <c:f>Travellers!$D$188:$D$198</c:f>
              <c:numCache>
                <c:formatCode>0.00</c:formatCode>
                <c:ptCount val="11"/>
                <c:pt idx="0">
                  <c:v>0</c:v>
                </c:pt>
                <c:pt idx="1">
                  <c:v>13.533200429382012</c:v>
                </c:pt>
                <c:pt idx="2">
                  <c:v>-1.8099547511312339</c:v>
                </c:pt>
                <c:pt idx="3">
                  <c:v>48.490267556228076</c:v>
                </c:pt>
                <c:pt idx="4">
                  <c:v>145.58339895317062</c:v>
                </c:pt>
                <c:pt idx="5">
                  <c:v>19.977743827684421</c:v>
                </c:pt>
                <c:pt idx="6">
                  <c:v>12.332772633663987</c:v>
                </c:pt>
                <c:pt idx="7">
                  <c:v>13.152149574563357</c:v>
                </c:pt>
                <c:pt idx="8">
                  <c:v>23.316100625819391</c:v>
                </c:pt>
                <c:pt idx="9">
                  <c:v>18.090632498082972</c:v>
                </c:pt>
                <c:pt idx="10">
                  <c:v>-11.73249353098109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57560704"/>
        <c:axId val="357562240"/>
      </c:barChart>
      <c:catAx>
        <c:axId val="3575607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 sz="1100"/>
            </a:pPr>
            <a:endParaRPr lang="en-US"/>
          </a:p>
        </c:txPr>
        <c:crossAx val="357562240"/>
        <c:crosses val="autoZero"/>
        <c:auto val="1"/>
        <c:lblAlgn val="ctr"/>
        <c:lblOffset val="100"/>
        <c:noMultiLvlLbl val="0"/>
      </c:catAx>
      <c:valAx>
        <c:axId val="357562240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 sz="1100"/>
            </a:pPr>
            <a:endParaRPr lang="en-US"/>
          </a:p>
        </c:txPr>
        <c:crossAx val="35756070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6989072852379935"/>
          <c:y val="0.19018199645821665"/>
          <c:w val="0.18688420704168734"/>
          <c:h val="0.18734500594713069"/>
        </c:manualLayout>
      </c:layout>
      <c:overlay val="0"/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  <c:showDLblsOverMax val="0"/>
  </c:chart>
  <c:spPr>
    <a:gradFill>
      <a:gsLst>
        <a:gs pos="0">
          <a:srgbClr val="FFEFD1"/>
        </a:gs>
        <a:gs pos="64999">
          <a:srgbClr val="F0EBD5"/>
        </a:gs>
        <a:gs pos="100000">
          <a:srgbClr val="D1C39F"/>
        </a:gs>
      </a:gsLst>
      <a:lin ang="5400000" scaled="0"/>
    </a:gradFill>
  </c:spPr>
  <c:printSettings>
    <c:headerFooter/>
    <c:pageMargins b="0.75000000000000455" l="0.70000000000000062" r="0.70000000000000062" t="0.75000000000000455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lang="en-ZA"/>
            </a:pPr>
            <a:r>
              <a:rPr lang="en-US" sz="1200"/>
              <a:t>Annual % change - Foreign travellers </a:t>
            </a:r>
          </a:p>
        </c:rich>
      </c:tx>
      <c:layout>
        <c:manualLayout>
          <c:xMode val="edge"/>
          <c:yMode val="edge"/>
          <c:x val="0.76255445734847627"/>
          <c:y val="3.5967305539042288E-2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5.5499511912248459E-2"/>
          <c:y val="3.1821668074549683E-2"/>
          <c:w val="0.93015590350212962"/>
          <c:h val="0.94168507727564443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Travellers!$F$186</c:f>
              <c:strCache>
                <c:ptCount val="1"/>
                <c:pt idx="0">
                  <c:v>Arrivals</c:v>
                </c:pt>
              </c:strCache>
            </c:strRef>
          </c:tx>
          <c:invertIfNegative val="0"/>
          <c:cat>
            <c:numRef>
              <c:f>Travellers!$A$188:$A$198</c:f>
              <c:numCache>
                <c:formatCode>General</c:formatCode>
                <c:ptCount val="11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  <c:pt idx="8">
                  <c:v>2014</c:v>
                </c:pt>
                <c:pt idx="9">
                  <c:v>2015</c:v>
                </c:pt>
                <c:pt idx="10">
                  <c:v>2016</c:v>
                </c:pt>
              </c:numCache>
            </c:numRef>
          </c:cat>
          <c:val>
            <c:numRef>
              <c:f>Travellers!$F$188:$F$198</c:f>
              <c:numCache>
                <c:formatCode>0.00</c:formatCode>
                <c:ptCount val="11"/>
                <c:pt idx="0">
                  <c:v>15.033820641501189</c:v>
                </c:pt>
                <c:pt idx="1">
                  <c:v>5.8611532625189682</c:v>
                </c:pt>
                <c:pt idx="2">
                  <c:v>-2.3830854685540186</c:v>
                </c:pt>
                <c:pt idx="3">
                  <c:v>134.10425844346548</c:v>
                </c:pt>
                <c:pt idx="4">
                  <c:v>206.74298259369607</c:v>
                </c:pt>
                <c:pt idx="5">
                  <c:v>-8.2741168651909422</c:v>
                </c:pt>
                <c:pt idx="6">
                  <c:v>15.153964051832252</c:v>
                </c:pt>
                <c:pt idx="7">
                  <c:v>21.634440868281573</c:v>
                </c:pt>
                <c:pt idx="8">
                  <c:v>-0.91120705091218746</c:v>
                </c:pt>
                <c:pt idx="9">
                  <c:v>-5.2682888009072251</c:v>
                </c:pt>
                <c:pt idx="10">
                  <c:v>14.699327376769391</c:v>
                </c:pt>
              </c:numCache>
            </c:numRef>
          </c:val>
        </c:ser>
        <c:ser>
          <c:idx val="1"/>
          <c:order val="1"/>
          <c:tx>
            <c:strRef>
              <c:f>Travellers!$H$186</c:f>
              <c:strCache>
                <c:ptCount val="1"/>
                <c:pt idx="0">
                  <c:v>Departures</c:v>
                </c:pt>
              </c:strCache>
            </c:strRef>
          </c:tx>
          <c:invertIfNegative val="0"/>
          <c:cat>
            <c:numRef>
              <c:f>Travellers!$A$188:$A$198</c:f>
              <c:numCache>
                <c:formatCode>General</c:formatCode>
                <c:ptCount val="11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  <c:pt idx="8">
                  <c:v>2014</c:v>
                </c:pt>
                <c:pt idx="9">
                  <c:v>2015</c:v>
                </c:pt>
                <c:pt idx="10">
                  <c:v>2016</c:v>
                </c:pt>
              </c:numCache>
            </c:numRef>
          </c:cat>
          <c:val>
            <c:numRef>
              <c:f>Travellers!$H$188:$H$198</c:f>
              <c:numCache>
                <c:formatCode>0.00</c:formatCode>
                <c:ptCount val="11"/>
                <c:pt idx="0">
                  <c:v>10.788973384030411</c:v>
                </c:pt>
                <c:pt idx="1">
                  <c:v>12.912912912912919</c:v>
                </c:pt>
                <c:pt idx="2">
                  <c:v>13.772796352583578</c:v>
                </c:pt>
                <c:pt idx="3">
                  <c:v>60.026715645349803</c:v>
                </c:pt>
                <c:pt idx="4">
                  <c:v>241.8614357262104</c:v>
                </c:pt>
                <c:pt idx="5">
                  <c:v>3.0765474301062139</c:v>
                </c:pt>
                <c:pt idx="6">
                  <c:v>18.470922657823035</c:v>
                </c:pt>
                <c:pt idx="7">
                  <c:v>27.335666083479126</c:v>
                </c:pt>
                <c:pt idx="8">
                  <c:v>6.516576049620201</c:v>
                </c:pt>
                <c:pt idx="9">
                  <c:v>4.78911239309301</c:v>
                </c:pt>
                <c:pt idx="10">
                  <c:v>28.486925755984299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60852096"/>
        <c:axId val="360882560"/>
      </c:barChart>
      <c:catAx>
        <c:axId val="36085209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 sz="1100"/>
            </a:pPr>
            <a:endParaRPr lang="en-US"/>
          </a:p>
        </c:txPr>
        <c:crossAx val="360882560"/>
        <c:crosses val="autoZero"/>
        <c:auto val="1"/>
        <c:lblAlgn val="ctr"/>
        <c:lblOffset val="100"/>
        <c:noMultiLvlLbl val="0"/>
      </c:catAx>
      <c:valAx>
        <c:axId val="360882560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 sz="1100"/>
            </a:pPr>
            <a:endParaRPr lang="en-US"/>
          </a:p>
        </c:txPr>
        <c:crossAx val="36085209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69834943877510358"/>
          <c:y val="0.21180134410104118"/>
          <c:w val="0.18024382311770473"/>
          <c:h val="0.21964000254371496"/>
        </c:manualLayout>
      </c:layout>
      <c:overlay val="0"/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  <c:showDLblsOverMax val="0"/>
  </c:chart>
  <c:spPr>
    <a:gradFill>
      <a:gsLst>
        <a:gs pos="0">
          <a:srgbClr val="FFEFD1"/>
        </a:gs>
        <a:gs pos="64999">
          <a:srgbClr val="F0EBD5"/>
        </a:gs>
        <a:gs pos="100000">
          <a:srgbClr val="D1C39F"/>
        </a:gs>
      </a:gsLst>
      <a:lin ang="5400000" scaled="0"/>
    </a:gradFill>
  </c:spPr>
  <c:printSettings>
    <c:headerFooter/>
    <c:pageMargins b="0.75000000000000455" l="0.70000000000000062" r="0.70000000000000062" t="0.75000000000000455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lang="en-ZA" sz="1200"/>
            </a:pPr>
            <a:r>
              <a:rPr lang="en-US" sz="1200"/>
              <a:t>	Visitors</a:t>
            </a:r>
          </a:p>
        </c:rich>
      </c:tx>
      <c:layout>
        <c:manualLayout>
          <c:xMode val="edge"/>
          <c:yMode val="edge"/>
          <c:x val="0.84437254631294356"/>
          <c:y val="4.2105263157894736E-2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6.2143048839152337E-2"/>
          <c:y val="3.8956209421190782E-2"/>
          <c:w val="0.92048013773197956"/>
          <c:h val="0.9220875811576112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Travellers!$J$186</c:f>
              <c:strCache>
                <c:ptCount val="1"/>
                <c:pt idx="0">
                  <c:v>Same Day</c:v>
                </c:pt>
              </c:strCache>
            </c:strRef>
          </c:tx>
          <c:invertIfNegative val="0"/>
          <c:cat>
            <c:numRef>
              <c:f>Travellers!$A$188:$A$198</c:f>
              <c:numCache>
                <c:formatCode>General</c:formatCode>
                <c:ptCount val="11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  <c:pt idx="8">
                  <c:v>2014</c:v>
                </c:pt>
                <c:pt idx="9">
                  <c:v>2015</c:v>
                </c:pt>
                <c:pt idx="10">
                  <c:v>2016</c:v>
                </c:pt>
              </c:numCache>
            </c:numRef>
          </c:cat>
          <c:val>
            <c:numRef>
              <c:f>Travellers!$J$188:$J$198</c:f>
              <c:numCache>
                <c:formatCode>0.00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407.14285714285705</c:v>
                </c:pt>
                <c:pt idx="5">
                  <c:v>-58.130601792573621</c:v>
                </c:pt>
                <c:pt idx="6">
                  <c:v>-30.581039755351679</c:v>
                </c:pt>
                <c:pt idx="7">
                  <c:v>-28.634361233480181</c:v>
                </c:pt>
                <c:pt idx="8">
                  <c:v>0.61728395061728836</c:v>
                </c:pt>
                <c:pt idx="9">
                  <c:v>46.296296296296298</c:v>
                </c:pt>
                <c:pt idx="10">
                  <c:v>61.963190184049076</c:v>
                </c:pt>
              </c:numCache>
            </c:numRef>
          </c:val>
        </c:ser>
        <c:ser>
          <c:idx val="1"/>
          <c:order val="1"/>
          <c:tx>
            <c:strRef>
              <c:f>Travellers!$L$186</c:f>
              <c:strCache>
                <c:ptCount val="1"/>
                <c:pt idx="0">
                  <c:v>Overnight (Tourists)</c:v>
                </c:pt>
              </c:strCache>
            </c:strRef>
          </c:tx>
          <c:invertIfNegative val="0"/>
          <c:cat>
            <c:numRef>
              <c:f>Travellers!$A$188:$A$198</c:f>
              <c:numCache>
                <c:formatCode>General</c:formatCode>
                <c:ptCount val="11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  <c:pt idx="8">
                  <c:v>2014</c:v>
                </c:pt>
                <c:pt idx="9">
                  <c:v>2015</c:v>
                </c:pt>
                <c:pt idx="10">
                  <c:v>2016</c:v>
                </c:pt>
              </c:numCache>
            </c:numRef>
          </c:cat>
          <c:val>
            <c:numRef>
              <c:f>Travellers!$L$192:$L$198</c:f>
              <c:numCache>
                <c:formatCode>0.00</c:formatCode>
                <c:ptCount val="7"/>
                <c:pt idx="0">
                  <c:v>208.31926051017686</c:v>
                </c:pt>
                <c:pt idx="1">
                  <c:v>-19.66905935599182</c:v>
                </c:pt>
                <c:pt idx="2">
                  <c:v>9.6820498098040684</c:v>
                </c:pt>
                <c:pt idx="3">
                  <c:v>17.523884308336612</c:v>
                </c:pt>
                <c:pt idx="4">
                  <c:v>7.0434298440979859</c:v>
                </c:pt>
                <c:pt idx="5">
                  <c:v>3.4576837416481063</c:v>
                </c:pt>
                <c:pt idx="6">
                  <c:v>10.340702210663204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63075072"/>
        <c:axId val="363076608"/>
      </c:barChart>
      <c:catAx>
        <c:axId val="36307507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363076608"/>
        <c:crosses val="autoZero"/>
        <c:auto val="1"/>
        <c:lblAlgn val="ctr"/>
        <c:lblOffset val="100"/>
        <c:noMultiLvlLbl val="0"/>
      </c:catAx>
      <c:valAx>
        <c:axId val="363076608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36307507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4710383067069186"/>
          <c:y val="0.15935819864622394"/>
          <c:w val="0.15643314682128023"/>
          <c:h val="0.23917833954966194"/>
        </c:manualLayout>
      </c:layout>
      <c:overlay val="0"/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  <c:showDLblsOverMax val="0"/>
  </c:chart>
  <c:spPr>
    <a:gradFill>
      <a:gsLst>
        <a:gs pos="0">
          <a:srgbClr val="FFEFD1"/>
        </a:gs>
        <a:gs pos="64999">
          <a:srgbClr val="F0EBD5"/>
        </a:gs>
        <a:gs pos="100000">
          <a:srgbClr val="D1C39F"/>
        </a:gs>
      </a:gsLst>
      <a:lin ang="5400000" scaled="0"/>
    </a:gradFill>
  </c:spPr>
  <c:printSettings>
    <c:headerFooter/>
    <c:pageMargins b="0.75000000000000455" l="0.70000000000000062" r="0.70000000000000062" t="0.75000000000000455" header="0.30000000000000032" footer="0.3000000000000003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lang="en-ZA"/>
            </a:pPr>
            <a:r>
              <a:rPr lang="en-US" sz="1200" baseline="0"/>
              <a:t>Arrivals (Total</a:t>
            </a:r>
            <a:r>
              <a:rPr lang="en-US" sz="1100"/>
              <a:t>)</a:t>
            </a:r>
            <a:r>
              <a:rPr lang="en-US" sz="1100" baseline="0"/>
              <a:t> </a:t>
            </a:r>
            <a:endParaRPr lang="en-US" sz="1100"/>
          </a:p>
        </c:rich>
      </c:tx>
      <c:layout>
        <c:manualLayout>
          <c:xMode val="edge"/>
          <c:yMode val="edge"/>
          <c:x val="0.44553768461838023"/>
          <c:y val="6.0973254376260805E-2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4486104645967999E-2"/>
          <c:y val="4.1120322769570603E-2"/>
          <c:w val="0.91296973245237534"/>
          <c:h val="0.86803383874536344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Travellers!$B$266</c:f>
              <c:strCache>
                <c:ptCount val="1"/>
                <c:pt idx="0">
                  <c:v>South African residents</c:v>
                </c:pt>
              </c:strCache>
            </c:strRef>
          </c:tx>
          <c:invertIfNegative val="0"/>
          <c:cat>
            <c:numRef>
              <c:f>Travellers!$A$269:$A$279</c:f>
              <c:numCache>
                <c:formatCode>General</c:formatCode>
                <c:ptCount val="11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  <c:pt idx="8">
                  <c:v>2014</c:v>
                </c:pt>
                <c:pt idx="9">
                  <c:v>2015</c:v>
                </c:pt>
                <c:pt idx="10">
                  <c:v>2016</c:v>
                </c:pt>
              </c:numCache>
            </c:numRef>
          </c:cat>
          <c:val>
            <c:numRef>
              <c:f>Travellers!$C$269:$C$279</c:f>
              <c:numCache>
                <c:formatCode>#,##0</c:formatCode>
                <c:ptCount val="11"/>
                <c:pt idx="0">
                  <c:v>1674911</c:v>
                </c:pt>
                <c:pt idx="1">
                  <c:v>1754525</c:v>
                </c:pt>
                <c:pt idx="2">
                  <c:v>1764971</c:v>
                </c:pt>
                <c:pt idx="3">
                  <c:v>1644374</c:v>
                </c:pt>
                <c:pt idx="4">
                  <c:v>1845190</c:v>
                </c:pt>
                <c:pt idx="5">
                  <c:v>1853321</c:v>
                </c:pt>
                <c:pt idx="6">
                  <c:v>1812898</c:v>
                </c:pt>
                <c:pt idx="7">
                  <c:v>1800345</c:v>
                </c:pt>
                <c:pt idx="8">
                  <c:v>1920839</c:v>
                </c:pt>
                <c:pt idx="9">
                  <c:v>2067972</c:v>
                </c:pt>
                <c:pt idx="10">
                  <c:v>331238</c:v>
                </c:pt>
              </c:numCache>
            </c:numRef>
          </c:val>
        </c:ser>
        <c:ser>
          <c:idx val="1"/>
          <c:order val="1"/>
          <c:tx>
            <c:strRef>
              <c:f>Travellers!$F$266</c:f>
              <c:strCache>
                <c:ptCount val="1"/>
                <c:pt idx="0">
                  <c:v>Foreign travellers</c:v>
                </c:pt>
              </c:strCache>
            </c:strRef>
          </c:tx>
          <c:invertIfNegative val="0"/>
          <c:cat>
            <c:numRef>
              <c:f>Travellers!$A$269:$A$279</c:f>
              <c:numCache>
                <c:formatCode>General</c:formatCode>
                <c:ptCount val="11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  <c:pt idx="8">
                  <c:v>2014</c:v>
                </c:pt>
                <c:pt idx="9">
                  <c:v>2015</c:v>
                </c:pt>
                <c:pt idx="10">
                  <c:v>2016</c:v>
                </c:pt>
              </c:numCache>
            </c:numRef>
          </c:cat>
          <c:val>
            <c:numRef>
              <c:f>Travellers!$G$269:$G$279</c:f>
              <c:numCache>
                <c:formatCode>#,##0</c:formatCode>
                <c:ptCount val="11"/>
                <c:pt idx="0">
                  <c:v>2317819</c:v>
                </c:pt>
                <c:pt idx="1">
                  <c:v>2500966</c:v>
                </c:pt>
                <c:pt idx="2">
                  <c:v>2581352</c:v>
                </c:pt>
                <c:pt idx="3">
                  <c:v>2408039</c:v>
                </c:pt>
                <c:pt idx="4">
                  <c:v>3178090</c:v>
                </c:pt>
                <c:pt idx="5">
                  <c:v>2902230</c:v>
                </c:pt>
                <c:pt idx="6">
                  <c:v>3480855</c:v>
                </c:pt>
                <c:pt idx="7">
                  <c:v>3716848</c:v>
                </c:pt>
                <c:pt idx="8">
                  <c:v>3182953</c:v>
                </c:pt>
                <c:pt idx="9">
                  <c:v>2970756</c:v>
                </c:pt>
                <c:pt idx="10">
                  <c:v>577689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63110400"/>
        <c:axId val="363111936"/>
      </c:barChart>
      <c:catAx>
        <c:axId val="3631104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 sz="1050"/>
            </a:pPr>
            <a:endParaRPr lang="en-US"/>
          </a:p>
        </c:txPr>
        <c:crossAx val="363111936"/>
        <c:crosses val="autoZero"/>
        <c:auto val="1"/>
        <c:lblAlgn val="ctr"/>
        <c:lblOffset val="100"/>
        <c:noMultiLvlLbl val="0"/>
      </c:catAx>
      <c:valAx>
        <c:axId val="363111936"/>
        <c:scaling>
          <c:orientation val="minMax"/>
        </c:scaling>
        <c:delete val="0"/>
        <c:axPos val="l"/>
        <c:numFmt formatCode="#,##0" sourceLinked="1"/>
        <c:majorTickMark val="out"/>
        <c:minorTickMark val="none"/>
        <c:tickLblPos val="nextTo"/>
        <c:txPr>
          <a:bodyPr/>
          <a:lstStyle/>
          <a:p>
            <a:pPr>
              <a:defRPr lang="en-ZA" sz="1050"/>
            </a:pPr>
            <a:endParaRPr lang="en-US"/>
          </a:p>
        </c:txPr>
        <c:crossAx val="36311040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7068754475157788"/>
          <c:y val="8.4878098571013375E-2"/>
          <c:w val="0.23439823679403538"/>
          <c:h val="0.20049170299993493"/>
        </c:manualLayout>
      </c:layout>
      <c:overlay val="0"/>
      <c:txPr>
        <a:bodyPr/>
        <a:lstStyle/>
        <a:p>
          <a:pPr>
            <a:defRPr lang="en-ZA" sz="1200" baseline="0"/>
          </a:pPr>
          <a:endParaRPr lang="en-US"/>
        </a:p>
      </c:txPr>
    </c:legend>
    <c:plotVisOnly val="1"/>
    <c:dispBlanksAs val="gap"/>
    <c:showDLblsOverMax val="0"/>
  </c:chart>
  <c:spPr>
    <a:gradFill>
      <a:gsLst>
        <a:gs pos="0">
          <a:srgbClr val="FFEFD1"/>
        </a:gs>
        <a:gs pos="64999">
          <a:srgbClr val="F0EBD5"/>
        </a:gs>
        <a:gs pos="100000">
          <a:srgbClr val="D1C39F"/>
        </a:gs>
      </a:gsLst>
      <a:lin ang="5400000" scaled="0"/>
    </a:gradFill>
  </c:spPr>
  <c:printSettings>
    <c:headerFooter/>
    <c:pageMargins b="0.75000000000000455" l="0.70000000000000062" r="0.70000000000000062" t="0.75000000000000455" header="0.30000000000000032" footer="0.30000000000000032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lang="en-ZA" sz="1200" baseline="0"/>
            </a:pPr>
            <a:r>
              <a:rPr lang="en-US" sz="1200" baseline="0"/>
              <a:t>Departures (Total)</a:t>
            </a:r>
          </a:p>
        </c:rich>
      </c:tx>
      <c:layout>
        <c:manualLayout>
          <c:xMode val="edge"/>
          <c:yMode val="edge"/>
          <c:x val="0.43823206237797041"/>
          <c:y val="4.6997385169105475E-2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1558277938160733E-2"/>
          <c:y val="3.2641349261623528E-2"/>
          <c:w val="0.91362910729280522"/>
          <c:h val="0.88125672734880234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Travellers!$B$266</c:f>
              <c:strCache>
                <c:ptCount val="1"/>
                <c:pt idx="0">
                  <c:v>South African residents</c:v>
                </c:pt>
              </c:strCache>
            </c:strRef>
          </c:tx>
          <c:invertIfNegative val="0"/>
          <c:cat>
            <c:numRef>
              <c:f>Travellers!$A$269:$A$279</c:f>
              <c:numCache>
                <c:formatCode>General</c:formatCode>
                <c:ptCount val="11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  <c:pt idx="8">
                  <c:v>2014</c:v>
                </c:pt>
                <c:pt idx="9">
                  <c:v>2015</c:v>
                </c:pt>
                <c:pt idx="10">
                  <c:v>2016</c:v>
                </c:pt>
              </c:numCache>
            </c:numRef>
          </c:cat>
          <c:val>
            <c:numRef>
              <c:f>Travellers!$E$269:$E$279</c:f>
              <c:numCache>
                <c:formatCode>#,##0</c:formatCode>
                <c:ptCount val="11"/>
                <c:pt idx="0">
                  <c:v>1692415</c:v>
                </c:pt>
                <c:pt idx="1">
                  <c:v>1781677</c:v>
                </c:pt>
                <c:pt idx="2">
                  <c:v>1855835</c:v>
                </c:pt>
                <c:pt idx="3">
                  <c:v>1732221</c:v>
                </c:pt>
                <c:pt idx="4">
                  <c:v>1878270</c:v>
                </c:pt>
                <c:pt idx="5">
                  <c:v>1871338</c:v>
                </c:pt>
                <c:pt idx="6">
                  <c:v>1821560</c:v>
                </c:pt>
                <c:pt idx="7">
                  <c:v>1810889</c:v>
                </c:pt>
                <c:pt idx="8">
                  <c:v>1908545</c:v>
                </c:pt>
                <c:pt idx="9">
                  <c:v>2053688</c:v>
                </c:pt>
                <c:pt idx="10">
                  <c:v>271506</c:v>
                </c:pt>
              </c:numCache>
            </c:numRef>
          </c:val>
        </c:ser>
        <c:ser>
          <c:idx val="1"/>
          <c:order val="1"/>
          <c:tx>
            <c:strRef>
              <c:f>Travellers!$F$266</c:f>
              <c:strCache>
                <c:ptCount val="1"/>
                <c:pt idx="0">
                  <c:v>Foreign travellers</c:v>
                </c:pt>
              </c:strCache>
            </c:strRef>
          </c:tx>
          <c:invertIfNegative val="0"/>
          <c:cat>
            <c:numRef>
              <c:f>Travellers!$A$269:$A$279</c:f>
              <c:numCache>
                <c:formatCode>General</c:formatCode>
                <c:ptCount val="11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  <c:pt idx="8">
                  <c:v>2014</c:v>
                </c:pt>
                <c:pt idx="9">
                  <c:v>2015</c:v>
                </c:pt>
                <c:pt idx="10">
                  <c:v>2016</c:v>
                </c:pt>
              </c:numCache>
            </c:numRef>
          </c:cat>
          <c:val>
            <c:numRef>
              <c:f>Travellers!$I$269:$I$279</c:f>
              <c:numCache>
                <c:formatCode>#,##0</c:formatCode>
                <c:ptCount val="11"/>
                <c:pt idx="0">
                  <c:v>2167810</c:v>
                </c:pt>
                <c:pt idx="1">
                  <c:v>2361491</c:v>
                </c:pt>
                <c:pt idx="2">
                  <c:v>2418377</c:v>
                </c:pt>
                <c:pt idx="3">
                  <c:v>2402410</c:v>
                </c:pt>
                <c:pt idx="4">
                  <c:v>2789488</c:v>
                </c:pt>
                <c:pt idx="5">
                  <c:v>2600027</c:v>
                </c:pt>
                <c:pt idx="6">
                  <c:v>2835908</c:v>
                </c:pt>
                <c:pt idx="7">
                  <c:v>3005554</c:v>
                </c:pt>
                <c:pt idx="8">
                  <c:v>3036493</c:v>
                </c:pt>
                <c:pt idx="9">
                  <c:v>2781352</c:v>
                </c:pt>
                <c:pt idx="10">
                  <c:v>586618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63136512"/>
        <c:axId val="363138048"/>
      </c:barChart>
      <c:catAx>
        <c:axId val="36313651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 sz="1050"/>
            </a:pPr>
            <a:endParaRPr lang="en-US"/>
          </a:p>
        </c:txPr>
        <c:crossAx val="363138048"/>
        <c:crosses val="autoZero"/>
        <c:auto val="1"/>
        <c:lblAlgn val="ctr"/>
        <c:lblOffset val="100"/>
        <c:noMultiLvlLbl val="0"/>
      </c:catAx>
      <c:valAx>
        <c:axId val="363138048"/>
        <c:scaling>
          <c:orientation val="minMax"/>
        </c:scaling>
        <c:delete val="0"/>
        <c:axPos val="l"/>
        <c:numFmt formatCode="#,##0" sourceLinked="1"/>
        <c:majorTickMark val="out"/>
        <c:minorTickMark val="none"/>
        <c:tickLblPos val="nextTo"/>
        <c:txPr>
          <a:bodyPr/>
          <a:lstStyle/>
          <a:p>
            <a:pPr>
              <a:defRPr lang="en-ZA" sz="1050"/>
            </a:pPr>
            <a:endParaRPr lang="en-US"/>
          </a:p>
        </c:txPr>
        <c:crossAx val="36313651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22673273900432941"/>
          <c:y val="8.4829170055782568E-2"/>
          <c:w val="0.15341324170573351"/>
          <c:h val="0.17910962528651717"/>
        </c:manualLayout>
      </c:layout>
      <c:overlay val="0"/>
      <c:txPr>
        <a:bodyPr/>
        <a:lstStyle/>
        <a:p>
          <a:pPr>
            <a:defRPr lang="en-ZA" sz="1200" baseline="0"/>
          </a:pPr>
          <a:endParaRPr lang="en-US"/>
        </a:p>
      </c:txPr>
    </c:legend>
    <c:plotVisOnly val="1"/>
    <c:dispBlanksAs val="gap"/>
    <c:showDLblsOverMax val="0"/>
  </c:chart>
  <c:spPr>
    <a:gradFill>
      <a:gsLst>
        <a:gs pos="0">
          <a:srgbClr val="FFEFD1"/>
        </a:gs>
        <a:gs pos="64999">
          <a:srgbClr val="F0EBD5"/>
        </a:gs>
        <a:gs pos="100000">
          <a:srgbClr val="D1C39F"/>
        </a:gs>
      </a:gsLst>
      <a:lin ang="5400000" scaled="0"/>
    </a:gradFill>
  </c:spPr>
  <c:printSettings>
    <c:headerFooter/>
    <c:pageMargins b="0.75000000000000455" l="0.70000000000000062" r="0.70000000000000062" t="0.75000000000000455" header="0.30000000000000032" footer="0.30000000000000032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lang="en-ZA"/>
            </a:pPr>
            <a:r>
              <a:rPr lang="en-US" sz="1200" baseline="0"/>
              <a:t>Visitors (Total)</a:t>
            </a:r>
          </a:p>
        </c:rich>
      </c:tx>
      <c:layout>
        <c:manualLayout>
          <c:xMode val="edge"/>
          <c:yMode val="edge"/>
          <c:x val="0.45018072507707646"/>
          <c:y val="4.5823375243380302E-2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1558277938160733E-2"/>
          <c:y val="2.8528433720050744E-2"/>
          <c:w val="0.91650104285650624"/>
          <c:h val="0.88398815808523246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Travellers!$J$267</c:f>
              <c:strCache>
                <c:ptCount val="1"/>
                <c:pt idx="0">
                  <c:v>Same Day</c:v>
                </c:pt>
              </c:strCache>
            </c:strRef>
          </c:tx>
          <c:invertIfNegative val="0"/>
          <c:cat>
            <c:numRef>
              <c:f>Travellers!$A$269:$A$279</c:f>
              <c:numCache>
                <c:formatCode>General</c:formatCode>
                <c:ptCount val="11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  <c:pt idx="8">
                  <c:v>2014</c:v>
                </c:pt>
                <c:pt idx="9">
                  <c:v>2015</c:v>
                </c:pt>
                <c:pt idx="10">
                  <c:v>2016</c:v>
                </c:pt>
              </c:numCache>
            </c:numRef>
          </c:cat>
          <c:val>
            <c:numRef>
              <c:f>Travellers!$K$272:$K$279</c:f>
              <c:numCache>
                <c:formatCode>#,##0</c:formatCode>
                <c:ptCount val="8"/>
                <c:pt idx="0">
                  <c:v>212103</c:v>
                </c:pt>
                <c:pt idx="1">
                  <c:v>322894</c:v>
                </c:pt>
                <c:pt idx="2">
                  <c:v>220253</c:v>
                </c:pt>
                <c:pt idx="3">
                  <c:v>201983</c:v>
                </c:pt>
                <c:pt idx="4">
                  <c:v>209972</c:v>
                </c:pt>
                <c:pt idx="5">
                  <c:v>219765</c:v>
                </c:pt>
                <c:pt idx="6">
                  <c:v>215997</c:v>
                </c:pt>
                <c:pt idx="7">
                  <c:v>28705</c:v>
                </c:pt>
              </c:numCache>
            </c:numRef>
          </c:val>
        </c:ser>
        <c:ser>
          <c:idx val="1"/>
          <c:order val="1"/>
          <c:tx>
            <c:strRef>
              <c:f>Travellers!$L$267</c:f>
              <c:strCache>
                <c:ptCount val="1"/>
                <c:pt idx="0">
                  <c:v>Overnight (Tourists)</c:v>
                </c:pt>
              </c:strCache>
            </c:strRef>
          </c:tx>
          <c:invertIfNegative val="0"/>
          <c:cat>
            <c:numRef>
              <c:f>Travellers!$A$269:$A$279</c:f>
              <c:numCache>
                <c:formatCode>General</c:formatCode>
                <c:ptCount val="11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  <c:pt idx="8">
                  <c:v>2014</c:v>
                </c:pt>
                <c:pt idx="9">
                  <c:v>2015</c:v>
                </c:pt>
                <c:pt idx="10">
                  <c:v>2016</c:v>
                </c:pt>
              </c:numCache>
            </c:numRef>
          </c:cat>
          <c:val>
            <c:numRef>
              <c:f>Travellers!$M$269:$M$279</c:f>
              <c:numCache>
                <c:formatCode>#,##0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2095237</c:v>
                </c:pt>
                <c:pt idx="4">
                  <c:v>2738910</c:v>
                </c:pt>
                <c:pt idx="5">
                  <c:v>2503230</c:v>
                </c:pt>
                <c:pt idx="6">
                  <c:v>2936871</c:v>
                </c:pt>
                <c:pt idx="7">
                  <c:v>3159064</c:v>
                </c:pt>
                <c:pt idx="8">
                  <c:v>2670923</c:v>
                </c:pt>
                <c:pt idx="9">
                  <c:v>2535540</c:v>
                </c:pt>
                <c:pt idx="10">
                  <c:v>508725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63171840"/>
        <c:axId val="363173376"/>
      </c:barChart>
      <c:catAx>
        <c:axId val="36317184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363173376"/>
        <c:crosses val="autoZero"/>
        <c:auto val="1"/>
        <c:lblAlgn val="ctr"/>
        <c:lblOffset val="100"/>
        <c:noMultiLvlLbl val="0"/>
      </c:catAx>
      <c:valAx>
        <c:axId val="363173376"/>
        <c:scaling>
          <c:orientation val="minMax"/>
        </c:scaling>
        <c:delete val="0"/>
        <c:axPos val="l"/>
        <c:numFmt formatCode="#,##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36317184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23344555065970241"/>
          <c:y val="9.6527210560664725E-2"/>
          <c:w val="0.14260682495745253"/>
          <c:h val="0.14080900808178209"/>
        </c:manualLayout>
      </c:layout>
      <c:overlay val="0"/>
      <c:txPr>
        <a:bodyPr/>
        <a:lstStyle/>
        <a:p>
          <a:pPr>
            <a:defRPr lang="en-ZA" sz="1200" baseline="0"/>
          </a:pPr>
          <a:endParaRPr lang="en-US"/>
        </a:p>
      </c:txPr>
    </c:legend>
    <c:plotVisOnly val="1"/>
    <c:dispBlanksAs val="gap"/>
    <c:showDLblsOverMax val="0"/>
  </c:chart>
  <c:spPr>
    <a:gradFill>
      <a:gsLst>
        <a:gs pos="0">
          <a:srgbClr val="FFEFD1"/>
        </a:gs>
        <a:gs pos="64999">
          <a:srgbClr val="F0EBD5"/>
        </a:gs>
        <a:gs pos="100000">
          <a:srgbClr val="D1C39F"/>
        </a:gs>
      </a:gsLst>
      <a:lin ang="5400000" scaled="0"/>
    </a:gradFill>
  </c:spPr>
  <c:printSettings>
    <c:headerFooter/>
    <c:pageMargins b="0.75000000000000455" l="0.70000000000000062" r="0.70000000000000062" t="0.75000000000000455" header="0.30000000000000032" footer="0.30000000000000032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lang="en-ZA"/>
            </a:pPr>
            <a:r>
              <a:rPr lang="en-US" sz="1200"/>
              <a:t>Proportional Contribution - Arrivals</a:t>
            </a:r>
          </a:p>
        </c:rich>
      </c:tx>
      <c:layout>
        <c:manualLayout>
          <c:xMode val="edge"/>
          <c:yMode val="edge"/>
          <c:x val="0.25482399911278975"/>
          <c:y val="6.4214060351104413E-2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9.2988355328823366E-2"/>
          <c:y val="5.1440233134044784E-2"/>
          <c:w val="0.87518582677165369"/>
          <c:h val="0.838203004914650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Travellers!$B$350</c:f>
              <c:strCache>
                <c:ptCount val="1"/>
                <c:pt idx="0">
                  <c:v>South African residents</c:v>
                </c:pt>
              </c:strCache>
            </c:strRef>
          </c:tx>
          <c:invertIfNegative val="0"/>
          <c:cat>
            <c:numRef>
              <c:f>Travellers!$A$352:$A$362</c:f>
              <c:numCache>
                <c:formatCode>General</c:formatCode>
                <c:ptCount val="11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  <c:pt idx="8">
                  <c:v>2014</c:v>
                </c:pt>
                <c:pt idx="9">
                  <c:v>2015</c:v>
                </c:pt>
                <c:pt idx="10">
                  <c:v>2016</c:v>
                </c:pt>
              </c:numCache>
            </c:numRef>
          </c:cat>
          <c:val>
            <c:numRef>
              <c:f>Travellers!$B$352:$B$362</c:f>
              <c:numCache>
                <c:formatCode>0.00</c:formatCode>
                <c:ptCount val="11"/>
                <c:pt idx="0">
                  <c:v>0.72726252320272533</c:v>
                </c:pt>
                <c:pt idx="1">
                  <c:v>0.78670865333922291</c:v>
                </c:pt>
                <c:pt idx="2">
                  <c:v>0.82075002932059504</c:v>
                </c:pt>
                <c:pt idx="3">
                  <c:v>1.2588377096694547</c:v>
                </c:pt>
                <c:pt idx="4">
                  <c:v>2.7332144657189774</c:v>
                </c:pt>
                <c:pt idx="5">
                  <c:v>3.3747526737138358</c:v>
                </c:pt>
                <c:pt idx="6">
                  <c:v>3.8664613232515013</c:v>
                </c:pt>
                <c:pt idx="7">
                  <c:v>4.2616276324815523</c:v>
                </c:pt>
                <c:pt idx="8">
                  <c:v>4.9575211665319161</c:v>
                </c:pt>
                <c:pt idx="9">
                  <c:v>4.4658728454737302</c:v>
                </c:pt>
                <c:pt idx="10">
                  <c:v>5.2343028275741315</c:v>
                </c:pt>
              </c:numCache>
            </c:numRef>
          </c:val>
        </c:ser>
        <c:ser>
          <c:idx val="1"/>
          <c:order val="1"/>
          <c:tx>
            <c:strRef>
              <c:f>Travellers!$D$350</c:f>
              <c:strCache>
                <c:ptCount val="1"/>
                <c:pt idx="0">
                  <c:v>Foreign travellers</c:v>
                </c:pt>
              </c:strCache>
            </c:strRef>
          </c:tx>
          <c:invertIfNegative val="0"/>
          <c:cat>
            <c:numRef>
              <c:f>Travellers!$A$352:$A$362</c:f>
              <c:numCache>
                <c:formatCode>General</c:formatCode>
                <c:ptCount val="11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  <c:pt idx="8">
                  <c:v>2014</c:v>
                </c:pt>
                <c:pt idx="9">
                  <c:v>2015</c:v>
                </c:pt>
                <c:pt idx="10">
                  <c:v>2016</c:v>
                </c:pt>
              </c:numCache>
            </c:numRef>
          </c:cat>
          <c:val>
            <c:numRef>
              <c:f>Travellers!$D$352:$D$362</c:f>
              <c:numCache>
                <c:formatCode>0.00</c:formatCode>
                <c:ptCount val="11"/>
                <c:pt idx="0">
                  <c:v>0.2274552068129565</c:v>
                </c:pt>
                <c:pt idx="1">
                  <c:v>0.22315377338196521</c:v>
                </c:pt>
                <c:pt idx="2">
                  <c:v>0.21105219280439089</c:v>
                </c:pt>
                <c:pt idx="3">
                  <c:v>0.52964258469235759</c:v>
                </c:pt>
                <c:pt idx="4">
                  <c:v>1.230990941099843</c:v>
                </c:pt>
                <c:pt idx="5">
                  <c:v>1.2364629956964128</c:v>
                </c:pt>
                <c:pt idx="6">
                  <c:v>1.18715085805068</c:v>
                </c:pt>
                <c:pt idx="7">
                  <c:v>1.352301735233725</c:v>
                </c:pt>
                <c:pt idx="8">
                  <c:v>1.5647419236162141</c:v>
                </c:pt>
                <c:pt idx="9">
                  <c:v>1.6027906701189865</c:v>
                </c:pt>
                <c:pt idx="10">
                  <c:v>1.6481186243809385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63194624"/>
        <c:axId val="363290624"/>
      </c:barChart>
      <c:catAx>
        <c:axId val="36319462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 sz="1100"/>
            </a:pPr>
            <a:endParaRPr lang="en-US"/>
          </a:p>
        </c:txPr>
        <c:crossAx val="363290624"/>
        <c:crosses val="autoZero"/>
        <c:auto val="1"/>
        <c:lblAlgn val="ctr"/>
        <c:lblOffset val="100"/>
        <c:noMultiLvlLbl val="0"/>
      </c:catAx>
      <c:valAx>
        <c:axId val="363290624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 sz="1100"/>
            </a:pPr>
            <a:endParaRPr lang="en-US"/>
          </a:p>
        </c:txPr>
        <c:crossAx val="36319462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3462637240767439"/>
          <c:y val="0.1876260896165359"/>
          <c:w val="0.3451675723633138"/>
          <c:h val="0.23344149441793047"/>
        </c:manualLayout>
      </c:layout>
      <c:overlay val="0"/>
      <c:txPr>
        <a:bodyPr/>
        <a:lstStyle/>
        <a:p>
          <a:pPr>
            <a:defRPr lang="en-ZA" sz="1100"/>
          </a:pPr>
          <a:endParaRPr lang="en-US"/>
        </a:p>
      </c:txPr>
    </c:legend>
    <c:plotVisOnly val="1"/>
    <c:dispBlanksAs val="gap"/>
    <c:showDLblsOverMax val="0"/>
  </c:chart>
  <c:spPr>
    <a:gradFill>
      <a:gsLst>
        <a:gs pos="0">
          <a:srgbClr val="FFEFD1"/>
        </a:gs>
        <a:gs pos="64999">
          <a:srgbClr val="F0EBD5"/>
        </a:gs>
        <a:gs pos="100000">
          <a:srgbClr val="D1C39F"/>
        </a:gs>
      </a:gsLst>
      <a:lin ang="5400000" scaled="0"/>
    </a:gradFill>
  </c:spPr>
  <c:printSettings>
    <c:headerFooter/>
    <c:pageMargins b="0.75000000000000433" l="0.70000000000000062" r="0.70000000000000062" t="0.75000000000000433" header="0.30000000000000032" footer="0.30000000000000032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lang="en-ZA"/>
            </a:pPr>
            <a:r>
              <a:rPr lang="en-US" sz="1200"/>
              <a:t>Proportional Contribution - Departures</a:t>
            </a:r>
          </a:p>
        </c:rich>
      </c:tx>
      <c:layout>
        <c:manualLayout>
          <c:xMode val="edge"/>
          <c:yMode val="edge"/>
          <c:x val="0.39492742293080518"/>
          <c:y val="5.6375827009284556E-2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201915006055122"/>
          <c:y val="4.4708123509354006E-2"/>
          <c:w val="0.87558399900652351"/>
          <c:h val="0.8359495141469106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Travellers!$B$350</c:f>
              <c:strCache>
                <c:ptCount val="1"/>
                <c:pt idx="0">
                  <c:v>South African residents</c:v>
                </c:pt>
              </c:strCache>
            </c:strRef>
          </c:tx>
          <c:invertIfNegative val="0"/>
          <c:cat>
            <c:numRef>
              <c:f>Travellers!$A$352:$A$362</c:f>
              <c:numCache>
                <c:formatCode>General</c:formatCode>
                <c:ptCount val="11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  <c:pt idx="8">
                  <c:v>2014</c:v>
                </c:pt>
                <c:pt idx="9">
                  <c:v>2015</c:v>
                </c:pt>
                <c:pt idx="10">
                  <c:v>2016</c:v>
                </c:pt>
              </c:numCache>
            </c:numRef>
          </c:cat>
          <c:val>
            <c:numRef>
              <c:f>Travellers!$C$352:$C$362</c:f>
              <c:numCache>
                <c:formatCode>0.00</c:formatCode>
                <c:ptCount val="11"/>
                <c:pt idx="0">
                  <c:v>0.77061477238147846</c:v>
                </c:pt>
                <c:pt idx="1">
                  <c:v>0.83107095169326417</c:v>
                </c:pt>
                <c:pt idx="2">
                  <c:v>0.78342093990036821</c:v>
                </c:pt>
                <c:pt idx="3">
                  <c:v>1.246319032040369</c:v>
                </c:pt>
                <c:pt idx="4">
                  <c:v>2.8227571115973742</c:v>
                </c:pt>
                <c:pt idx="5">
                  <c:v>3.3992255808410881</c:v>
                </c:pt>
                <c:pt idx="6">
                  <c:v>3.922791453479435</c:v>
                </c:pt>
                <c:pt idx="7">
                  <c:v>4.4648788523206004</c:v>
                </c:pt>
                <c:pt idx="8">
                  <c:v>5.2241891074090478</c:v>
                </c:pt>
                <c:pt idx="9">
                  <c:v>4.6492456497773764</c:v>
                </c:pt>
                <c:pt idx="10">
                  <c:v>5.4024588775202016</c:v>
                </c:pt>
              </c:numCache>
            </c:numRef>
          </c:val>
        </c:ser>
        <c:ser>
          <c:idx val="1"/>
          <c:order val="1"/>
          <c:tx>
            <c:strRef>
              <c:f>Travellers!$D$350</c:f>
              <c:strCache>
                <c:ptCount val="1"/>
                <c:pt idx="0">
                  <c:v>Foreign travellers</c:v>
                </c:pt>
              </c:strCache>
            </c:strRef>
          </c:tx>
          <c:invertIfNegative val="0"/>
          <c:cat>
            <c:numRef>
              <c:f>Travellers!$A$352:$A$362</c:f>
              <c:numCache>
                <c:formatCode>General</c:formatCode>
                <c:ptCount val="11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  <c:pt idx="8">
                  <c:v>2014</c:v>
                </c:pt>
                <c:pt idx="9">
                  <c:v>2015</c:v>
                </c:pt>
                <c:pt idx="10">
                  <c:v>2016</c:v>
                </c:pt>
              </c:numCache>
            </c:numRef>
          </c:cat>
          <c:val>
            <c:numRef>
              <c:f>Travellers!$E$352:$E$362</c:f>
              <c:numCache>
                <c:formatCode>0.00</c:formatCode>
                <c:ptCount val="11"/>
                <c:pt idx="0">
                  <c:v>0.21505574750554707</c:v>
                </c:pt>
                <c:pt idx="1">
                  <c:v>0.2229100174423701</c:v>
                </c:pt>
                <c:pt idx="2">
                  <c:v>0.24764542501024447</c:v>
                </c:pt>
                <c:pt idx="3">
                  <c:v>0.39893273837521492</c:v>
                </c:pt>
                <c:pt idx="4">
                  <c:v>1.1745524626741537</c:v>
                </c:pt>
                <c:pt idx="5">
                  <c:v>1.2989095882465835</c:v>
                </c:pt>
                <c:pt idx="6">
                  <c:v>1.4108356124387675</c:v>
                </c:pt>
                <c:pt idx="7">
                  <c:v>1.6950951471841798</c:v>
                </c:pt>
                <c:pt idx="8">
                  <c:v>1.7871603853524445</c:v>
                </c:pt>
                <c:pt idx="9">
                  <c:v>1.7595040109989672</c:v>
                </c:pt>
                <c:pt idx="10">
                  <c:v>1.9810166070594493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63311872"/>
        <c:axId val="363313408"/>
      </c:barChart>
      <c:catAx>
        <c:axId val="36331187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 sz="1100"/>
            </a:pPr>
            <a:endParaRPr lang="en-US"/>
          </a:p>
        </c:txPr>
        <c:crossAx val="363313408"/>
        <c:crosses val="autoZero"/>
        <c:auto val="1"/>
        <c:lblAlgn val="ctr"/>
        <c:lblOffset val="100"/>
        <c:noMultiLvlLbl val="0"/>
      </c:catAx>
      <c:valAx>
        <c:axId val="363313408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 sz="1100"/>
            </a:pPr>
            <a:endParaRPr lang="en-US"/>
          </a:p>
        </c:txPr>
        <c:crossAx val="36331187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4019080769197023"/>
          <c:y val="0.17349169296798791"/>
          <c:w val="0.34400412688506798"/>
          <c:h val="0.25435898021266018"/>
        </c:manualLayout>
      </c:layout>
      <c:overlay val="0"/>
      <c:txPr>
        <a:bodyPr/>
        <a:lstStyle/>
        <a:p>
          <a:pPr>
            <a:defRPr lang="en-ZA" sz="1100"/>
          </a:pPr>
          <a:endParaRPr lang="en-US"/>
        </a:p>
      </c:txPr>
    </c:legend>
    <c:plotVisOnly val="1"/>
    <c:dispBlanksAs val="gap"/>
    <c:showDLblsOverMax val="0"/>
  </c:chart>
  <c:spPr>
    <a:gradFill>
      <a:gsLst>
        <a:gs pos="0">
          <a:srgbClr val="FFEFD1"/>
        </a:gs>
        <a:gs pos="64999">
          <a:srgbClr val="F0EBD5"/>
        </a:gs>
        <a:gs pos="100000">
          <a:srgbClr val="D1C39F"/>
        </a:gs>
      </a:gsLst>
      <a:lin ang="5400000" scaled="0"/>
    </a:gradFill>
  </c:spPr>
  <c:printSettings>
    <c:headerFooter/>
    <c:pageMargins b="0.75000000000000433" l="0.70000000000000062" r="0.70000000000000062" t="0.75000000000000433" header="0.30000000000000032" footer="0.30000000000000032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lang="en-ZA"/>
            </a:pPr>
            <a:r>
              <a:rPr lang="en-US" sz="1200"/>
              <a:t>Proportional</a:t>
            </a:r>
            <a:r>
              <a:rPr lang="en-US" sz="1200" baseline="0"/>
              <a:t> Contribution - Visitors</a:t>
            </a:r>
            <a:endParaRPr lang="en-US" sz="1200"/>
          </a:p>
        </c:rich>
      </c:tx>
      <c:layout>
        <c:manualLayout>
          <c:xMode val="edge"/>
          <c:yMode val="edge"/>
          <c:x val="0.28634711286089237"/>
          <c:y val="5.0965238569850468E-2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8.4824226232550565E-2"/>
          <c:y val="5.1440267507966195E-2"/>
          <c:w val="0.89111018129182384"/>
          <c:h val="0.83601012216708803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Travellers!$F$351</c:f>
              <c:strCache>
                <c:ptCount val="1"/>
                <c:pt idx="0">
                  <c:v>Same Day</c:v>
                </c:pt>
              </c:strCache>
            </c:strRef>
          </c:tx>
          <c:invertIfNegative val="0"/>
          <c:cat>
            <c:numRef>
              <c:f>Travellers!$A$352:$A$362</c:f>
              <c:numCache>
                <c:formatCode>General</c:formatCode>
                <c:ptCount val="11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  <c:pt idx="8">
                  <c:v>2014</c:v>
                </c:pt>
                <c:pt idx="9">
                  <c:v>2015</c:v>
                </c:pt>
                <c:pt idx="10">
                  <c:v>2016</c:v>
                </c:pt>
              </c:numCache>
            </c:numRef>
          </c:cat>
          <c:val>
            <c:numRef>
              <c:f>Travellers!$F$352:$F$362</c:f>
              <c:numCache>
                <c:formatCode>0.00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7.260623376378457E-2</c:v>
                </c:pt>
                <c:pt idx="4">
                  <c:v>0.24187504258363426</c:v>
                </c:pt>
                <c:pt idx="5">
                  <c:v>0.14846562816397507</c:v>
                </c:pt>
                <c:pt idx="6">
                  <c:v>0.11238569582588634</c:v>
                </c:pt>
                <c:pt idx="7">
                  <c:v>7.71531442287543E-2</c:v>
                </c:pt>
                <c:pt idx="8">
                  <c:v>7.4170136281937527E-2</c:v>
                </c:pt>
                <c:pt idx="9">
                  <c:v>0.10972374616314115</c:v>
                </c:pt>
                <c:pt idx="10">
                  <c:v>0.15328340010451141</c:v>
                </c:pt>
              </c:numCache>
            </c:numRef>
          </c:val>
        </c:ser>
        <c:ser>
          <c:idx val="1"/>
          <c:order val="1"/>
          <c:tx>
            <c:strRef>
              <c:f>Travellers!$G$351</c:f>
              <c:strCache>
                <c:ptCount val="1"/>
                <c:pt idx="0">
                  <c:v>Overnight (Tourists)</c:v>
                </c:pt>
              </c:strCache>
            </c:strRef>
          </c:tx>
          <c:invertIfNegative val="0"/>
          <c:cat>
            <c:numRef>
              <c:f>Travellers!$A$352:$A$362</c:f>
              <c:numCache>
                <c:formatCode>General</c:formatCode>
                <c:ptCount val="11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  <c:pt idx="8">
                  <c:v>2014</c:v>
                </c:pt>
                <c:pt idx="9">
                  <c:v>2015</c:v>
                </c:pt>
                <c:pt idx="10">
                  <c:v>2016</c:v>
                </c:pt>
              </c:numCache>
            </c:numRef>
          </c:cat>
          <c:val>
            <c:numRef>
              <c:f>Travellers!$G$352:$G$362</c:f>
              <c:numCache>
                <c:formatCode>0.00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0.53697982614854556</c:v>
                </c:pt>
                <c:pt idx="4">
                  <c:v>1.2665257346900776</c:v>
                </c:pt>
                <c:pt idx="5">
                  <c:v>1.1132017433475949</c:v>
                </c:pt>
                <c:pt idx="6">
                  <c:v>1.0406994382797201</c:v>
                </c:pt>
                <c:pt idx="7">
                  <c:v>1.1370456565615639</c:v>
                </c:pt>
                <c:pt idx="8">
                  <c:v>1.4395772547542554</c:v>
                </c:pt>
                <c:pt idx="9">
                  <c:v>1.4656443992206789</c:v>
                </c:pt>
                <c:pt idx="10">
                  <c:v>1.3899454518649565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63338752"/>
        <c:axId val="363340544"/>
      </c:barChart>
      <c:catAx>
        <c:axId val="36333875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363340544"/>
        <c:crosses val="autoZero"/>
        <c:auto val="1"/>
        <c:lblAlgn val="ctr"/>
        <c:lblOffset val="100"/>
        <c:noMultiLvlLbl val="0"/>
      </c:catAx>
      <c:valAx>
        <c:axId val="363340544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36333875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9.7611243596040564E-2"/>
          <c:y val="0.16428559680894395"/>
          <c:w val="0.26284318533177087"/>
          <c:h val="0.25096129852277421"/>
        </c:manualLayout>
      </c:layout>
      <c:overlay val="0"/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gap"/>
    <c:showDLblsOverMax val="0"/>
  </c:chart>
  <c:spPr>
    <a:gradFill>
      <a:gsLst>
        <a:gs pos="0">
          <a:srgbClr val="FFEFD1"/>
        </a:gs>
        <a:gs pos="64999">
          <a:srgbClr val="F0EBD5"/>
        </a:gs>
        <a:gs pos="100000">
          <a:srgbClr val="D1C39F"/>
        </a:gs>
      </a:gsLst>
      <a:lin ang="5400000" scaled="0"/>
    </a:gradFill>
  </c:spPr>
  <c:printSettings>
    <c:headerFooter/>
    <c:pageMargins b="0.75000000000000433" l="0.70000000000000062" r="0.70000000000000062" t="0.75000000000000433" header="0.30000000000000032" footer="0.30000000000000032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lang="en-ZA"/>
            </a:pPr>
            <a:r>
              <a:rPr lang="en-ZA" sz="1200" baseline="0"/>
              <a:t>Average Monthly % change </a:t>
            </a:r>
          </a:p>
        </c:rich>
      </c:tx>
      <c:layout>
        <c:manualLayout>
          <c:xMode val="edge"/>
          <c:yMode val="edge"/>
          <c:x val="0.43500678273653182"/>
          <c:y val="3.5638634179026012E-2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3.5255281561779206E-2"/>
          <c:y val="3.2881011213326157E-2"/>
          <c:w val="0.95837105653542043"/>
          <c:h val="0.93298684781137553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Tourists!$B$183</c:f>
              <c:strCache>
                <c:ptCount val="1"/>
                <c:pt idx="0">
                  <c:v>Europe</c:v>
                </c:pt>
              </c:strCache>
            </c:strRef>
          </c:tx>
          <c:invertIfNegative val="0"/>
          <c:cat>
            <c:numRef>
              <c:f>Tourists!$A$185:$A$195</c:f>
              <c:numCache>
                <c:formatCode>General</c:formatCode>
                <c:ptCount val="11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  <c:pt idx="8">
                  <c:v>2014</c:v>
                </c:pt>
                <c:pt idx="9">
                  <c:v>2015</c:v>
                </c:pt>
                <c:pt idx="10">
                  <c:v>2016</c:v>
                </c:pt>
              </c:numCache>
            </c:numRef>
          </c:cat>
          <c:val>
            <c:numRef>
              <c:f>Tourists!$B$185:$B$195</c:f>
              <c:numCache>
                <c:formatCode>0.00</c:formatCode>
                <c:ptCount val="11"/>
                <c:pt idx="0">
                  <c:v>12.820512820512819</c:v>
                </c:pt>
                <c:pt idx="1">
                  <c:v>11.616161616161616</c:v>
                </c:pt>
                <c:pt idx="2">
                  <c:v>-6.7873303167420813</c:v>
                </c:pt>
                <c:pt idx="3">
                  <c:v>429.44983818770231</c:v>
                </c:pt>
                <c:pt idx="4">
                  <c:v>177.67420537897308</c:v>
                </c:pt>
                <c:pt idx="5">
                  <c:v>-14.946893401573933</c:v>
                </c:pt>
                <c:pt idx="6">
                  <c:v>17.35360724684568</c:v>
                </c:pt>
                <c:pt idx="7">
                  <c:v>17.941225119920592</c:v>
                </c:pt>
                <c:pt idx="8">
                  <c:v>14.277032396802394</c:v>
                </c:pt>
                <c:pt idx="9">
                  <c:v>-7.212108815708727</c:v>
                </c:pt>
                <c:pt idx="10">
                  <c:v>22.872762542985623</c:v>
                </c:pt>
              </c:numCache>
            </c:numRef>
          </c:val>
        </c:ser>
        <c:ser>
          <c:idx val="1"/>
          <c:order val="1"/>
          <c:tx>
            <c:strRef>
              <c:f>Tourists!$D$183</c:f>
              <c:strCache>
                <c:ptCount val="1"/>
                <c:pt idx="0">
                  <c:v>North America</c:v>
                </c:pt>
              </c:strCache>
            </c:strRef>
          </c:tx>
          <c:invertIfNegative val="0"/>
          <c:cat>
            <c:numRef>
              <c:f>Tourists!$A$185:$A$195</c:f>
              <c:numCache>
                <c:formatCode>General</c:formatCode>
                <c:ptCount val="11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  <c:pt idx="8">
                  <c:v>2014</c:v>
                </c:pt>
                <c:pt idx="9">
                  <c:v>2015</c:v>
                </c:pt>
                <c:pt idx="10">
                  <c:v>2016</c:v>
                </c:pt>
              </c:numCache>
            </c:numRef>
          </c:cat>
          <c:val>
            <c:numRef>
              <c:f>Tourists!$D$185:$D$195</c:f>
              <c:numCache>
                <c:formatCode>0.00</c:formatCode>
                <c:ptCount val="11"/>
                <c:pt idx="0">
                  <c:v>-14.860681114551083</c:v>
                </c:pt>
                <c:pt idx="1">
                  <c:v>-21.45454545454546</c:v>
                </c:pt>
                <c:pt idx="2">
                  <c:v>21.759259259259267</c:v>
                </c:pt>
                <c:pt idx="3">
                  <c:v>56.653992395437271</c:v>
                </c:pt>
                <c:pt idx="4">
                  <c:v>342.23300970873782</c:v>
                </c:pt>
                <c:pt idx="5">
                  <c:v>-13.336992316136111</c:v>
                </c:pt>
                <c:pt idx="6">
                  <c:v>0.94996833438885353</c:v>
                </c:pt>
                <c:pt idx="7">
                  <c:v>19.636135508155565</c:v>
                </c:pt>
                <c:pt idx="8">
                  <c:v>19.559517566858947</c:v>
                </c:pt>
                <c:pt idx="9">
                  <c:v>6.4473684210526319</c:v>
                </c:pt>
                <c:pt idx="10">
                  <c:v>6.5512978986402972</c:v>
                </c:pt>
              </c:numCache>
            </c:numRef>
          </c:val>
        </c:ser>
        <c:ser>
          <c:idx val="2"/>
          <c:order val="2"/>
          <c:tx>
            <c:strRef>
              <c:f>Tourists!$F$183</c:f>
              <c:strCache>
                <c:ptCount val="1"/>
                <c:pt idx="0">
                  <c:v>Central and South America</c:v>
                </c:pt>
              </c:strCache>
            </c:strRef>
          </c:tx>
          <c:invertIfNegative val="0"/>
          <c:cat>
            <c:numRef>
              <c:f>Tourists!$A$185:$A$195</c:f>
              <c:numCache>
                <c:formatCode>General</c:formatCode>
                <c:ptCount val="11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  <c:pt idx="8">
                  <c:v>2014</c:v>
                </c:pt>
                <c:pt idx="9">
                  <c:v>2015</c:v>
                </c:pt>
                <c:pt idx="10">
                  <c:v>2016</c:v>
                </c:pt>
              </c:numCache>
            </c:numRef>
          </c:cat>
          <c:val>
            <c:numRef>
              <c:f>Tourists!$F$185:$F$195</c:f>
              <c:numCache>
                <c:formatCode>0.00</c:formatCode>
                <c:ptCount val="11"/>
                <c:pt idx="0">
                  <c:v>39.393939393939398</c:v>
                </c:pt>
                <c:pt idx="1">
                  <c:v>-17.391304347826093</c:v>
                </c:pt>
                <c:pt idx="2">
                  <c:v>42.105263157894747</c:v>
                </c:pt>
                <c:pt idx="3">
                  <c:v>7.4074074074074012</c:v>
                </c:pt>
                <c:pt idx="4">
                  <c:v>1820.6896551724139</c:v>
                </c:pt>
                <c:pt idx="5">
                  <c:v>-86.983842010771994</c:v>
                </c:pt>
                <c:pt idx="6">
                  <c:v>14.482758620689653</c:v>
                </c:pt>
                <c:pt idx="7">
                  <c:v>17.469879518072283</c:v>
                </c:pt>
                <c:pt idx="8">
                  <c:v>136.92307692307693</c:v>
                </c:pt>
                <c:pt idx="9">
                  <c:v>-61.471861471861466</c:v>
                </c:pt>
                <c:pt idx="10">
                  <c:v>-12.359550561797757</c:v>
                </c:pt>
              </c:numCache>
            </c:numRef>
          </c:val>
        </c:ser>
        <c:ser>
          <c:idx val="3"/>
          <c:order val="3"/>
          <c:tx>
            <c:strRef>
              <c:f>Tourists!$H$183</c:f>
              <c:strCache>
                <c:ptCount val="1"/>
                <c:pt idx="0">
                  <c:v>Australasia</c:v>
                </c:pt>
              </c:strCache>
            </c:strRef>
          </c:tx>
          <c:invertIfNegative val="0"/>
          <c:cat>
            <c:numRef>
              <c:f>Tourists!$A$185:$A$195</c:f>
              <c:numCache>
                <c:formatCode>General</c:formatCode>
                <c:ptCount val="11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  <c:pt idx="8">
                  <c:v>2014</c:v>
                </c:pt>
                <c:pt idx="9">
                  <c:v>2015</c:v>
                </c:pt>
                <c:pt idx="10">
                  <c:v>2016</c:v>
                </c:pt>
              </c:numCache>
            </c:numRef>
          </c:cat>
          <c:val>
            <c:numRef>
              <c:f>Tourists!$H$185:$H$195</c:f>
              <c:numCache>
                <c:formatCode>0.00</c:formatCode>
                <c:ptCount val="11"/>
                <c:pt idx="0">
                  <c:v>103.38983050847457</c:v>
                </c:pt>
                <c:pt idx="1">
                  <c:v>21.944444444444454</c:v>
                </c:pt>
                <c:pt idx="2">
                  <c:v>-12.984054669703882</c:v>
                </c:pt>
                <c:pt idx="3">
                  <c:v>10.732984293193722</c:v>
                </c:pt>
                <c:pt idx="4">
                  <c:v>184.16075650118205</c:v>
                </c:pt>
                <c:pt idx="5">
                  <c:v>-8.3194675540765477</c:v>
                </c:pt>
                <c:pt idx="6">
                  <c:v>46.64246823956443</c:v>
                </c:pt>
                <c:pt idx="7">
                  <c:v>0.4950495049505092</c:v>
                </c:pt>
                <c:pt idx="8">
                  <c:v>-16.440886699507399</c:v>
                </c:pt>
                <c:pt idx="9">
                  <c:v>29.329403095062645</c:v>
                </c:pt>
                <c:pt idx="10">
                  <c:v>-10.427350427350428</c:v>
                </c:pt>
              </c:numCache>
            </c:numRef>
          </c:val>
        </c:ser>
        <c:ser>
          <c:idx val="4"/>
          <c:order val="4"/>
          <c:tx>
            <c:strRef>
              <c:f>Tourists!$J$183</c:f>
              <c:strCache>
                <c:ptCount val="1"/>
                <c:pt idx="0">
                  <c:v>Middle East</c:v>
                </c:pt>
              </c:strCache>
            </c:strRef>
          </c:tx>
          <c:invertIfNegative val="0"/>
          <c:cat>
            <c:numRef>
              <c:f>Tourists!$A$185:$A$195</c:f>
              <c:numCache>
                <c:formatCode>General</c:formatCode>
                <c:ptCount val="11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  <c:pt idx="8">
                  <c:v>2014</c:v>
                </c:pt>
                <c:pt idx="9">
                  <c:v>2015</c:v>
                </c:pt>
                <c:pt idx="10">
                  <c:v>2016</c:v>
                </c:pt>
              </c:numCache>
            </c:numRef>
          </c:cat>
          <c:val>
            <c:numRef>
              <c:f>Tourists!$J$185:$J$195</c:f>
              <c:numCache>
                <c:formatCode>0.00</c:formatCode>
                <c:ptCount val="11"/>
                <c:pt idx="0">
                  <c:v>-36.363636363636367</c:v>
                </c:pt>
                <c:pt idx="1">
                  <c:v>104.76190476190477</c:v>
                </c:pt>
                <c:pt idx="2">
                  <c:v>-13.953488372093023</c:v>
                </c:pt>
                <c:pt idx="3">
                  <c:v>262.16216216216208</c:v>
                </c:pt>
                <c:pt idx="4">
                  <c:v>196.26865671641795</c:v>
                </c:pt>
                <c:pt idx="5">
                  <c:v>-4.0302267002518963</c:v>
                </c:pt>
                <c:pt idx="6">
                  <c:v>-9.7112860892388415</c:v>
                </c:pt>
                <c:pt idx="7">
                  <c:v>6.3953488372092986</c:v>
                </c:pt>
                <c:pt idx="8">
                  <c:v>6.2841530054644723</c:v>
                </c:pt>
                <c:pt idx="9">
                  <c:v>-17.480719794344466</c:v>
                </c:pt>
                <c:pt idx="10">
                  <c:v>4.6728971962616823</c:v>
                </c:pt>
              </c:numCache>
            </c:numRef>
          </c:val>
        </c:ser>
        <c:ser>
          <c:idx val="5"/>
          <c:order val="5"/>
          <c:tx>
            <c:strRef>
              <c:f>Tourists!$L$183</c:f>
              <c:strCache>
                <c:ptCount val="1"/>
                <c:pt idx="0">
                  <c:v>Asia</c:v>
                </c:pt>
              </c:strCache>
            </c:strRef>
          </c:tx>
          <c:invertIfNegative val="0"/>
          <c:cat>
            <c:numRef>
              <c:f>Tourists!$A$185:$A$195</c:f>
              <c:numCache>
                <c:formatCode>General</c:formatCode>
                <c:ptCount val="11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  <c:pt idx="8">
                  <c:v>2014</c:v>
                </c:pt>
                <c:pt idx="9">
                  <c:v>2015</c:v>
                </c:pt>
                <c:pt idx="10">
                  <c:v>2016</c:v>
                </c:pt>
              </c:numCache>
            </c:numRef>
          </c:cat>
          <c:val>
            <c:numRef>
              <c:f>Tourists!$L$185:$L$195</c:f>
              <c:numCache>
                <c:formatCode>0.00</c:formatCode>
                <c:ptCount val="11"/>
                <c:pt idx="0">
                  <c:v>112.04819277108433</c:v>
                </c:pt>
                <c:pt idx="1">
                  <c:v>-40.340909090909086</c:v>
                </c:pt>
                <c:pt idx="2">
                  <c:v>-5.3968253968254016</c:v>
                </c:pt>
                <c:pt idx="3">
                  <c:v>371.47651006711413</c:v>
                </c:pt>
                <c:pt idx="4">
                  <c:v>384.19928825622776</c:v>
                </c:pt>
                <c:pt idx="5">
                  <c:v>-6.5265324121711012</c:v>
                </c:pt>
                <c:pt idx="6">
                  <c:v>-19.028149080044031</c:v>
                </c:pt>
                <c:pt idx="7">
                  <c:v>-5.146630413672554</c:v>
                </c:pt>
                <c:pt idx="8">
                  <c:v>-17.710892710892708</c:v>
                </c:pt>
                <c:pt idx="9">
                  <c:v>11.520278676287628</c:v>
                </c:pt>
                <c:pt idx="10">
                  <c:v>4.6854082998661308</c:v>
                </c:pt>
              </c:numCache>
            </c:numRef>
          </c:val>
        </c:ser>
        <c:ser>
          <c:idx val="6"/>
          <c:order val="6"/>
          <c:tx>
            <c:strRef>
              <c:f>Tourists!$N$183</c:f>
              <c:strCache>
                <c:ptCount val="1"/>
                <c:pt idx="0">
                  <c:v>Africa</c:v>
                </c:pt>
              </c:strCache>
            </c:strRef>
          </c:tx>
          <c:invertIfNegative val="0"/>
          <c:cat>
            <c:numRef>
              <c:f>Tourists!$A$185:$A$195</c:f>
              <c:numCache>
                <c:formatCode>General</c:formatCode>
                <c:ptCount val="11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  <c:pt idx="8">
                  <c:v>2014</c:v>
                </c:pt>
                <c:pt idx="9">
                  <c:v>2015</c:v>
                </c:pt>
                <c:pt idx="10">
                  <c:v>2016</c:v>
                </c:pt>
              </c:numCache>
            </c:numRef>
          </c:cat>
          <c:val>
            <c:numRef>
              <c:f>Tourists!$N$185:$N$195</c:f>
              <c:numCache>
                <c:formatCode>0.00</c:formatCode>
                <c:ptCount val="11"/>
                <c:pt idx="0">
                  <c:v>-13.435828877005346</c:v>
                </c:pt>
                <c:pt idx="1">
                  <c:v>145.48262548262548</c:v>
                </c:pt>
                <c:pt idx="2">
                  <c:v>-6.5743944636678266</c:v>
                </c:pt>
                <c:pt idx="3">
                  <c:v>-24.141414141414142</c:v>
                </c:pt>
                <c:pt idx="4">
                  <c:v>36.395916555703494</c:v>
                </c:pt>
                <c:pt idx="5">
                  <c:v>-12.984054669703863</c:v>
                </c:pt>
                <c:pt idx="6">
                  <c:v>31.750186985789064</c:v>
                </c:pt>
                <c:pt idx="7">
                  <c:v>53.988078342321884</c:v>
                </c:pt>
                <c:pt idx="8">
                  <c:v>16.018433179723505</c:v>
                </c:pt>
                <c:pt idx="9">
                  <c:v>-16.44423260247855</c:v>
                </c:pt>
                <c:pt idx="10">
                  <c:v>-1.0838562464346835</c:v>
                </c:pt>
              </c:numCache>
            </c:numRef>
          </c:val>
        </c:ser>
        <c:ser>
          <c:idx val="7"/>
          <c:order val="7"/>
          <c:tx>
            <c:strRef>
              <c:f>Tourists!$P$183</c:f>
              <c:strCache>
                <c:ptCount val="1"/>
                <c:pt idx="0">
                  <c:v>SADC</c:v>
                </c:pt>
              </c:strCache>
            </c:strRef>
          </c:tx>
          <c:invertIfNegative val="0"/>
          <c:cat>
            <c:numRef>
              <c:f>Tourists!$A$185:$A$195</c:f>
              <c:numCache>
                <c:formatCode>General</c:formatCode>
                <c:ptCount val="11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  <c:pt idx="8">
                  <c:v>2014</c:v>
                </c:pt>
                <c:pt idx="9">
                  <c:v>2015</c:v>
                </c:pt>
                <c:pt idx="10">
                  <c:v>2016</c:v>
                </c:pt>
              </c:numCache>
            </c:numRef>
          </c:cat>
          <c:val>
            <c:numRef>
              <c:f>Tourists!$P$185:$P$195</c:f>
              <c:numCache>
                <c:formatCode>0.00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-3.5117056856187294</c:v>
                </c:pt>
                <c:pt idx="3">
                  <c:v>-24.298093587521659</c:v>
                </c:pt>
                <c:pt idx="4">
                  <c:v>15.384615384615385</c:v>
                </c:pt>
                <c:pt idx="5">
                  <c:v>12.341269841269837</c:v>
                </c:pt>
                <c:pt idx="6">
                  <c:v>9.5019427764040945</c:v>
                </c:pt>
                <c:pt idx="7">
                  <c:v>61.741935483870968</c:v>
                </c:pt>
                <c:pt idx="8">
                  <c:v>15.536497806142805</c:v>
                </c:pt>
                <c:pt idx="9">
                  <c:v>-19.989642672190573</c:v>
                </c:pt>
                <c:pt idx="10">
                  <c:v>-9.9029126213592242</c:v>
                </c:pt>
              </c:numCache>
            </c:numRef>
          </c:val>
        </c:ser>
        <c:ser>
          <c:idx val="8"/>
          <c:order val="8"/>
          <c:tx>
            <c:strRef>
              <c:f>Tourists!$R$183</c:f>
              <c:strCache>
                <c:ptCount val="1"/>
                <c:pt idx="0">
                  <c:v>Other Africa</c:v>
                </c:pt>
              </c:strCache>
            </c:strRef>
          </c:tx>
          <c:invertIfNegative val="0"/>
          <c:cat>
            <c:numRef>
              <c:f>Tourists!$A$185:$A$195</c:f>
              <c:numCache>
                <c:formatCode>General</c:formatCode>
                <c:ptCount val="11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  <c:pt idx="8">
                  <c:v>2014</c:v>
                </c:pt>
                <c:pt idx="9">
                  <c:v>2015</c:v>
                </c:pt>
                <c:pt idx="10">
                  <c:v>2016</c:v>
                </c:pt>
              </c:numCache>
            </c:numRef>
          </c:cat>
          <c:val>
            <c:numRef>
              <c:f>Tourists!$R$185:$R$195</c:f>
              <c:numCache>
                <c:formatCode>0.00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764.0625</c:v>
                </c:pt>
                <c:pt idx="5">
                  <c:v>-10.849909584086799</c:v>
                </c:pt>
                <c:pt idx="6">
                  <c:v>-15.821501014198782</c:v>
                </c:pt>
                <c:pt idx="7">
                  <c:v>-0.96385542168675387</c:v>
                </c:pt>
                <c:pt idx="8">
                  <c:v>21.897810218978105</c:v>
                </c:pt>
                <c:pt idx="9">
                  <c:v>26.946107784431138</c:v>
                </c:pt>
                <c:pt idx="10">
                  <c:v>61.320754716981128</c:v>
                </c:pt>
              </c:numCache>
            </c:numRef>
          </c:val>
        </c:ser>
        <c:ser>
          <c:idx val="9"/>
          <c:order val="9"/>
          <c:tx>
            <c:strRef>
              <c:f>Tourists!$T$183</c:f>
              <c:strCache>
                <c:ptCount val="1"/>
                <c:pt idx="0">
                  <c:v>East and Central Africa</c:v>
                </c:pt>
              </c:strCache>
            </c:strRef>
          </c:tx>
          <c:invertIfNegative val="0"/>
          <c:cat>
            <c:numRef>
              <c:f>Tourists!$A$185:$A$195</c:f>
              <c:numCache>
                <c:formatCode>General</c:formatCode>
                <c:ptCount val="11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  <c:pt idx="8">
                  <c:v>2014</c:v>
                </c:pt>
                <c:pt idx="9">
                  <c:v>2015</c:v>
                </c:pt>
                <c:pt idx="10">
                  <c:v>2016</c:v>
                </c:pt>
              </c:numCache>
            </c:numRef>
          </c:cat>
          <c:val>
            <c:numRef>
              <c:f>Tourists!$T$185:$T$195</c:f>
              <c:numCache>
                <c:formatCode>0.00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-57.668711656441715</c:v>
                </c:pt>
                <c:pt idx="3">
                  <c:v>-75.362318840579704</c:v>
                </c:pt>
                <c:pt idx="4">
                  <c:v>1076.4705882352941</c:v>
                </c:pt>
                <c:pt idx="5">
                  <c:v>-19.500000000000011</c:v>
                </c:pt>
                <c:pt idx="6">
                  <c:v>-40.993788819875768</c:v>
                </c:pt>
                <c:pt idx="7">
                  <c:v>16.84210526315789</c:v>
                </c:pt>
                <c:pt idx="8">
                  <c:v>27.927927927927936</c:v>
                </c:pt>
                <c:pt idx="9">
                  <c:v>21.12676056338028</c:v>
                </c:pt>
                <c:pt idx="10">
                  <c:v>63.953488372093013</c:v>
                </c:pt>
              </c:numCache>
            </c:numRef>
          </c:val>
        </c:ser>
        <c:ser>
          <c:idx val="10"/>
          <c:order val="10"/>
          <c:tx>
            <c:strRef>
              <c:f>Tourists!$V$183</c:f>
              <c:strCache>
                <c:ptCount val="1"/>
                <c:pt idx="0">
                  <c:v>West Africa</c:v>
                </c:pt>
              </c:strCache>
            </c:strRef>
          </c:tx>
          <c:invertIfNegative val="0"/>
          <c:cat>
            <c:numRef>
              <c:f>Tourists!$A$185:$A$195</c:f>
              <c:numCache>
                <c:formatCode>General</c:formatCode>
                <c:ptCount val="11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  <c:pt idx="8">
                  <c:v>2014</c:v>
                </c:pt>
                <c:pt idx="9">
                  <c:v>2015</c:v>
                </c:pt>
                <c:pt idx="10">
                  <c:v>2016</c:v>
                </c:pt>
              </c:numCache>
            </c:numRef>
          </c:cat>
          <c:val>
            <c:numRef>
              <c:f>Tourists!$V$185:$V$195</c:f>
              <c:numCache>
                <c:formatCode>0.00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33.333333333333329</c:v>
                </c:pt>
                <c:pt idx="3">
                  <c:v>25</c:v>
                </c:pt>
                <c:pt idx="4">
                  <c:v>693.33333333333326</c:v>
                </c:pt>
                <c:pt idx="5">
                  <c:v>-7.5630252100840343</c:v>
                </c:pt>
                <c:pt idx="6">
                  <c:v>5.454545454545455</c:v>
                </c:pt>
                <c:pt idx="7">
                  <c:v>-7.7586206896551726</c:v>
                </c:pt>
                <c:pt idx="8">
                  <c:v>35.514018691588802</c:v>
                </c:pt>
                <c:pt idx="9">
                  <c:v>22.068965517241374</c:v>
                </c:pt>
                <c:pt idx="10">
                  <c:v>100</c:v>
                </c:pt>
              </c:numCache>
            </c:numRef>
          </c:val>
        </c:ser>
        <c:ser>
          <c:idx val="11"/>
          <c:order val="11"/>
          <c:tx>
            <c:strRef>
              <c:f>Tourists!$X$183</c:f>
              <c:strCache>
                <c:ptCount val="1"/>
                <c:pt idx="0">
                  <c:v>North Africa</c:v>
                </c:pt>
              </c:strCache>
            </c:strRef>
          </c:tx>
          <c:invertIfNegative val="0"/>
          <c:cat>
            <c:numRef>
              <c:f>Tourists!$A$185:$A$195</c:f>
              <c:numCache>
                <c:formatCode>General</c:formatCode>
                <c:ptCount val="11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  <c:pt idx="8">
                  <c:v>2014</c:v>
                </c:pt>
                <c:pt idx="9">
                  <c:v>2015</c:v>
                </c:pt>
                <c:pt idx="10">
                  <c:v>2016</c:v>
                </c:pt>
              </c:numCache>
            </c:numRef>
          </c:cat>
          <c:val>
            <c:numRef>
              <c:f>Tourists!$X$185:$X$195</c:f>
              <c:numCache>
                <c:formatCode>0.00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-80</c:v>
                </c:pt>
                <c:pt idx="3">
                  <c:v>825</c:v>
                </c:pt>
                <c:pt idx="4">
                  <c:v>532.43243243243251</c:v>
                </c:pt>
                <c:pt idx="5">
                  <c:v>-5.1282051282051277</c:v>
                </c:pt>
                <c:pt idx="6">
                  <c:v>-8.1081081081081088</c:v>
                </c:pt>
                <c:pt idx="7">
                  <c:v>-5.3921568627451055</c:v>
                </c:pt>
                <c:pt idx="8">
                  <c:v>16.580310880829025</c:v>
                </c:pt>
                <c:pt idx="9">
                  <c:v>27.555555555555561</c:v>
                </c:pt>
                <c:pt idx="10">
                  <c:v>35.888501742160273</c:v>
                </c:pt>
              </c:numCache>
            </c:numRef>
          </c:val>
        </c:ser>
        <c:ser>
          <c:idx val="12"/>
          <c:order val="12"/>
          <c:tx>
            <c:strRef>
              <c:f>Tourists!$Z$183</c:f>
              <c:strCache>
                <c:ptCount val="1"/>
                <c:pt idx="0">
                  <c:v>Unspecified </c:v>
                </c:pt>
              </c:strCache>
            </c:strRef>
          </c:tx>
          <c:invertIfNegative val="0"/>
          <c:cat>
            <c:numRef>
              <c:f>Tourists!$A$185:$A$195</c:f>
              <c:numCache>
                <c:formatCode>General</c:formatCode>
                <c:ptCount val="11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  <c:pt idx="8">
                  <c:v>2014</c:v>
                </c:pt>
                <c:pt idx="9">
                  <c:v>2015</c:v>
                </c:pt>
                <c:pt idx="10">
                  <c:v>2016</c:v>
                </c:pt>
              </c:numCache>
            </c:numRef>
          </c:cat>
          <c:val>
            <c:numRef>
              <c:f>Tourists!$Z$185:$Z$195</c:f>
              <c:numCache>
                <c:formatCode>0.00</c:formatCode>
                <c:ptCount val="11"/>
                <c:pt idx="0">
                  <c:v>257.14285714285711</c:v>
                </c:pt>
                <c:pt idx="1">
                  <c:v>-12.000000000000009</c:v>
                </c:pt>
                <c:pt idx="2">
                  <c:v>40.909090909090921</c:v>
                </c:pt>
                <c:pt idx="3">
                  <c:v>-38.70967741935484</c:v>
                </c:pt>
                <c:pt idx="4">
                  <c:v>2757.894736842105</c:v>
                </c:pt>
                <c:pt idx="5">
                  <c:v>-74.033149171270722</c:v>
                </c:pt>
                <c:pt idx="6">
                  <c:v>-26.241134751773053</c:v>
                </c:pt>
                <c:pt idx="7">
                  <c:v>23.076923076923077</c:v>
                </c:pt>
                <c:pt idx="8">
                  <c:v>-72.65625</c:v>
                </c:pt>
                <c:pt idx="9">
                  <c:v>65.714285714285708</c:v>
                </c:pt>
                <c:pt idx="10">
                  <c:v>-79.310344827586206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64641664"/>
        <c:axId val="364721280"/>
      </c:barChart>
      <c:catAx>
        <c:axId val="36464166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lang="en-ZA" sz="1100"/>
            </a:pPr>
            <a:endParaRPr lang="en-US"/>
          </a:p>
        </c:txPr>
        <c:crossAx val="364721280"/>
        <c:crosses val="autoZero"/>
        <c:auto val="1"/>
        <c:lblAlgn val="ctr"/>
        <c:lblOffset val="100"/>
        <c:noMultiLvlLbl val="0"/>
      </c:catAx>
      <c:valAx>
        <c:axId val="364721280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 sz="1100"/>
            </a:pPr>
            <a:endParaRPr lang="en-US"/>
          </a:p>
        </c:txPr>
        <c:crossAx val="364641664"/>
        <c:crosses val="autoZero"/>
        <c:crossBetween val="between"/>
      </c:valAx>
    </c:plotArea>
    <c:legend>
      <c:legendPos val="l"/>
      <c:layout>
        <c:manualLayout>
          <c:xMode val="edge"/>
          <c:yMode val="edge"/>
          <c:x val="5.3315896367942019E-2"/>
          <c:y val="2.120246963603091E-2"/>
          <c:w val="8.445220174551997E-2"/>
          <c:h val="0.61735033339200762"/>
        </c:manualLayout>
      </c:layout>
      <c:overlay val="0"/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  <c:showDLblsOverMax val="0"/>
  </c:chart>
  <c:spPr>
    <a:gradFill>
      <a:gsLst>
        <a:gs pos="0">
          <a:srgbClr val="FFEFD1"/>
        </a:gs>
        <a:gs pos="64999">
          <a:srgbClr val="F0EBD5"/>
        </a:gs>
        <a:gs pos="100000">
          <a:srgbClr val="D1C39F"/>
        </a:gs>
      </a:gsLst>
      <a:lin ang="5400000" scaled="0"/>
    </a:gradFill>
  </c:spPr>
  <c:printSettings>
    <c:headerFooter/>
    <c:pageMargins b="0.75000000000000455" l="0.70000000000000062" r="0.70000000000000062" t="0.75000000000000455" header="0.30000000000000032" footer="0.30000000000000032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3.7985840342951896E-2"/>
          <c:y val="2.4219802066058015E-2"/>
          <c:w val="0.94972430223692861"/>
          <c:h val="0.87437309460899404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Tourists!$B$265</c:f>
              <c:strCache>
                <c:ptCount val="1"/>
                <c:pt idx="0">
                  <c:v>Europe</c:v>
                </c:pt>
              </c:strCache>
            </c:strRef>
          </c:tx>
          <c:invertIfNegative val="0"/>
          <c:cat>
            <c:numRef>
              <c:f>Tourists!$A$266:$A$276</c:f>
              <c:numCache>
                <c:formatCode>General</c:formatCode>
                <c:ptCount val="11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  <c:pt idx="8">
                  <c:v>2014</c:v>
                </c:pt>
                <c:pt idx="9">
                  <c:v>2015</c:v>
                </c:pt>
                <c:pt idx="10">
                  <c:v>2016</c:v>
                </c:pt>
              </c:numCache>
            </c:numRef>
          </c:cat>
          <c:val>
            <c:numRef>
              <c:f>Tourists!$B$266:$B$276</c:f>
              <c:numCache>
                <c:formatCode>0.00</c:formatCode>
                <c:ptCount val="11"/>
                <c:pt idx="0">
                  <c:v>0.10633308391005009</c:v>
                </c:pt>
                <c:pt idx="1">
                  <c:v>0.10609901294311939</c:v>
                </c:pt>
                <c:pt idx="2">
                  <c:v>9.9269613378588292E-2</c:v>
                </c:pt>
                <c:pt idx="3">
                  <c:v>0.60447239369774719</c:v>
                </c:pt>
                <c:pt idx="4">
                  <c:v>1.5492475010486899</c:v>
                </c:pt>
                <c:pt idx="5">
                  <c:v>1.3826476158610392</c:v>
                </c:pt>
                <c:pt idx="6">
                  <c:v>1.4649461337279273</c:v>
                </c:pt>
                <c:pt idx="7">
                  <c:v>1.3168996301302713</c:v>
                </c:pt>
                <c:pt idx="8">
                  <c:v>1.7931505975090281</c:v>
                </c:pt>
                <c:pt idx="9">
                  <c:v>1.9128030973208783</c:v>
                </c:pt>
                <c:pt idx="10">
                  <c:v>1.6725238006077978</c:v>
                </c:pt>
              </c:numCache>
            </c:numRef>
          </c:val>
        </c:ser>
        <c:ser>
          <c:idx val="0"/>
          <c:order val="1"/>
          <c:tx>
            <c:strRef>
              <c:f>Tourists!$C$265</c:f>
              <c:strCache>
                <c:ptCount val="1"/>
                <c:pt idx="0">
                  <c:v>North America</c:v>
                </c:pt>
              </c:strCache>
            </c:strRef>
          </c:tx>
          <c:invertIfNegative val="0"/>
          <c:cat>
            <c:numRef>
              <c:f>Tourists!$A$266:$A$276</c:f>
              <c:numCache>
                <c:formatCode>General</c:formatCode>
                <c:ptCount val="11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  <c:pt idx="8">
                  <c:v>2014</c:v>
                </c:pt>
                <c:pt idx="9">
                  <c:v>2015</c:v>
                </c:pt>
                <c:pt idx="10">
                  <c:v>2016</c:v>
                </c:pt>
              </c:numCache>
            </c:numRef>
          </c:cat>
          <c:val>
            <c:numRef>
              <c:f>Tourists!$C$266:$C$276</c:f>
              <c:numCache>
                <c:formatCode>0.00</c:formatCode>
                <c:ptCount val="11"/>
                <c:pt idx="0">
                  <c:v>9.8987448391543956E-2</c:v>
                </c:pt>
                <c:pt idx="1">
                  <c:v>7.1283364574807925E-2</c:v>
                </c:pt>
                <c:pt idx="2">
                  <c:v>8.4900879030774146E-2</c:v>
                </c:pt>
                <c:pt idx="3">
                  <c:v>0.16531644858538072</c:v>
                </c:pt>
                <c:pt idx="4">
                  <c:v>0.59748479233960217</c:v>
                </c:pt>
                <c:pt idx="5">
                  <c:v>0.50976758601319128</c:v>
                </c:pt>
                <c:pt idx="6">
                  <c:v>0.4609414309426455</c:v>
                </c:pt>
                <c:pt idx="7">
                  <c:v>0.49458985610988349</c:v>
                </c:pt>
                <c:pt idx="8">
                  <c:v>0.658077029648102</c:v>
                </c:pt>
                <c:pt idx="9">
                  <c:v>0.75688588393792722</c:v>
                </c:pt>
                <c:pt idx="10">
                  <c:v>0.87475391203750674</c:v>
                </c:pt>
              </c:numCache>
            </c:numRef>
          </c:val>
        </c:ser>
        <c:ser>
          <c:idx val="2"/>
          <c:order val="2"/>
          <c:tx>
            <c:strRef>
              <c:f>Tourists!$D$265</c:f>
              <c:strCache>
                <c:ptCount val="1"/>
                <c:pt idx="0">
                  <c:v>Central and South America</c:v>
                </c:pt>
              </c:strCache>
            </c:strRef>
          </c:tx>
          <c:invertIfNegative val="0"/>
          <c:cat>
            <c:numRef>
              <c:f>Tourists!$A$266:$A$276</c:f>
              <c:numCache>
                <c:formatCode>General</c:formatCode>
                <c:ptCount val="11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  <c:pt idx="8">
                  <c:v>2014</c:v>
                </c:pt>
                <c:pt idx="9">
                  <c:v>2015</c:v>
                </c:pt>
                <c:pt idx="10">
                  <c:v>2016</c:v>
                </c:pt>
              </c:numCache>
            </c:numRef>
          </c:cat>
          <c:val>
            <c:numRef>
              <c:f>Tourists!$D$266:$D$276</c:f>
              <c:numCache>
                <c:formatCode>0.00</c:formatCode>
                <c:ptCount val="11"/>
                <c:pt idx="0">
                  <c:v>9.0304089204735066E-2</c:v>
                </c:pt>
                <c:pt idx="1">
                  <c:v>7.0643787994274135E-2</c:v>
                </c:pt>
                <c:pt idx="2">
                  <c:v>9.3310984776485639E-2</c:v>
                </c:pt>
                <c:pt idx="3">
                  <c:v>8.0754075992370139E-2</c:v>
                </c:pt>
                <c:pt idx="4">
                  <c:v>0.96400138456213225</c:v>
                </c:pt>
                <c:pt idx="5">
                  <c:v>0.18014660206236799</c:v>
                </c:pt>
                <c:pt idx="6">
                  <c:v>0.14793163063432371</c:v>
                </c:pt>
                <c:pt idx="7">
                  <c:v>0.15917197920152806</c:v>
                </c:pt>
                <c:pt idx="8">
                  <c:v>0.65077755240027046</c:v>
                </c:pt>
                <c:pt idx="9">
                  <c:v>0.39893318989668075</c:v>
                </c:pt>
                <c:pt idx="10">
                  <c:v>0.29391815509834951</c:v>
                </c:pt>
              </c:numCache>
            </c:numRef>
          </c:val>
        </c:ser>
        <c:ser>
          <c:idx val="3"/>
          <c:order val="3"/>
          <c:tx>
            <c:strRef>
              <c:f>Tourists!$E$265</c:f>
              <c:strCache>
                <c:ptCount val="1"/>
                <c:pt idx="0">
                  <c:v>Australasia</c:v>
                </c:pt>
              </c:strCache>
            </c:strRef>
          </c:tx>
          <c:invertIfNegative val="0"/>
          <c:cat>
            <c:numRef>
              <c:f>Tourists!$A$266:$A$276</c:f>
              <c:numCache>
                <c:formatCode>General</c:formatCode>
                <c:ptCount val="11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  <c:pt idx="8">
                  <c:v>2014</c:v>
                </c:pt>
                <c:pt idx="9">
                  <c:v>2015</c:v>
                </c:pt>
                <c:pt idx="10">
                  <c:v>2016</c:v>
                </c:pt>
              </c:numCache>
            </c:numRef>
          </c:cat>
          <c:val>
            <c:numRef>
              <c:f>Tourists!$E$266:$E$276</c:f>
              <c:numCache>
                <c:formatCode>0.00</c:formatCode>
                <c:ptCount val="11"/>
                <c:pt idx="0">
                  <c:v>0.35875511973452123</c:v>
                </c:pt>
                <c:pt idx="1">
                  <c:v>0.41168085824674594</c:v>
                </c:pt>
                <c:pt idx="2">
                  <c:v>0.34261626081887081</c:v>
                </c:pt>
                <c:pt idx="3">
                  <c:v>0.48565983145422398</c:v>
                </c:pt>
                <c:pt idx="4">
                  <c:v>1.0110355965278246</c:v>
                </c:pt>
                <c:pt idx="5">
                  <c:v>0.97106199992950548</c:v>
                </c:pt>
                <c:pt idx="6">
                  <c:v>1.30890476421895</c:v>
                </c:pt>
                <c:pt idx="7">
                  <c:v>1.1827079934747144</c:v>
                </c:pt>
                <c:pt idx="8">
                  <c:v>1.0875053093018969</c:v>
                </c:pt>
                <c:pt idx="9">
                  <c:v>1.5853658536585367</c:v>
                </c:pt>
                <c:pt idx="10">
                  <c:v>1.5967820575329108</c:v>
                </c:pt>
              </c:numCache>
            </c:numRef>
          </c:val>
        </c:ser>
        <c:ser>
          <c:idx val="4"/>
          <c:order val="4"/>
          <c:tx>
            <c:strRef>
              <c:f>Tourists!$F$265</c:f>
              <c:strCache>
                <c:ptCount val="1"/>
                <c:pt idx="0">
                  <c:v>Middle East</c:v>
                </c:pt>
              </c:strCache>
            </c:strRef>
          </c:tx>
          <c:invertIfNegative val="0"/>
          <c:cat>
            <c:numRef>
              <c:f>Tourists!$A$266:$A$276</c:f>
              <c:numCache>
                <c:formatCode>General</c:formatCode>
                <c:ptCount val="11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  <c:pt idx="8">
                  <c:v>2014</c:v>
                </c:pt>
                <c:pt idx="9">
                  <c:v>2015</c:v>
                </c:pt>
                <c:pt idx="10">
                  <c:v>2016</c:v>
                </c:pt>
              </c:numCache>
            </c:numRef>
          </c:cat>
          <c:val>
            <c:numRef>
              <c:f>Tourists!$F$266:$F$276</c:f>
              <c:numCache>
                <c:formatCode>0.00</c:formatCode>
                <c:ptCount val="11"/>
                <c:pt idx="0">
                  <c:v>5.8369003279782089E-2</c:v>
                </c:pt>
                <c:pt idx="1">
                  <c:v>0.10784239961878965</c:v>
                </c:pt>
                <c:pt idx="2">
                  <c:v>9.558747545726981E-2</c:v>
                </c:pt>
                <c:pt idx="3">
                  <c:v>0.42215361350891567</c:v>
                </c:pt>
                <c:pt idx="4">
                  <c:v>1.0676922249415055</c:v>
                </c:pt>
                <c:pt idx="5">
                  <c:v>1.0921599541350151</c:v>
                </c:pt>
                <c:pt idx="6">
                  <c:v>0.92537795233227516</c:v>
                </c:pt>
                <c:pt idx="7">
                  <c:v>0.90972360310200839</c:v>
                </c:pt>
                <c:pt idx="8">
                  <c:v>1.0270898241537729</c:v>
                </c:pt>
                <c:pt idx="9">
                  <c:v>0.85010593220338981</c:v>
                </c:pt>
                <c:pt idx="10">
                  <c:v>0.81763761133012114</c:v>
                </c:pt>
              </c:numCache>
            </c:numRef>
          </c:val>
        </c:ser>
        <c:ser>
          <c:idx val="5"/>
          <c:order val="5"/>
          <c:tx>
            <c:strRef>
              <c:f>Tourists!$G$265</c:f>
              <c:strCache>
                <c:ptCount val="1"/>
                <c:pt idx="0">
                  <c:v>Asia</c:v>
                </c:pt>
              </c:strCache>
            </c:strRef>
          </c:tx>
          <c:invertIfNegative val="0"/>
          <c:cat>
            <c:numRef>
              <c:f>Tourists!$A$266:$A$276</c:f>
              <c:numCache>
                <c:formatCode>General</c:formatCode>
                <c:ptCount val="11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  <c:pt idx="8">
                  <c:v>2014</c:v>
                </c:pt>
                <c:pt idx="9">
                  <c:v>2015</c:v>
                </c:pt>
                <c:pt idx="10">
                  <c:v>2016</c:v>
                </c:pt>
              </c:numCache>
            </c:numRef>
          </c:cat>
          <c:val>
            <c:numRef>
              <c:f>Tourists!$G$266:$G$276</c:f>
              <c:numCache>
                <c:formatCode>0.00</c:formatCode>
                <c:ptCount val="11"/>
                <c:pt idx="0">
                  <c:v>0.28203772254539045</c:v>
                </c:pt>
                <c:pt idx="1">
                  <c:v>0.14860663587600076</c:v>
                </c:pt>
                <c:pt idx="2">
                  <c:v>0.15151592188286497</c:v>
                </c:pt>
                <c:pt idx="3">
                  <c:v>0.84359557847840572</c:v>
                </c:pt>
                <c:pt idx="4">
                  <c:v>2.9547428769979152</c:v>
                </c:pt>
                <c:pt idx="5">
                  <c:v>2.4318143576094107</c:v>
                </c:pt>
                <c:pt idx="6">
                  <c:v>1.4466530870267613</c:v>
                </c:pt>
                <c:pt idx="7">
                  <c:v>1.231849514599838</c:v>
                </c:pt>
                <c:pt idx="8">
                  <c:v>1.6068030256992532</c:v>
                </c:pt>
                <c:pt idx="9">
                  <c:v>2.1527687718843209</c:v>
                </c:pt>
                <c:pt idx="10">
                  <c:v>1.7127713165560592</c:v>
                </c:pt>
              </c:numCache>
            </c:numRef>
          </c:val>
        </c:ser>
        <c:ser>
          <c:idx val="6"/>
          <c:order val="6"/>
          <c:tx>
            <c:strRef>
              <c:f>Tourists!$H$265</c:f>
              <c:strCache>
                <c:ptCount val="1"/>
                <c:pt idx="0">
                  <c:v>Africa</c:v>
                </c:pt>
              </c:strCache>
            </c:strRef>
          </c:tx>
          <c:invertIfNegative val="0"/>
          <c:cat>
            <c:numRef>
              <c:f>Tourists!$A$266:$A$276</c:f>
              <c:numCache>
                <c:formatCode>General</c:formatCode>
                <c:ptCount val="11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  <c:pt idx="8">
                  <c:v>2014</c:v>
                </c:pt>
                <c:pt idx="9">
                  <c:v>2015</c:v>
                </c:pt>
                <c:pt idx="10">
                  <c:v>2016</c:v>
                </c:pt>
              </c:numCache>
            </c:numRef>
          </c:cat>
          <c:val>
            <c:numRef>
              <c:f>Tourists!$H$266:$H$276</c:f>
              <c:numCache>
                <c:formatCode>0.00</c:formatCode>
                <c:ptCount val="11"/>
                <c:pt idx="0">
                  <c:v>0.30687131073149115</c:v>
                </c:pt>
                <c:pt idx="1">
                  <c:v>0.60852354080687276</c:v>
                </c:pt>
                <c:pt idx="2">
                  <c:v>0.53026813356329472</c:v>
                </c:pt>
                <c:pt idx="3">
                  <c:v>0.49284790840422715</c:v>
                </c:pt>
                <c:pt idx="4">
                  <c:v>0.42722328498976775</c:v>
                </c:pt>
                <c:pt idx="5">
                  <c:v>0.47071000813268599</c:v>
                </c:pt>
                <c:pt idx="6">
                  <c:v>0.51271453457657756</c:v>
                </c:pt>
                <c:pt idx="7">
                  <c:v>0.70938307863102801</c:v>
                </c:pt>
                <c:pt idx="8">
                  <c:v>0.99593492718788412</c:v>
                </c:pt>
                <c:pt idx="9">
                  <c:v>0.87582269711423166</c:v>
                </c:pt>
                <c:pt idx="10">
                  <c:v>0.84463408931494033</c:v>
                </c:pt>
              </c:numCache>
            </c:numRef>
          </c:val>
        </c:ser>
        <c:ser>
          <c:idx val="7"/>
          <c:order val="7"/>
          <c:tx>
            <c:strRef>
              <c:f>Tourists!$I$265</c:f>
              <c:strCache>
                <c:ptCount val="1"/>
                <c:pt idx="0">
                  <c:v>SADC</c:v>
                </c:pt>
              </c:strCache>
            </c:strRef>
          </c:tx>
          <c:invertIfNegative val="0"/>
          <c:cat>
            <c:numRef>
              <c:f>Tourists!$A$266:$A$276</c:f>
              <c:numCache>
                <c:formatCode>General</c:formatCode>
                <c:ptCount val="11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  <c:pt idx="8">
                  <c:v>2014</c:v>
                </c:pt>
                <c:pt idx="9">
                  <c:v>2015</c:v>
                </c:pt>
                <c:pt idx="10">
                  <c:v>2016</c:v>
                </c:pt>
              </c:numCache>
            </c:numRef>
          </c:cat>
          <c:val>
            <c:numRef>
              <c:f>Tourists!$I$266:$I$276</c:f>
              <c:numCache>
                <c:formatCode>0.00</c:formatCode>
                <c:ptCount val="11"/>
                <c:pt idx="0">
                  <c:v>0</c:v>
                </c:pt>
                <c:pt idx="1">
                  <c:v>0.76066908350823637</c:v>
                </c:pt>
                <c:pt idx="2">
                  <c:v>0.68688023046795954</c:v>
                </c:pt>
                <c:pt idx="3">
                  <c:v>0.68581764284727376</c:v>
                </c:pt>
                <c:pt idx="4">
                  <c:v>0.44615588899216574</c:v>
                </c:pt>
                <c:pt idx="5">
                  <c:v>0.70179352743588785</c:v>
                </c:pt>
                <c:pt idx="6">
                  <c:v>0.62396467152285617</c:v>
                </c:pt>
                <c:pt idx="7">
                  <c:v>0.91505200320468949</c:v>
                </c:pt>
                <c:pt idx="8">
                  <c:v>1.270241527885891</c:v>
                </c:pt>
                <c:pt idx="9">
                  <c:v>1.0479336376523574</c:v>
                </c:pt>
                <c:pt idx="10">
                  <c:v>0.92976034625557724</c:v>
                </c:pt>
              </c:numCache>
            </c:numRef>
          </c:val>
        </c:ser>
        <c:ser>
          <c:idx val="8"/>
          <c:order val="8"/>
          <c:tx>
            <c:strRef>
              <c:f>Tourists!$J$265</c:f>
              <c:strCache>
                <c:ptCount val="1"/>
                <c:pt idx="0">
                  <c:v>Other Africa</c:v>
                </c:pt>
              </c:strCache>
            </c:strRef>
          </c:tx>
          <c:invertIfNegative val="0"/>
          <c:cat>
            <c:numRef>
              <c:f>Tourists!$A$266:$A$276</c:f>
              <c:numCache>
                <c:formatCode>General</c:formatCode>
                <c:ptCount val="11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  <c:pt idx="8">
                  <c:v>2014</c:v>
                </c:pt>
                <c:pt idx="9">
                  <c:v>2015</c:v>
                </c:pt>
                <c:pt idx="10">
                  <c:v>2016</c:v>
                </c:pt>
              </c:numCache>
            </c:numRef>
          </c:cat>
          <c:val>
            <c:numRef>
              <c:f>Tourists!$J$266:$J$276</c:f>
              <c:numCache>
                <c:formatCode>0.00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9.2047128129602359E-3</c:v>
                </c:pt>
                <c:pt idx="3">
                  <c:v>6.4238968964548115E-2</c:v>
                </c:pt>
                <c:pt idx="4">
                  <c:v>0.35799599924904996</c:v>
                </c:pt>
                <c:pt idx="5">
                  <c:v>0.2993630186479479</c:v>
                </c:pt>
                <c:pt idx="6">
                  <c:v>0.21920094652553296</c:v>
                </c:pt>
                <c:pt idx="7">
                  <c:v>0.18620539678512532</c:v>
                </c:pt>
                <c:pt idx="8">
                  <c:v>0.28483063663342695</c:v>
                </c:pt>
                <c:pt idx="9">
                  <c:v>0.40211171877469726</c:v>
                </c:pt>
                <c:pt idx="10">
                  <c:v>0.61532925512774383</c:v>
                </c:pt>
              </c:numCache>
            </c:numRef>
          </c:val>
        </c:ser>
        <c:ser>
          <c:idx val="9"/>
          <c:order val="9"/>
          <c:tx>
            <c:strRef>
              <c:f>Tourists!$K$265</c:f>
              <c:strCache>
                <c:ptCount val="1"/>
                <c:pt idx="0">
                  <c:v>East and Central Africa</c:v>
                </c:pt>
              </c:strCache>
            </c:strRef>
          </c:tx>
          <c:invertIfNegative val="0"/>
          <c:cat>
            <c:numRef>
              <c:f>Tourists!$A$266:$A$276</c:f>
              <c:numCache>
                <c:formatCode>General</c:formatCode>
                <c:ptCount val="11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  <c:pt idx="8">
                  <c:v>2014</c:v>
                </c:pt>
                <c:pt idx="9">
                  <c:v>2015</c:v>
                </c:pt>
                <c:pt idx="10">
                  <c:v>2016</c:v>
                </c:pt>
              </c:numCache>
            </c:numRef>
          </c:cat>
          <c:val>
            <c:numRef>
              <c:f>Tourists!$K$266:$K$276</c:f>
              <c:numCache>
                <c:formatCode>0.00</c:formatCode>
                <c:ptCount val="11"/>
                <c:pt idx="0">
                  <c:v>0</c:v>
                </c:pt>
                <c:pt idx="1">
                  <c:v>0.27413387151025898</c:v>
                </c:pt>
                <c:pt idx="2">
                  <c:v>0.10724610650004662</c:v>
                </c:pt>
                <c:pt idx="3">
                  <c:v>2.781095097092938E-2</c:v>
                </c:pt>
                <c:pt idx="4">
                  <c:v>0.29649835443413292</c:v>
                </c:pt>
                <c:pt idx="5">
                  <c:v>0.24818103341965717</c:v>
                </c:pt>
                <c:pt idx="6">
                  <c:v>0.13179068864102991</c:v>
                </c:pt>
                <c:pt idx="7">
                  <c:v>0.1365263274417918</c:v>
                </c:pt>
                <c:pt idx="8">
                  <c:v>0.20481458510622952</c:v>
                </c:pt>
                <c:pt idx="9">
                  <c:v>0.27871854288538511</c:v>
                </c:pt>
                <c:pt idx="10">
                  <c:v>0.44069385841537739</c:v>
                </c:pt>
              </c:numCache>
            </c:numRef>
          </c:val>
        </c:ser>
        <c:ser>
          <c:idx val="10"/>
          <c:order val="10"/>
          <c:tx>
            <c:strRef>
              <c:f>Tourists!$L$265</c:f>
              <c:strCache>
                <c:ptCount val="1"/>
                <c:pt idx="0">
                  <c:v>West Africa</c:v>
                </c:pt>
              </c:strCache>
            </c:strRef>
          </c:tx>
          <c:invertIfNegative val="0"/>
          <c:cat>
            <c:numRef>
              <c:f>Tourists!$A$266:$A$276</c:f>
              <c:numCache>
                <c:formatCode>General</c:formatCode>
                <c:ptCount val="11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  <c:pt idx="8">
                  <c:v>2014</c:v>
                </c:pt>
                <c:pt idx="9">
                  <c:v>2015</c:v>
                </c:pt>
                <c:pt idx="10">
                  <c:v>2016</c:v>
                </c:pt>
              </c:numCache>
            </c:numRef>
          </c:cat>
          <c:val>
            <c:numRef>
              <c:f>Tourists!$L$266:$L$276</c:f>
              <c:numCache>
                <c:formatCode>0.00</c:formatCode>
                <c:ptCount val="11"/>
                <c:pt idx="0">
                  <c:v>0</c:v>
                </c:pt>
                <c:pt idx="1">
                  <c:v>1.4804579549940782E-2</c:v>
                </c:pt>
                <c:pt idx="2">
                  <c:v>1.8552588859170389E-2</c:v>
                </c:pt>
                <c:pt idx="3">
                  <c:v>2.5389302640487475E-2</c:v>
                </c:pt>
                <c:pt idx="4">
                  <c:v>0.16525253086334032</c:v>
                </c:pt>
                <c:pt idx="5">
                  <c:v>0.12522768670309653</c:v>
                </c:pt>
                <c:pt idx="6">
                  <c:v>0.11200154484889446</c:v>
                </c:pt>
                <c:pt idx="7">
                  <c:v>8.7024415635115565E-2</c:v>
                </c:pt>
                <c:pt idx="8">
                  <c:v>0.15755218236936752</c:v>
                </c:pt>
                <c:pt idx="9">
                  <c:v>0.21501980125853398</c:v>
                </c:pt>
                <c:pt idx="10">
                  <c:v>0.40909721259187354</c:v>
                </c:pt>
              </c:numCache>
            </c:numRef>
          </c:val>
        </c:ser>
        <c:ser>
          <c:idx val="11"/>
          <c:order val="11"/>
          <c:tx>
            <c:strRef>
              <c:f>Tourists!$M$265</c:f>
              <c:strCache>
                <c:ptCount val="1"/>
                <c:pt idx="0">
                  <c:v>North Africa</c:v>
                </c:pt>
              </c:strCache>
            </c:strRef>
          </c:tx>
          <c:invertIfNegative val="0"/>
          <c:cat>
            <c:numRef>
              <c:f>Tourists!$A$266:$A$276</c:f>
              <c:numCache>
                <c:formatCode>General</c:formatCode>
                <c:ptCount val="11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  <c:pt idx="8">
                  <c:v>2014</c:v>
                </c:pt>
                <c:pt idx="9">
                  <c:v>2015</c:v>
                </c:pt>
                <c:pt idx="10">
                  <c:v>2016</c:v>
                </c:pt>
              </c:numCache>
            </c:numRef>
          </c:cat>
          <c:val>
            <c:numRef>
              <c:f>Tourists!$M$266:$M$276</c:f>
              <c:numCache>
                <c:formatCode>0.00</c:formatCode>
                <c:ptCount val="11"/>
                <c:pt idx="0">
                  <c:v>0</c:v>
                </c:pt>
                <c:pt idx="1">
                  <c:v>0.20502306509482315</c:v>
                </c:pt>
                <c:pt idx="2">
                  <c:v>3.5644270183567993E-2</c:v>
                </c:pt>
                <c:pt idx="3">
                  <c:v>0.21274149034038636</c:v>
                </c:pt>
                <c:pt idx="4">
                  <c:v>1.5593762495001999</c:v>
                </c:pt>
                <c:pt idx="5">
                  <c:v>1.854481664021385</c:v>
                </c:pt>
                <c:pt idx="6">
                  <c:v>1.4957108292396804</c:v>
                </c:pt>
                <c:pt idx="7">
                  <c:v>1.2049697196728475</c:v>
                </c:pt>
                <c:pt idx="8">
                  <c:v>1.0943579766536964</c:v>
                </c:pt>
                <c:pt idx="9">
                  <c:v>2.0302773061686477</c:v>
                </c:pt>
                <c:pt idx="10">
                  <c:v>2.4047354790972992</c:v>
                </c:pt>
              </c:numCache>
            </c:numRef>
          </c:val>
        </c:ser>
        <c:ser>
          <c:idx val="12"/>
          <c:order val="12"/>
          <c:tx>
            <c:strRef>
              <c:f>Tourists!$M$265</c:f>
              <c:strCache>
                <c:ptCount val="1"/>
                <c:pt idx="0">
                  <c:v>North Africa</c:v>
                </c:pt>
              </c:strCache>
            </c:strRef>
          </c:tx>
          <c:invertIfNegative val="0"/>
          <c:cat>
            <c:numRef>
              <c:f>Tourists!$A$266:$A$276</c:f>
              <c:numCache>
                <c:formatCode>General</c:formatCode>
                <c:ptCount val="11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  <c:pt idx="8">
                  <c:v>2014</c:v>
                </c:pt>
                <c:pt idx="9">
                  <c:v>2015</c:v>
                </c:pt>
                <c:pt idx="10">
                  <c:v>2016</c:v>
                </c:pt>
              </c:numCache>
            </c:numRef>
          </c:cat>
          <c:val>
            <c:numRef>
              <c:f>Tourists!$M$266:$M$276</c:f>
              <c:numCache>
                <c:formatCode>0.00</c:formatCode>
                <c:ptCount val="11"/>
                <c:pt idx="0">
                  <c:v>0</c:v>
                </c:pt>
                <c:pt idx="1">
                  <c:v>0.20502306509482315</c:v>
                </c:pt>
                <c:pt idx="2">
                  <c:v>3.5644270183567993E-2</c:v>
                </c:pt>
                <c:pt idx="3">
                  <c:v>0.21274149034038636</c:v>
                </c:pt>
                <c:pt idx="4">
                  <c:v>1.5593762495001999</c:v>
                </c:pt>
                <c:pt idx="5">
                  <c:v>1.854481664021385</c:v>
                </c:pt>
                <c:pt idx="6">
                  <c:v>1.4957108292396804</c:v>
                </c:pt>
                <c:pt idx="7">
                  <c:v>1.2049697196728475</c:v>
                </c:pt>
                <c:pt idx="8">
                  <c:v>1.0943579766536964</c:v>
                </c:pt>
                <c:pt idx="9">
                  <c:v>2.0302773061686477</c:v>
                </c:pt>
                <c:pt idx="10">
                  <c:v>2.4047354790972992</c:v>
                </c:pt>
              </c:numCache>
            </c:numRef>
          </c:val>
        </c:ser>
        <c:ser>
          <c:idx val="13"/>
          <c:order val="13"/>
          <c:tx>
            <c:strRef>
              <c:f>Tourists!$N$265</c:f>
              <c:strCache>
                <c:ptCount val="1"/>
                <c:pt idx="0">
                  <c:v>Unspecified </c:v>
                </c:pt>
              </c:strCache>
            </c:strRef>
          </c:tx>
          <c:invertIfNegative val="0"/>
          <c:cat>
            <c:numRef>
              <c:f>Tourists!$A$266:$A$276</c:f>
              <c:numCache>
                <c:formatCode>General</c:formatCode>
                <c:ptCount val="11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  <c:pt idx="8">
                  <c:v>2014</c:v>
                </c:pt>
                <c:pt idx="9">
                  <c:v>2015</c:v>
                </c:pt>
                <c:pt idx="10">
                  <c:v>2016</c:v>
                </c:pt>
              </c:numCache>
            </c:numRef>
          </c:cat>
          <c:val>
            <c:numRef>
              <c:f>Tourists!$N$266:$N$276</c:f>
              <c:numCache>
                <c:formatCode>0.00</c:formatCode>
                <c:ptCount val="11"/>
                <c:pt idx="0">
                  <c:v>0.23120318135577544</c:v>
                </c:pt>
                <c:pt idx="1">
                  <c:v>0.16428944813680829</c:v>
                </c:pt>
                <c:pt idx="2">
                  <c:v>0.13826940231935772</c:v>
                </c:pt>
                <c:pt idx="3">
                  <c:v>9.8115156209656593E-2</c:v>
                </c:pt>
                <c:pt idx="4">
                  <c:v>1.3185692430975451</c:v>
                </c:pt>
                <c:pt idx="5">
                  <c:v>0.81649197984828303</c:v>
                </c:pt>
                <c:pt idx="6">
                  <c:v>0.58139534883720934</c:v>
                </c:pt>
                <c:pt idx="7">
                  <c:v>0.62341710500681857</c:v>
                </c:pt>
                <c:pt idx="8">
                  <c:v>0.26947951955651372</c:v>
                </c:pt>
                <c:pt idx="9">
                  <c:v>0.53500599575684893</c:v>
                </c:pt>
                <c:pt idx="10">
                  <c:v>0.15128593040847202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64875776"/>
        <c:axId val="364877312"/>
      </c:barChart>
      <c:catAx>
        <c:axId val="36487577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 sz="1100"/>
            </a:pPr>
            <a:endParaRPr lang="en-US"/>
          </a:p>
        </c:txPr>
        <c:crossAx val="364877312"/>
        <c:crosses val="autoZero"/>
        <c:auto val="1"/>
        <c:lblAlgn val="ctr"/>
        <c:lblOffset val="100"/>
        <c:noMultiLvlLbl val="0"/>
      </c:catAx>
      <c:valAx>
        <c:axId val="364877312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 sz="1100"/>
            </a:pPr>
            <a:endParaRPr lang="en-US"/>
          </a:p>
        </c:txPr>
        <c:crossAx val="36487577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6.8758810354843936E-2"/>
          <c:y val="1.4555316718720058E-2"/>
          <c:w val="0.12474285614256253"/>
          <c:h val="0.68102476468988782"/>
        </c:manualLayout>
      </c:layout>
      <c:overlay val="0"/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  <c:showDLblsOverMax val="0"/>
  </c:chart>
  <c:spPr>
    <a:gradFill>
      <a:gsLst>
        <a:gs pos="0">
          <a:srgbClr val="FFEFD1"/>
        </a:gs>
        <a:gs pos="64999">
          <a:srgbClr val="F0EBD5"/>
        </a:gs>
        <a:gs pos="100000">
          <a:srgbClr val="D1C39F"/>
        </a:gs>
      </a:gsLst>
      <a:lin ang="5400000" scaled="0"/>
    </a:gradFill>
  </c:spPr>
  <c:printSettings>
    <c:headerFooter/>
    <c:pageMargins b="0.75000000000000444" l="0.70000000000000062" r="0.70000000000000062" t="0.75000000000000444" header="0.30000000000000032" footer="0.30000000000000032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Per</a:t>
            </a:r>
            <a:r>
              <a:rPr lang="en-US" baseline="0"/>
              <a:t> Annum Total</a:t>
            </a:r>
            <a:endParaRPr lang="en-US"/>
          </a:p>
        </c:rich>
      </c:tx>
      <c:layout>
        <c:manualLayout>
          <c:xMode val="edge"/>
          <c:yMode val="edge"/>
          <c:x val="0.40653157224172892"/>
          <c:y val="5.817229075152186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6.1449175940573218E-2"/>
          <c:y val="8.1211981525888377E-2"/>
          <c:w val="0.8790705471620559"/>
          <c:h val="0.82608130239799515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Tourists!$B$224</c:f>
              <c:strCache>
                <c:ptCount val="1"/>
                <c:pt idx="0">
                  <c:v>Europe</c:v>
                </c:pt>
              </c:strCache>
            </c:strRef>
          </c:tx>
          <c:invertIfNegative val="0"/>
          <c:cat>
            <c:numRef>
              <c:f>Tourists!$A$226:$A$236</c:f>
              <c:numCache>
                <c:formatCode>General</c:formatCode>
                <c:ptCount val="11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  <c:pt idx="8">
                  <c:v>2014</c:v>
                </c:pt>
                <c:pt idx="9">
                  <c:v>2015</c:v>
                </c:pt>
                <c:pt idx="10">
                  <c:v>2016</c:v>
                </c:pt>
              </c:numCache>
            </c:numRef>
          </c:cat>
          <c:val>
            <c:numRef>
              <c:f>Tourists!$B$226:$B$236</c:f>
              <c:numCache>
                <c:formatCode>#,##0</c:formatCode>
                <c:ptCount val="11"/>
                <c:pt idx="0">
                  <c:v>1188</c:v>
                </c:pt>
                <c:pt idx="1">
                  <c:v>1326</c:v>
                </c:pt>
                <c:pt idx="2">
                  <c:v>1236</c:v>
                </c:pt>
                <c:pt idx="3">
                  <c:v>6544</c:v>
                </c:pt>
                <c:pt idx="4">
                  <c:v>18171</c:v>
                </c:pt>
                <c:pt idx="5">
                  <c:v>15455</c:v>
                </c:pt>
                <c:pt idx="6">
                  <c:v>18137</c:v>
                </c:pt>
                <c:pt idx="7">
                  <c:v>17731</c:v>
                </c:pt>
                <c:pt idx="8">
                  <c:v>24445</c:v>
                </c:pt>
                <c:pt idx="9">
                  <c:v>22682</c:v>
                </c:pt>
                <c:pt idx="10">
                  <c:v>4645</c:v>
                </c:pt>
              </c:numCache>
            </c:numRef>
          </c:val>
        </c:ser>
        <c:ser>
          <c:idx val="0"/>
          <c:order val="1"/>
          <c:tx>
            <c:strRef>
              <c:f>Tourists!$D$224</c:f>
              <c:strCache>
                <c:ptCount val="1"/>
                <c:pt idx="0">
                  <c:v>North America</c:v>
                </c:pt>
              </c:strCache>
            </c:strRef>
          </c:tx>
          <c:invertIfNegative val="0"/>
          <c:cat>
            <c:numRef>
              <c:f>Tourists!$A$226:$A$236</c:f>
              <c:numCache>
                <c:formatCode>General</c:formatCode>
                <c:ptCount val="11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  <c:pt idx="8">
                  <c:v>2014</c:v>
                </c:pt>
                <c:pt idx="9">
                  <c:v>2015</c:v>
                </c:pt>
                <c:pt idx="10">
                  <c:v>2016</c:v>
                </c:pt>
              </c:numCache>
            </c:numRef>
          </c:cat>
          <c:val>
            <c:numRef>
              <c:f>Tourists!$D$226:$D$236</c:f>
              <c:numCache>
                <c:formatCode>#,##0</c:formatCode>
                <c:ptCount val="11"/>
                <c:pt idx="0">
                  <c:v>275</c:v>
                </c:pt>
                <c:pt idx="1">
                  <c:v>216</c:v>
                </c:pt>
                <c:pt idx="2">
                  <c:v>263</c:v>
                </c:pt>
                <c:pt idx="3">
                  <c:v>412</c:v>
                </c:pt>
                <c:pt idx="4">
                  <c:v>1822</c:v>
                </c:pt>
                <c:pt idx="5">
                  <c:v>1579</c:v>
                </c:pt>
                <c:pt idx="6">
                  <c:v>1594</c:v>
                </c:pt>
                <c:pt idx="7">
                  <c:v>1907</c:v>
                </c:pt>
                <c:pt idx="8">
                  <c:v>2280</c:v>
                </c:pt>
                <c:pt idx="9">
                  <c:v>2427</c:v>
                </c:pt>
                <c:pt idx="10">
                  <c:v>431</c:v>
                </c:pt>
              </c:numCache>
            </c:numRef>
          </c:val>
        </c:ser>
        <c:ser>
          <c:idx val="2"/>
          <c:order val="2"/>
          <c:tx>
            <c:strRef>
              <c:f>Tourists!$F$224</c:f>
              <c:strCache>
                <c:ptCount val="1"/>
                <c:pt idx="0">
                  <c:v>Central and South America</c:v>
                </c:pt>
              </c:strCache>
            </c:strRef>
          </c:tx>
          <c:invertIfNegative val="0"/>
          <c:cat>
            <c:numRef>
              <c:f>Tourists!$A$226:$A$236</c:f>
              <c:numCache>
                <c:formatCode>General</c:formatCode>
                <c:ptCount val="11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  <c:pt idx="8">
                  <c:v>2014</c:v>
                </c:pt>
                <c:pt idx="9">
                  <c:v>2015</c:v>
                </c:pt>
                <c:pt idx="10">
                  <c:v>2016</c:v>
                </c:pt>
              </c:numCache>
            </c:numRef>
          </c:cat>
          <c:val>
            <c:numRef>
              <c:f>Tourists!$F$226:$F$236</c:f>
              <c:numCache>
                <c:formatCode>#,##0</c:formatCode>
                <c:ptCount val="11"/>
                <c:pt idx="0">
                  <c:v>46</c:v>
                </c:pt>
                <c:pt idx="1">
                  <c:v>38</c:v>
                </c:pt>
                <c:pt idx="2">
                  <c:v>54</c:v>
                </c:pt>
                <c:pt idx="3">
                  <c:v>58</c:v>
                </c:pt>
                <c:pt idx="4">
                  <c:v>1114</c:v>
                </c:pt>
                <c:pt idx="5">
                  <c:v>145</c:v>
                </c:pt>
                <c:pt idx="6">
                  <c:v>166</c:v>
                </c:pt>
                <c:pt idx="7">
                  <c:v>195</c:v>
                </c:pt>
                <c:pt idx="8">
                  <c:v>462</c:v>
                </c:pt>
                <c:pt idx="9">
                  <c:v>178</c:v>
                </c:pt>
                <c:pt idx="10">
                  <c:v>26</c:v>
                </c:pt>
              </c:numCache>
            </c:numRef>
          </c:val>
        </c:ser>
        <c:ser>
          <c:idx val="3"/>
          <c:order val="3"/>
          <c:tx>
            <c:strRef>
              <c:f>Tourists!$H$224</c:f>
              <c:strCache>
                <c:ptCount val="1"/>
                <c:pt idx="0">
                  <c:v>Australasia</c:v>
                </c:pt>
              </c:strCache>
            </c:strRef>
          </c:tx>
          <c:invertIfNegative val="0"/>
          <c:cat>
            <c:numRef>
              <c:f>Tourists!$A$226:$A$236</c:f>
              <c:numCache>
                <c:formatCode>General</c:formatCode>
                <c:ptCount val="11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  <c:pt idx="8">
                  <c:v>2014</c:v>
                </c:pt>
                <c:pt idx="9">
                  <c:v>2015</c:v>
                </c:pt>
                <c:pt idx="10">
                  <c:v>2016</c:v>
                </c:pt>
              </c:numCache>
            </c:numRef>
          </c:cat>
          <c:val>
            <c:numRef>
              <c:f>Tourists!$H$226:$H$236</c:f>
              <c:numCache>
                <c:formatCode>#,##0</c:formatCode>
                <c:ptCount val="11"/>
                <c:pt idx="0">
                  <c:v>360</c:v>
                </c:pt>
                <c:pt idx="1">
                  <c:v>439</c:v>
                </c:pt>
                <c:pt idx="2">
                  <c:v>382</c:v>
                </c:pt>
                <c:pt idx="3">
                  <c:v>423</c:v>
                </c:pt>
                <c:pt idx="4">
                  <c:v>1202</c:v>
                </c:pt>
                <c:pt idx="5">
                  <c:v>1102</c:v>
                </c:pt>
                <c:pt idx="6">
                  <c:v>1616</c:v>
                </c:pt>
                <c:pt idx="7">
                  <c:v>1624</c:v>
                </c:pt>
                <c:pt idx="8">
                  <c:v>1357</c:v>
                </c:pt>
                <c:pt idx="9">
                  <c:v>1755</c:v>
                </c:pt>
                <c:pt idx="10">
                  <c:v>262</c:v>
                </c:pt>
              </c:numCache>
            </c:numRef>
          </c:val>
        </c:ser>
        <c:ser>
          <c:idx val="4"/>
          <c:order val="4"/>
          <c:tx>
            <c:strRef>
              <c:f>Tourists!$J$224</c:f>
              <c:strCache>
                <c:ptCount val="1"/>
                <c:pt idx="0">
                  <c:v>Middle East</c:v>
                </c:pt>
              </c:strCache>
            </c:strRef>
          </c:tx>
          <c:invertIfNegative val="0"/>
          <c:cat>
            <c:numRef>
              <c:f>Tourists!$A$226:$A$236</c:f>
              <c:numCache>
                <c:formatCode>General</c:formatCode>
                <c:ptCount val="11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  <c:pt idx="8">
                  <c:v>2014</c:v>
                </c:pt>
                <c:pt idx="9">
                  <c:v>2015</c:v>
                </c:pt>
                <c:pt idx="10">
                  <c:v>2016</c:v>
                </c:pt>
              </c:numCache>
            </c:numRef>
          </c:cat>
          <c:val>
            <c:numRef>
              <c:f>Tourists!$J$226:$J$236</c:f>
              <c:numCache>
                <c:formatCode>#,##0</c:formatCode>
                <c:ptCount val="11"/>
                <c:pt idx="0">
                  <c:v>21</c:v>
                </c:pt>
                <c:pt idx="1">
                  <c:v>43</c:v>
                </c:pt>
                <c:pt idx="2">
                  <c:v>37</c:v>
                </c:pt>
                <c:pt idx="3">
                  <c:v>134</c:v>
                </c:pt>
                <c:pt idx="4">
                  <c:v>397</c:v>
                </c:pt>
                <c:pt idx="5">
                  <c:v>381</c:v>
                </c:pt>
                <c:pt idx="6">
                  <c:v>344</c:v>
                </c:pt>
                <c:pt idx="7">
                  <c:v>366</c:v>
                </c:pt>
                <c:pt idx="8">
                  <c:v>389</c:v>
                </c:pt>
                <c:pt idx="9">
                  <c:v>321</c:v>
                </c:pt>
                <c:pt idx="10">
                  <c:v>56</c:v>
                </c:pt>
              </c:numCache>
            </c:numRef>
          </c:val>
        </c:ser>
        <c:ser>
          <c:idx val="5"/>
          <c:order val="5"/>
          <c:tx>
            <c:strRef>
              <c:f>Tourists!$L$224</c:f>
              <c:strCache>
                <c:ptCount val="1"/>
                <c:pt idx="0">
                  <c:v>Asia</c:v>
                </c:pt>
              </c:strCache>
            </c:strRef>
          </c:tx>
          <c:invertIfNegative val="0"/>
          <c:cat>
            <c:numRef>
              <c:f>Tourists!$A$226:$A$236</c:f>
              <c:numCache>
                <c:formatCode>General</c:formatCode>
                <c:ptCount val="11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  <c:pt idx="8">
                  <c:v>2014</c:v>
                </c:pt>
                <c:pt idx="9">
                  <c:v>2015</c:v>
                </c:pt>
                <c:pt idx="10">
                  <c:v>2016</c:v>
                </c:pt>
              </c:numCache>
            </c:numRef>
          </c:cat>
          <c:val>
            <c:numRef>
              <c:f>Tourists!$L$226:$L$236</c:f>
              <c:numCache>
                <c:formatCode>#,##0</c:formatCode>
                <c:ptCount val="11"/>
                <c:pt idx="0">
                  <c:v>528</c:v>
                </c:pt>
                <c:pt idx="1">
                  <c:v>315</c:v>
                </c:pt>
                <c:pt idx="2">
                  <c:v>298</c:v>
                </c:pt>
                <c:pt idx="3">
                  <c:v>1405</c:v>
                </c:pt>
                <c:pt idx="4">
                  <c:v>6803</c:v>
                </c:pt>
                <c:pt idx="5">
                  <c:v>6359</c:v>
                </c:pt>
                <c:pt idx="6">
                  <c:v>5149</c:v>
                </c:pt>
                <c:pt idx="7">
                  <c:v>4884</c:v>
                </c:pt>
                <c:pt idx="8">
                  <c:v>4019</c:v>
                </c:pt>
                <c:pt idx="9">
                  <c:v>4482</c:v>
                </c:pt>
                <c:pt idx="10">
                  <c:v>782</c:v>
                </c:pt>
              </c:numCache>
            </c:numRef>
          </c:val>
        </c:ser>
        <c:ser>
          <c:idx val="6"/>
          <c:order val="6"/>
          <c:tx>
            <c:strRef>
              <c:f>Tourists!$N$224</c:f>
              <c:strCache>
                <c:ptCount val="1"/>
                <c:pt idx="0">
                  <c:v>Africa</c:v>
                </c:pt>
              </c:strCache>
            </c:strRef>
          </c:tx>
          <c:invertIfNegative val="0"/>
          <c:cat>
            <c:numRef>
              <c:f>Tourists!$A$226:$A$236</c:f>
              <c:numCache>
                <c:formatCode>General</c:formatCode>
                <c:ptCount val="11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  <c:pt idx="8">
                  <c:v>2014</c:v>
                </c:pt>
                <c:pt idx="9">
                  <c:v>2015</c:v>
                </c:pt>
                <c:pt idx="10">
                  <c:v>2016</c:v>
                </c:pt>
              </c:numCache>
            </c:numRef>
          </c:cat>
          <c:val>
            <c:numRef>
              <c:f>Tourists!$N$226:$N$236</c:f>
              <c:numCache>
                <c:formatCode>#,##0</c:formatCode>
                <c:ptCount val="11"/>
                <c:pt idx="0">
                  <c:v>1295</c:v>
                </c:pt>
                <c:pt idx="1">
                  <c:v>3179</c:v>
                </c:pt>
                <c:pt idx="2">
                  <c:v>2970</c:v>
                </c:pt>
                <c:pt idx="3">
                  <c:v>2253</c:v>
                </c:pt>
                <c:pt idx="4">
                  <c:v>3073</c:v>
                </c:pt>
                <c:pt idx="5">
                  <c:v>2674</c:v>
                </c:pt>
                <c:pt idx="6">
                  <c:v>3523</c:v>
                </c:pt>
                <c:pt idx="7">
                  <c:v>5425</c:v>
                </c:pt>
                <c:pt idx="8">
                  <c:v>6294</c:v>
                </c:pt>
                <c:pt idx="9">
                  <c:v>5259</c:v>
                </c:pt>
                <c:pt idx="10">
                  <c:v>867</c:v>
                </c:pt>
              </c:numCache>
            </c:numRef>
          </c:val>
        </c:ser>
        <c:ser>
          <c:idx val="7"/>
          <c:order val="7"/>
          <c:tx>
            <c:strRef>
              <c:f>Tourists!$P$224</c:f>
              <c:strCache>
                <c:ptCount val="1"/>
                <c:pt idx="0">
                  <c:v>SADC</c:v>
                </c:pt>
              </c:strCache>
            </c:strRef>
          </c:tx>
          <c:invertIfNegative val="0"/>
          <c:cat>
            <c:numRef>
              <c:f>Tourists!$A$226:$A$236</c:f>
              <c:numCache>
                <c:formatCode>General</c:formatCode>
                <c:ptCount val="11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  <c:pt idx="8">
                  <c:v>2014</c:v>
                </c:pt>
                <c:pt idx="9">
                  <c:v>2015</c:v>
                </c:pt>
                <c:pt idx="10">
                  <c:v>2016</c:v>
                </c:pt>
              </c:numCache>
            </c:numRef>
          </c:cat>
          <c:val>
            <c:numRef>
              <c:f>Tourists!$P$226:$P$236</c:f>
              <c:numCache>
                <c:formatCode>#,##0</c:formatCode>
                <c:ptCount val="11"/>
                <c:pt idx="0">
                  <c:v>0</c:v>
                </c:pt>
                <c:pt idx="1">
                  <c:v>2990</c:v>
                </c:pt>
                <c:pt idx="2">
                  <c:v>2885</c:v>
                </c:pt>
                <c:pt idx="3">
                  <c:v>2184</c:v>
                </c:pt>
                <c:pt idx="4">
                  <c:v>2520</c:v>
                </c:pt>
                <c:pt idx="5">
                  <c:v>2831</c:v>
                </c:pt>
                <c:pt idx="6">
                  <c:v>3100</c:v>
                </c:pt>
                <c:pt idx="7">
                  <c:v>5014</c:v>
                </c:pt>
                <c:pt idx="8">
                  <c:v>5793</c:v>
                </c:pt>
                <c:pt idx="9">
                  <c:v>4635</c:v>
                </c:pt>
                <c:pt idx="10">
                  <c:v>696</c:v>
                </c:pt>
              </c:numCache>
            </c:numRef>
          </c:val>
        </c:ser>
        <c:ser>
          <c:idx val="8"/>
          <c:order val="8"/>
          <c:tx>
            <c:strRef>
              <c:f>Tourists!$R$224</c:f>
              <c:strCache>
                <c:ptCount val="1"/>
                <c:pt idx="0">
                  <c:v>Other Africa</c:v>
                </c:pt>
              </c:strCache>
            </c:strRef>
          </c:tx>
          <c:invertIfNegative val="0"/>
          <c:cat>
            <c:numRef>
              <c:f>Tourists!$A$226:$A$236</c:f>
              <c:numCache>
                <c:formatCode>General</c:formatCode>
                <c:ptCount val="11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  <c:pt idx="8">
                  <c:v>2014</c:v>
                </c:pt>
                <c:pt idx="9">
                  <c:v>2015</c:v>
                </c:pt>
                <c:pt idx="10">
                  <c:v>2016</c:v>
                </c:pt>
              </c:numCache>
            </c:numRef>
          </c:cat>
          <c:val>
            <c:numRef>
              <c:f>Tourists!$R$226:$R$236</c:f>
              <c:numCache>
                <c:formatCode>#,##0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1</c:v>
                </c:pt>
                <c:pt idx="3">
                  <c:v>64</c:v>
                </c:pt>
                <c:pt idx="4">
                  <c:v>553</c:v>
                </c:pt>
                <c:pt idx="5">
                  <c:v>493</c:v>
                </c:pt>
                <c:pt idx="6">
                  <c:v>415</c:v>
                </c:pt>
                <c:pt idx="7">
                  <c:v>411</c:v>
                </c:pt>
                <c:pt idx="8">
                  <c:v>501</c:v>
                </c:pt>
                <c:pt idx="9">
                  <c:v>636</c:v>
                </c:pt>
                <c:pt idx="10">
                  <c:v>171</c:v>
                </c:pt>
              </c:numCache>
            </c:numRef>
          </c:val>
        </c:ser>
        <c:ser>
          <c:idx val="9"/>
          <c:order val="9"/>
          <c:tx>
            <c:strRef>
              <c:f>Tourists!$T$224</c:f>
              <c:strCache>
                <c:ptCount val="1"/>
                <c:pt idx="0">
                  <c:v>East and Central Africa</c:v>
                </c:pt>
              </c:strCache>
            </c:strRef>
          </c:tx>
          <c:invertIfNegative val="0"/>
          <c:cat>
            <c:numRef>
              <c:f>Tourists!$A$226:$A$236</c:f>
              <c:numCache>
                <c:formatCode>General</c:formatCode>
                <c:ptCount val="11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  <c:pt idx="8">
                  <c:v>2014</c:v>
                </c:pt>
                <c:pt idx="9">
                  <c:v>2015</c:v>
                </c:pt>
                <c:pt idx="10">
                  <c:v>2016</c:v>
                </c:pt>
              </c:numCache>
            </c:numRef>
          </c:cat>
          <c:val>
            <c:numRef>
              <c:f>Tourists!$T$226:$T$236</c:f>
              <c:numCache>
                <c:formatCode>#,##0</c:formatCode>
                <c:ptCount val="11"/>
                <c:pt idx="0">
                  <c:v>0</c:v>
                </c:pt>
                <c:pt idx="1">
                  <c:v>163</c:v>
                </c:pt>
                <c:pt idx="2">
                  <c:v>69</c:v>
                </c:pt>
                <c:pt idx="3">
                  <c:v>17</c:v>
                </c:pt>
                <c:pt idx="4">
                  <c:v>200</c:v>
                </c:pt>
                <c:pt idx="5">
                  <c:v>161</c:v>
                </c:pt>
                <c:pt idx="6">
                  <c:v>95</c:v>
                </c:pt>
                <c:pt idx="7">
                  <c:v>111</c:v>
                </c:pt>
                <c:pt idx="8">
                  <c:v>142</c:v>
                </c:pt>
                <c:pt idx="9">
                  <c:v>172</c:v>
                </c:pt>
                <c:pt idx="10">
                  <c:v>47</c:v>
                </c:pt>
              </c:numCache>
            </c:numRef>
          </c:val>
        </c:ser>
        <c:ser>
          <c:idx val="10"/>
          <c:order val="10"/>
          <c:tx>
            <c:strRef>
              <c:f>Tourists!$V$224</c:f>
              <c:strCache>
                <c:ptCount val="1"/>
                <c:pt idx="0">
                  <c:v>West Africa</c:v>
                </c:pt>
              </c:strCache>
            </c:strRef>
          </c:tx>
          <c:invertIfNegative val="0"/>
          <c:cat>
            <c:numRef>
              <c:f>Tourists!$A$226:$A$236</c:f>
              <c:numCache>
                <c:formatCode>General</c:formatCode>
                <c:ptCount val="11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  <c:pt idx="8">
                  <c:v>2014</c:v>
                </c:pt>
                <c:pt idx="9">
                  <c:v>2015</c:v>
                </c:pt>
                <c:pt idx="10">
                  <c:v>2016</c:v>
                </c:pt>
              </c:numCache>
            </c:numRef>
          </c:cat>
          <c:val>
            <c:numRef>
              <c:f>Tourists!$V$226:$V$236</c:f>
              <c:numCache>
                <c:formatCode>#,##0</c:formatCode>
                <c:ptCount val="11"/>
                <c:pt idx="0">
                  <c:v>0</c:v>
                </c:pt>
                <c:pt idx="1">
                  <c:v>9</c:v>
                </c:pt>
                <c:pt idx="2">
                  <c:v>12</c:v>
                </c:pt>
                <c:pt idx="3">
                  <c:v>15</c:v>
                </c:pt>
                <c:pt idx="4">
                  <c:v>119</c:v>
                </c:pt>
                <c:pt idx="5">
                  <c:v>110</c:v>
                </c:pt>
                <c:pt idx="6">
                  <c:v>116</c:v>
                </c:pt>
                <c:pt idx="7">
                  <c:v>107</c:v>
                </c:pt>
                <c:pt idx="8">
                  <c:v>145</c:v>
                </c:pt>
                <c:pt idx="9">
                  <c:v>177</c:v>
                </c:pt>
                <c:pt idx="10">
                  <c:v>59</c:v>
                </c:pt>
              </c:numCache>
            </c:numRef>
          </c:val>
        </c:ser>
        <c:ser>
          <c:idx val="11"/>
          <c:order val="11"/>
          <c:tx>
            <c:strRef>
              <c:f>Tourists!$X$224</c:f>
              <c:strCache>
                <c:ptCount val="1"/>
                <c:pt idx="0">
                  <c:v>North Africa</c:v>
                </c:pt>
              </c:strCache>
            </c:strRef>
          </c:tx>
          <c:invertIfNegative val="0"/>
          <c:cat>
            <c:numRef>
              <c:f>Tourists!$A$226:$A$236</c:f>
              <c:numCache>
                <c:formatCode>General</c:formatCode>
                <c:ptCount val="11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  <c:pt idx="8">
                  <c:v>2014</c:v>
                </c:pt>
                <c:pt idx="9">
                  <c:v>2015</c:v>
                </c:pt>
                <c:pt idx="10">
                  <c:v>2016</c:v>
                </c:pt>
              </c:numCache>
            </c:numRef>
          </c:cat>
          <c:val>
            <c:numRef>
              <c:f>Tourists!$X$226:$X$236</c:f>
              <c:numCache>
                <c:formatCode>#,##0</c:formatCode>
                <c:ptCount val="11"/>
                <c:pt idx="0">
                  <c:v>0</c:v>
                </c:pt>
                <c:pt idx="1">
                  <c:v>20</c:v>
                </c:pt>
                <c:pt idx="2">
                  <c:v>4</c:v>
                </c:pt>
                <c:pt idx="3">
                  <c:v>37</c:v>
                </c:pt>
                <c:pt idx="4">
                  <c:v>234</c:v>
                </c:pt>
                <c:pt idx="5">
                  <c:v>222</c:v>
                </c:pt>
                <c:pt idx="6">
                  <c:v>204</c:v>
                </c:pt>
                <c:pt idx="7">
                  <c:v>193</c:v>
                </c:pt>
                <c:pt idx="8">
                  <c:v>225</c:v>
                </c:pt>
                <c:pt idx="9">
                  <c:v>287</c:v>
                </c:pt>
                <c:pt idx="10">
                  <c:v>65</c:v>
                </c:pt>
              </c:numCache>
            </c:numRef>
          </c:val>
        </c:ser>
        <c:ser>
          <c:idx val="12"/>
          <c:order val="12"/>
          <c:tx>
            <c:strRef>
              <c:f>Tourists!$Z$224</c:f>
              <c:strCache>
                <c:ptCount val="1"/>
                <c:pt idx="0">
                  <c:v>Unspecified </c:v>
                </c:pt>
              </c:strCache>
            </c:strRef>
          </c:tx>
          <c:invertIfNegative val="0"/>
          <c:cat>
            <c:numRef>
              <c:f>Tourists!$A$226:$A$236</c:f>
              <c:numCache>
                <c:formatCode>General</c:formatCode>
                <c:ptCount val="11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  <c:pt idx="8">
                  <c:v>2014</c:v>
                </c:pt>
                <c:pt idx="9">
                  <c:v>2015</c:v>
                </c:pt>
                <c:pt idx="10">
                  <c:v>2016</c:v>
                </c:pt>
              </c:numCache>
            </c:numRef>
          </c:cat>
          <c:val>
            <c:numRef>
              <c:f>Tourists!$Z$226:$Z$236</c:f>
              <c:numCache>
                <c:formatCode>#,##0</c:formatCode>
                <c:ptCount val="11"/>
                <c:pt idx="0">
                  <c:v>25</c:v>
                </c:pt>
                <c:pt idx="1">
                  <c:v>22</c:v>
                </c:pt>
                <c:pt idx="2">
                  <c:v>31</c:v>
                </c:pt>
                <c:pt idx="3">
                  <c:v>19</c:v>
                </c:pt>
                <c:pt idx="4">
                  <c:v>543</c:v>
                </c:pt>
                <c:pt idx="5">
                  <c:v>141</c:v>
                </c:pt>
                <c:pt idx="6">
                  <c:v>104</c:v>
                </c:pt>
                <c:pt idx="7">
                  <c:v>128</c:v>
                </c:pt>
                <c:pt idx="8">
                  <c:v>35</c:v>
                </c:pt>
                <c:pt idx="9">
                  <c:v>58</c:v>
                </c:pt>
                <c:pt idx="10">
                  <c:v>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64919424"/>
        <c:axId val="364937600"/>
      </c:barChart>
      <c:catAx>
        <c:axId val="36491942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364937600"/>
        <c:crosses val="autoZero"/>
        <c:auto val="1"/>
        <c:lblAlgn val="ctr"/>
        <c:lblOffset val="100"/>
        <c:noMultiLvlLbl val="0"/>
      </c:catAx>
      <c:valAx>
        <c:axId val="364937600"/>
        <c:scaling>
          <c:orientation val="minMax"/>
        </c:scaling>
        <c:delete val="0"/>
        <c:axPos val="l"/>
        <c:numFmt formatCode="#,##0" sourceLinked="1"/>
        <c:majorTickMark val="out"/>
        <c:minorTickMark val="none"/>
        <c:tickLblPos val="nextTo"/>
        <c:crossAx val="364919424"/>
        <c:crosses val="autoZero"/>
        <c:crossBetween val="between"/>
      </c:valAx>
    </c:plotArea>
    <c:legend>
      <c:legendPos val="l"/>
      <c:layout>
        <c:manualLayout>
          <c:xMode val="edge"/>
          <c:yMode val="edge"/>
          <c:x val="0.14348850303077093"/>
          <c:y val="6.8790079605210261E-2"/>
          <c:w val="7.6412634673145477E-2"/>
          <c:h val="0.71973781244703805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1.xml"/><Relationship Id="rId3" Type="http://schemas.openxmlformats.org/officeDocument/2006/relationships/chart" Target="../charts/chart6.xml"/><Relationship Id="rId7" Type="http://schemas.openxmlformats.org/officeDocument/2006/relationships/chart" Target="../charts/chart10.xml"/><Relationship Id="rId2" Type="http://schemas.openxmlformats.org/officeDocument/2006/relationships/chart" Target="../charts/chart5.xml"/><Relationship Id="rId1" Type="http://schemas.openxmlformats.org/officeDocument/2006/relationships/chart" Target="../charts/chart4.xml"/><Relationship Id="rId6" Type="http://schemas.openxmlformats.org/officeDocument/2006/relationships/chart" Target="../charts/chart9.xml"/><Relationship Id="rId5" Type="http://schemas.openxmlformats.org/officeDocument/2006/relationships/chart" Target="../charts/chart8.xml"/><Relationship Id="rId4" Type="http://schemas.openxmlformats.org/officeDocument/2006/relationships/chart" Target="../charts/chart7.xml"/><Relationship Id="rId9" Type="http://schemas.openxmlformats.org/officeDocument/2006/relationships/chart" Target="../charts/chart12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5.xml"/><Relationship Id="rId2" Type="http://schemas.openxmlformats.org/officeDocument/2006/relationships/chart" Target="../charts/chart14.xml"/><Relationship Id="rId1" Type="http://schemas.openxmlformats.org/officeDocument/2006/relationships/chart" Target="../charts/chart1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63500</xdr:colOff>
      <xdr:row>3</xdr:row>
      <xdr:rowOff>42333</xdr:rowOff>
    </xdr:from>
    <xdr:to>
      <xdr:col>12</xdr:col>
      <xdr:colOff>709083</xdr:colOff>
      <xdr:row>30</xdr:row>
      <xdr:rowOff>63500</xdr:rowOff>
    </xdr:to>
    <xdr:graphicFrame macro="">
      <xdr:nvGraphicFramePr>
        <xdr:cNvPr id="9" name="Chart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13</xdr:col>
      <xdr:colOff>222252</xdr:colOff>
      <xdr:row>3</xdr:row>
      <xdr:rowOff>105834</xdr:rowOff>
    </xdr:from>
    <xdr:to>
      <xdr:col>25</xdr:col>
      <xdr:colOff>624418</xdr:colOff>
      <xdr:row>30</xdr:row>
      <xdr:rowOff>137585</xdr:rowOff>
    </xdr:to>
    <xdr:graphicFrame macro="">
      <xdr:nvGraphicFramePr>
        <xdr:cNvPr id="10" name="Chart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47626</xdr:colOff>
      <xdr:row>31</xdr:row>
      <xdr:rowOff>80698</xdr:rowOff>
    </xdr:from>
    <xdr:to>
      <xdr:col>12</xdr:col>
      <xdr:colOff>607218</xdr:colOff>
      <xdr:row>57</xdr:row>
      <xdr:rowOff>80698</xdr:rowOff>
    </xdr:to>
    <xdr:graphicFrame macro="">
      <xdr:nvGraphicFramePr>
        <xdr:cNvPr id="7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10583</xdr:colOff>
      <xdr:row>199</xdr:row>
      <xdr:rowOff>127000</xdr:rowOff>
    </xdr:from>
    <xdr:to>
      <xdr:col>13</xdr:col>
      <xdr:colOff>0</xdr:colOff>
      <xdr:row>222</xdr:row>
      <xdr:rowOff>10583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21167</xdr:colOff>
      <xdr:row>222</xdr:row>
      <xdr:rowOff>169334</xdr:rowOff>
    </xdr:from>
    <xdr:to>
      <xdr:col>12</xdr:col>
      <xdr:colOff>740831</xdr:colOff>
      <xdr:row>243</xdr:row>
      <xdr:rowOff>31750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31750</xdr:colOff>
      <xdr:row>243</xdr:row>
      <xdr:rowOff>169334</xdr:rowOff>
    </xdr:from>
    <xdr:to>
      <xdr:col>12</xdr:col>
      <xdr:colOff>751416</xdr:colOff>
      <xdr:row>263</xdr:row>
      <xdr:rowOff>1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21168</xdr:colOff>
      <xdr:row>280</xdr:row>
      <xdr:rowOff>137584</xdr:rowOff>
    </xdr:from>
    <xdr:to>
      <xdr:col>13</xdr:col>
      <xdr:colOff>31751</xdr:colOff>
      <xdr:row>301</xdr:row>
      <xdr:rowOff>0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31750</xdr:colOff>
      <xdr:row>301</xdr:row>
      <xdr:rowOff>127000</xdr:rowOff>
    </xdr:from>
    <xdr:to>
      <xdr:col>12</xdr:col>
      <xdr:colOff>751416</xdr:colOff>
      <xdr:row>322</xdr:row>
      <xdr:rowOff>179916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31751</xdr:colOff>
      <xdr:row>323</xdr:row>
      <xdr:rowOff>169334</xdr:rowOff>
    </xdr:from>
    <xdr:to>
      <xdr:col>12</xdr:col>
      <xdr:colOff>751416</xdr:colOff>
      <xdr:row>347</xdr:row>
      <xdr:rowOff>10584</xdr:rowOff>
    </xdr:to>
    <xdr:graphicFrame macro="">
      <xdr:nvGraphicFramePr>
        <xdr:cNvPr id="7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7</xdr:col>
      <xdr:colOff>285750</xdr:colOff>
      <xdr:row>347</xdr:row>
      <xdr:rowOff>190502</xdr:rowOff>
    </xdr:from>
    <xdr:to>
      <xdr:col>13</xdr:col>
      <xdr:colOff>148167</xdr:colOff>
      <xdr:row>364</xdr:row>
      <xdr:rowOff>359834</xdr:rowOff>
    </xdr:to>
    <xdr:graphicFrame macro="">
      <xdr:nvGraphicFramePr>
        <xdr:cNvPr id="8" name="Chart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7</xdr:col>
      <xdr:colOff>169332</xdr:colOff>
      <xdr:row>365</xdr:row>
      <xdr:rowOff>190499</xdr:rowOff>
    </xdr:from>
    <xdr:to>
      <xdr:col>13</xdr:col>
      <xdr:colOff>169333</xdr:colOff>
      <xdr:row>382</xdr:row>
      <xdr:rowOff>105833</xdr:rowOff>
    </xdr:to>
    <xdr:graphicFrame macro="">
      <xdr:nvGraphicFramePr>
        <xdr:cNvPr id="9" name="Chart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0</xdr:colOff>
      <xdr:row>366</xdr:row>
      <xdr:rowOff>10583</xdr:rowOff>
    </xdr:from>
    <xdr:to>
      <xdr:col>6</xdr:col>
      <xdr:colOff>1354666</xdr:colOff>
      <xdr:row>382</xdr:row>
      <xdr:rowOff>148167</xdr:rowOff>
    </xdr:to>
    <xdr:graphicFrame macro="">
      <xdr:nvGraphicFramePr>
        <xdr:cNvPr id="10" name="Chart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103908</xdr:colOff>
      <xdr:row>196</xdr:row>
      <xdr:rowOff>173181</xdr:rowOff>
    </xdr:from>
    <xdr:to>
      <xdr:col>26</xdr:col>
      <xdr:colOff>744682</xdr:colOff>
      <xdr:row>221</xdr:row>
      <xdr:rowOff>43294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10583</xdr:colOff>
      <xdr:row>279</xdr:row>
      <xdr:rowOff>133350</xdr:rowOff>
    </xdr:from>
    <xdr:to>
      <xdr:col>17</xdr:col>
      <xdr:colOff>267165</xdr:colOff>
      <xdr:row>304</xdr:row>
      <xdr:rowOff>180975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151007</xdr:colOff>
      <xdr:row>237</xdr:row>
      <xdr:rowOff>185852</xdr:rowOff>
    </xdr:from>
    <xdr:to>
      <xdr:col>23</xdr:col>
      <xdr:colOff>708566</xdr:colOff>
      <xdr:row>259</xdr:row>
      <xdr:rowOff>142875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656"/>
  <sheetViews>
    <sheetView tabSelected="1" zoomScale="80" zoomScaleNormal="80" workbookViewId="0">
      <selection sqref="A1:AA1"/>
    </sheetView>
  </sheetViews>
  <sheetFormatPr defaultRowHeight="15" x14ac:dyDescent="0.25"/>
  <cols>
    <col min="1" max="1" width="10" style="101" customWidth="1"/>
    <col min="2" max="13" width="11.42578125" style="101" customWidth="1"/>
    <col min="14" max="14" width="3.42578125" style="101" customWidth="1"/>
    <col min="15" max="32" width="11.42578125" style="101" customWidth="1"/>
    <col min="33" max="16384" width="9.140625" style="101"/>
  </cols>
  <sheetData>
    <row r="1" spans="1:41" s="187" customFormat="1" ht="37.5" customHeight="1" thickBot="1" x14ac:dyDescent="0.3">
      <c r="A1" s="196" t="s">
        <v>21</v>
      </c>
      <c r="B1" s="197"/>
      <c r="C1" s="197"/>
      <c r="D1" s="197"/>
      <c r="E1" s="197"/>
      <c r="F1" s="197"/>
      <c r="G1" s="197"/>
      <c r="H1" s="197"/>
      <c r="I1" s="197"/>
      <c r="J1" s="197"/>
      <c r="K1" s="197"/>
      <c r="L1" s="197"/>
      <c r="M1" s="197"/>
      <c r="N1" s="197"/>
      <c r="O1" s="197"/>
      <c r="P1" s="197"/>
      <c r="Q1" s="197"/>
      <c r="R1" s="197"/>
      <c r="S1" s="197"/>
      <c r="T1" s="197"/>
      <c r="U1" s="197"/>
      <c r="V1" s="197"/>
      <c r="W1" s="197"/>
      <c r="X1" s="197"/>
      <c r="Y1" s="197"/>
      <c r="Z1" s="197"/>
      <c r="AA1" s="198"/>
    </row>
    <row r="2" spans="1:41" s="187" customFormat="1" ht="15.75" customHeight="1" thickBot="1" x14ac:dyDescent="0.3">
      <c r="A2" s="188"/>
      <c r="B2" s="188"/>
      <c r="C2" s="188"/>
      <c r="D2" s="188"/>
      <c r="E2" s="188"/>
      <c r="F2" s="188"/>
      <c r="G2" s="188"/>
      <c r="H2" s="188"/>
      <c r="I2" s="188"/>
      <c r="J2" s="188"/>
      <c r="K2" s="188"/>
      <c r="L2" s="188"/>
      <c r="M2" s="188"/>
      <c r="N2" s="188"/>
      <c r="O2" s="188"/>
      <c r="P2" s="188"/>
      <c r="Q2" s="188"/>
      <c r="R2" s="188"/>
      <c r="S2" s="188"/>
      <c r="T2" s="188"/>
      <c r="U2" s="188"/>
      <c r="V2" s="188"/>
      <c r="W2" s="188"/>
      <c r="X2" s="188"/>
      <c r="Y2" s="188"/>
      <c r="Z2" s="188"/>
      <c r="AA2" s="188"/>
    </row>
    <row r="3" spans="1:41" s="187" customFormat="1" ht="29.25" thickBot="1" x14ac:dyDescent="0.3">
      <c r="A3" s="189" t="s">
        <v>22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1"/>
      <c r="N3" s="188"/>
      <c r="O3" s="192" t="s">
        <v>24</v>
      </c>
      <c r="P3" s="193"/>
      <c r="Q3" s="193"/>
      <c r="R3" s="193"/>
      <c r="S3" s="193"/>
      <c r="T3" s="193"/>
      <c r="U3" s="193"/>
      <c r="V3" s="193"/>
      <c r="W3" s="193"/>
      <c r="X3" s="193"/>
      <c r="Y3" s="193"/>
      <c r="Z3" s="193"/>
      <c r="AA3" s="193"/>
      <c r="AB3" s="194"/>
      <c r="AC3" s="195"/>
      <c r="AD3" s="195"/>
      <c r="AE3" s="195"/>
      <c r="AF3" s="195"/>
      <c r="AG3" s="195"/>
      <c r="AH3" s="195"/>
      <c r="AI3" s="195"/>
      <c r="AJ3" s="195"/>
      <c r="AK3" s="195"/>
      <c r="AL3" s="195"/>
      <c r="AM3" s="195"/>
      <c r="AN3" s="195"/>
      <c r="AO3" s="195"/>
    </row>
    <row r="4" spans="1:41" x14ac:dyDescent="0.25">
      <c r="A4" s="102"/>
      <c r="B4" s="102"/>
      <c r="C4" s="102"/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2"/>
      <c r="R4" s="102"/>
      <c r="S4" s="102"/>
      <c r="T4" s="102"/>
      <c r="U4" s="102"/>
      <c r="V4" s="102"/>
      <c r="W4" s="102"/>
      <c r="X4" s="102"/>
      <c r="Y4" s="102"/>
      <c r="Z4" s="102"/>
      <c r="AA4" s="102"/>
    </row>
    <row r="5" spans="1:41" ht="15.75" x14ac:dyDescent="0.25">
      <c r="A5" s="103"/>
      <c r="B5" s="154" t="str">
        <f>Travellers!B3</f>
        <v>South African residents</v>
      </c>
      <c r="C5" s="154"/>
      <c r="D5" s="154"/>
      <c r="E5" s="154"/>
      <c r="F5" s="154" t="str">
        <f>Travellers!F3</f>
        <v>Foreign travellers</v>
      </c>
      <c r="G5" s="154"/>
      <c r="H5" s="154"/>
      <c r="I5" s="154"/>
      <c r="J5" s="102"/>
      <c r="K5" s="102"/>
      <c r="L5" s="102"/>
      <c r="M5" s="102"/>
      <c r="N5" s="102"/>
      <c r="O5" s="103"/>
      <c r="P5" s="155" t="str">
        <f>Tourists!N3</f>
        <v>Africa</v>
      </c>
      <c r="Q5" s="155"/>
      <c r="R5" s="102"/>
      <c r="S5" s="102"/>
      <c r="T5" s="102"/>
      <c r="U5" s="102"/>
      <c r="V5" s="102"/>
      <c r="W5" s="102"/>
      <c r="X5" s="102"/>
      <c r="Y5" s="102"/>
      <c r="Z5" s="102"/>
      <c r="AA5" s="102"/>
    </row>
    <row r="6" spans="1:41" ht="15.75" x14ac:dyDescent="0.25">
      <c r="A6" s="103"/>
      <c r="B6" s="154" t="str">
        <f>Travellers!B4</f>
        <v>Arrivals</v>
      </c>
      <c r="C6" s="154"/>
      <c r="D6" s="154" t="str">
        <f>Travellers!D4</f>
        <v>Departures</v>
      </c>
      <c r="E6" s="154"/>
      <c r="F6" s="154" t="str">
        <f>Travellers!F4</f>
        <v>Arrivals</v>
      </c>
      <c r="G6" s="154"/>
      <c r="H6" s="154" t="str">
        <f>Travellers!H4</f>
        <v>Departures</v>
      </c>
      <c r="I6" s="154"/>
      <c r="J6" s="102"/>
      <c r="K6" s="102"/>
      <c r="L6" s="102"/>
      <c r="M6" s="102"/>
      <c r="N6" s="102"/>
      <c r="O6" s="103"/>
      <c r="P6" s="112" t="str">
        <f>Tourists!N4</f>
        <v>King Shaka</v>
      </c>
      <c r="Q6" s="112" t="str">
        <f>Tourists!O4</f>
        <v>Total</v>
      </c>
      <c r="R6" s="102"/>
      <c r="S6" s="102"/>
      <c r="T6" s="102"/>
      <c r="U6" s="102"/>
      <c r="V6" s="102"/>
      <c r="W6" s="102"/>
      <c r="X6" s="102"/>
      <c r="Y6" s="102"/>
      <c r="Z6" s="102"/>
      <c r="AA6" s="102"/>
    </row>
    <row r="7" spans="1:41" ht="15.75" x14ac:dyDescent="0.25">
      <c r="A7" s="103"/>
      <c r="B7" s="112" t="str">
        <f>Travellers!B5</f>
        <v>King Shaka</v>
      </c>
      <c r="C7" s="112" t="str">
        <f>Travellers!C5</f>
        <v>Total</v>
      </c>
      <c r="D7" s="112" t="str">
        <f>Travellers!D5</f>
        <v>King Shaka</v>
      </c>
      <c r="E7" s="112" t="str">
        <f>Travellers!E5</f>
        <v>Total</v>
      </c>
      <c r="F7" s="112" t="str">
        <f>Travellers!F5</f>
        <v>King Shaka</v>
      </c>
      <c r="G7" s="112" t="str">
        <f>Travellers!G5</f>
        <v>Total</v>
      </c>
      <c r="H7" s="112" t="str">
        <f>Travellers!H5</f>
        <v>King Shaka</v>
      </c>
      <c r="I7" s="112" t="str">
        <f>Travellers!I5</f>
        <v>Total</v>
      </c>
      <c r="J7" s="102"/>
      <c r="K7" s="102"/>
      <c r="L7" s="102"/>
      <c r="M7" s="102"/>
      <c r="N7" s="102"/>
      <c r="O7" s="104">
        <v>39083</v>
      </c>
      <c r="P7" s="105">
        <f>Tourists!N53</f>
        <v>279</v>
      </c>
      <c r="Q7" s="106">
        <f>Tourists!O53</f>
        <v>40398</v>
      </c>
      <c r="R7" s="102"/>
      <c r="S7" s="102"/>
      <c r="T7" s="102"/>
      <c r="U7" s="102"/>
      <c r="V7" s="102"/>
      <c r="W7" s="102"/>
      <c r="X7" s="102"/>
      <c r="Y7" s="102"/>
      <c r="Z7" s="102"/>
      <c r="AA7" s="102"/>
    </row>
    <row r="8" spans="1:41" x14ac:dyDescent="0.25">
      <c r="A8" s="107">
        <v>38718</v>
      </c>
      <c r="B8" s="108">
        <f>Travellers!B42</f>
        <v>1204</v>
      </c>
      <c r="C8" s="108">
        <f>Travellers!C42</f>
        <v>169465</v>
      </c>
      <c r="D8" s="108">
        <f>Travellers!D42</f>
        <v>914</v>
      </c>
      <c r="E8" s="108">
        <f>Travellers!E42</f>
        <v>128716</v>
      </c>
      <c r="F8" s="108">
        <f>Travellers!F42</f>
        <v>446</v>
      </c>
      <c r="G8" s="108">
        <f>Travellers!G42</f>
        <v>199024</v>
      </c>
      <c r="H8" s="108">
        <f>Travellers!H42</f>
        <v>455</v>
      </c>
      <c r="I8" s="108">
        <f>Travellers!I42</f>
        <v>207014</v>
      </c>
      <c r="J8" s="102"/>
      <c r="K8" s="102"/>
      <c r="L8" s="102"/>
      <c r="M8" s="102"/>
      <c r="N8" s="102"/>
      <c r="O8" s="104">
        <v>39114</v>
      </c>
      <c r="P8" s="105">
        <f>Tourists!N54</f>
        <v>199</v>
      </c>
      <c r="Q8" s="106">
        <f>Tourists!O54</f>
        <v>38832</v>
      </c>
      <c r="R8" s="102"/>
      <c r="S8" s="102"/>
      <c r="T8" s="102"/>
      <c r="U8" s="102"/>
      <c r="V8" s="102"/>
      <c r="W8" s="102"/>
      <c r="X8" s="102"/>
      <c r="Y8" s="102"/>
      <c r="Z8" s="102"/>
      <c r="AA8" s="102"/>
    </row>
    <row r="9" spans="1:41" x14ac:dyDescent="0.25">
      <c r="A9" s="107">
        <v>38749</v>
      </c>
      <c r="B9" s="108">
        <f>Travellers!B43</f>
        <v>712</v>
      </c>
      <c r="C9" s="108">
        <f>Travellers!C43</f>
        <v>98109</v>
      </c>
      <c r="D9" s="108">
        <f>Travellers!D43</f>
        <v>1006</v>
      </c>
      <c r="E9" s="108">
        <f>Travellers!E43</f>
        <v>102469</v>
      </c>
      <c r="F9" s="108">
        <f>Travellers!F43</f>
        <v>452</v>
      </c>
      <c r="G9" s="108">
        <f>Travellers!G43</f>
        <v>205613</v>
      </c>
      <c r="H9" s="108">
        <f>Travellers!H43</f>
        <v>284</v>
      </c>
      <c r="I9" s="108">
        <f>Travellers!I43</f>
        <v>188471</v>
      </c>
      <c r="J9" s="102"/>
      <c r="K9" s="102"/>
      <c r="L9" s="102"/>
      <c r="M9" s="102"/>
      <c r="N9" s="102"/>
      <c r="O9" s="104">
        <v>39142</v>
      </c>
      <c r="P9" s="105">
        <f>Tourists!N55</f>
        <v>249</v>
      </c>
      <c r="Q9" s="106">
        <f>Tourists!O55</f>
        <v>33875</v>
      </c>
      <c r="R9" s="102"/>
      <c r="S9" s="102"/>
      <c r="T9" s="102"/>
      <c r="U9" s="102"/>
      <c r="V9" s="102"/>
      <c r="W9" s="102"/>
      <c r="X9" s="102"/>
      <c r="Y9" s="102"/>
      <c r="Z9" s="102"/>
      <c r="AA9" s="102"/>
    </row>
    <row r="10" spans="1:41" x14ac:dyDescent="0.25">
      <c r="A10" s="107">
        <v>38777</v>
      </c>
      <c r="B10" s="108">
        <f>Travellers!B44</f>
        <v>1065</v>
      </c>
      <c r="C10" s="108">
        <f>Travellers!C44</f>
        <v>122506</v>
      </c>
      <c r="D10" s="108">
        <f>Travellers!D44</f>
        <v>986</v>
      </c>
      <c r="E10" s="108">
        <f>Travellers!E44</f>
        <v>133553</v>
      </c>
      <c r="F10" s="108">
        <f>Travellers!F44</f>
        <v>318</v>
      </c>
      <c r="G10" s="108">
        <f>Travellers!G44</f>
        <v>198395</v>
      </c>
      <c r="H10" s="108">
        <f>Travellers!H44</f>
        <v>454</v>
      </c>
      <c r="I10" s="108">
        <f>Travellers!I44</f>
        <v>208249</v>
      </c>
      <c r="J10" s="102"/>
      <c r="K10" s="102"/>
      <c r="L10" s="102"/>
      <c r="M10" s="102"/>
      <c r="N10" s="102"/>
      <c r="O10" s="104">
        <v>39173</v>
      </c>
      <c r="P10" s="105">
        <f>Tourists!N56</f>
        <v>261</v>
      </c>
      <c r="Q10" s="106">
        <f>Tourists!O56</f>
        <v>41868</v>
      </c>
      <c r="R10" s="102"/>
      <c r="S10" s="102"/>
      <c r="T10" s="102"/>
      <c r="U10" s="102"/>
      <c r="V10" s="102"/>
      <c r="W10" s="102"/>
      <c r="X10" s="102"/>
      <c r="Y10" s="102"/>
      <c r="Z10" s="102"/>
      <c r="AA10" s="102"/>
    </row>
    <row r="11" spans="1:41" x14ac:dyDescent="0.25">
      <c r="A11" s="107">
        <v>38808</v>
      </c>
      <c r="B11" s="108">
        <f>Travellers!B45</f>
        <v>1140</v>
      </c>
      <c r="C11" s="108">
        <f>Travellers!C45</f>
        <v>136197</v>
      </c>
      <c r="D11" s="108">
        <f>Travellers!D45</f>
        <v>1282</v>
      </c>
      <c r="E11" s="108">
        <f>Travellers!E45</f>
        <v>144702</v>
      </c>
      <c r="F11" s="108">
        <f>Travellers!F45</f>
        <v>492</v>
      </c>
      <c r="G11" s="108">
        <f>Travellers!G45</f>
        <v>178902</v>
      </c>
      <c r="H11" s="108">
        <f>Travellers!H45</f>
        <v>350</v>
      </c>
      <c r="I11" s="108">
        <f>Travellers!I45</f>
        <v>187574</v>
      </c>
      <c r="J11" s="102"/>
      <c r="K11" s="102"/>
      <c r="L11" s="102"/>
      <c r="M11" s="102"/>
      <c r="N11" s="102"/>
      <c r="O11" s="104">
        <v>39203</v>
      </c>
      <c r="P11" s="105">
        <f>Tourists!N57</f>
        <v>255</v>
      </c>
      <c r="Q11" s="106">
        <f>Tourists!O57</f>
        <v>41502</v>
      </c>
      <c r="R11" s="102"/>
      <c r="S11" s="102"/>
      <c r="T11" s="102"/>
      <c r="U11" s="102"/>
      <c r="V11" s="102"/>
      <c r="W11" s="102"/>
      <c r="X11" s="102"/>
      <c r="Y11" s="102"/>
      <c r="Z11" s="102"/>
      <c r="AA11" s="102"/>
    </row>
    <row r="12" spans="1:41" x14ac:dyDescent="0.25">
      <c r="A12" s="107">
        <v>38838</v>
      </c>
      <c r="B12" s="108">
        <f>Travellers!B46</f>
        <v>1047</v>
      </c>
      <c r="C12" s="108">
        <f>Travellers!C46</f>
        <v>129843</v>
      </c>
      <c r="D12" s="108">
        <f>Travellers!D46</f>
        <v>1102</v>
      </c>
      <c r="E12" s="108">
        <f>Travellers!E46</f>
        <v>137242</v>
      </c>
      <c r="F12" s="108">
        <f>Travellers!F46</f>
        <v>383</v>
      </c>
      <c r="G12" s="108">
        <f>Travellers!G46</f>
        <v>149832</v>
      </c>
      <c r="H12" s="108">
        <f>Travellers!H46</f>
        <v>414</v>
      </c>
      <c r="I12" s="108">
        <f>Travellers!I46</f>
        <v>150595</v>
      </c>
      <c r="J12" s="102"/>
      <c r="K12" s="102"/>
      <c r="L12" s="102"/>
      <c r="M12" s="102"/>
      <c r="N12" s="102"/>
      <c r="O12" s="104">
        <v>39234</v>
      </c>
      <c r="P12" s="105">
        <f>Tourists!N58</f>
        <v>240</v>
      </c>
      <c r="Q12" s="106">
        <f>Tourists!O58</f>
        <v>39781</v>
      </c>
      <c r="R12" s="102"/>
      <c r="S12" s="102"/>
      <c r="T12" s="102"/>
      <c r="U12" s="102"/>
      <c r="V12" s="102"/>
      <c r="W12" s="102"/>
      <c r="X12" s="102"/>
      <c r="Y12" s="102"/>
      <c r="Z12" s="102"/>
      <c r="AA12" s="102"/>
    </row>
    <row r="13" spans="1:41" x14ac:dyDescent="0.25">
      <c r="A13" s="107">
        <v>38869</v>
      </c>
      <c r="B13" s="108">
        <f>Travellers!B47</f>
        <v>842</v>
      </c>
      <c r="C13" s="108">
        <f>Travellers!C47</f>
        <v>129628</v>
      </c>
      <c r="D13" s="108">
        <f>Travellers!D47</f>
        <v>985</v>
      </c>
      <c r="E13" s="108">
        <f>Travellers!E47</f>
        <v>173276</v>
      </c>
      <c r="F13" s="108">
        <f>Travellers!F47</f>
        <v>524</v>
      </c>
      <c r="G13" s="108">
        <f>Travellers!G47</f>
        <v>138095</v>
      </c>
      <c r="H13" s="108">
        <f>Travellers!H47</f>
        <v>269</v>
      </c>
      <c r="I13" s="108">
        <f>Travellers!I47</f>
        <v>129644</v>
      </c>
      <c r="J13" s="102"/>
      <c r="K13" s="102"/>
      <c r="L13" s="102"/>
      <c r="M13" s="102"/>
      <c r="N13" s="102"/>
      <c r="O13" s="104">
        <v>39264</v>
      </c>
      <c r="P13" s="105">
        <f>Tourists!N59</f>
        <v>364</v>
      </c>
      <c r="Q13" s="106">
        <f>Tourists!O59</f>
        <v>48554</v>
      </c>
      <c r="R13" s="102"/>
      <c r="S13" s="102"/>
      <c r="T13" s="102"/>
      <c r="U13" s="102"/>
      <c r="V13" s="102"/>
      <c r="W13" s="102"/>
      <c r="X13" s="102"/>
      <c r="Y13" s="102"/>
      <c r="Z13" s="102"/>
      <c r="AA13" s="102"/>
    </row>
    <row r="14" spans="1:41" x14ac:dyDescent="0.25">
      <c r="A14" s="107">
        <v>38899</v>
      </c>
      <c r="B14" s="108">
        <f>Travellers!B48</f>
        <v>1100</v>
      </c>
      <c r="C14" s="108">
        <f>Travellers!C48</f>
        <v>181193</v>
      </c>
      <c r="D14" s="108">
        <f>Travellers!D48</f>
        <v>960</v>
      </c>
      <c r="E14" s="108">
        <f>Travellers!E48</f>
        <v>136780</v>
      </c>
      <c r="F14" s="108">
        <f>Travellers!F48</f>
        <v>481</v>
      </c>
      <c r="G14" s="108">
        <f>Travellers!G48</f>
        <v>180586</v>
      </c>
      <c r="H14" s="108">
        <f>Travellers!H48</f>
        <v>423</v>
      </c>
      <c r="I14" s="108">
        <f>Travellers!I48</f>
        <v>144568</v>
      </c>
      <c r="J14" s="102"/>
      <c r="K14" s="102"/>
      <c r="L14" s="102"/>
      <c r="M14" s="102"/>
      <c r="N14" s="102"/>
      <c r="O14" s="104">
        <v>39295</v>
      </c>
      <c r="P14" s="105">
        <f>Tourists!N60</f>
        <v>260</v>
      </c>
      <c r="Q14" s="106">
        <f>Tourists!O60</f>
        <v>49378</v>
      </c>
      <c r="R14" s="102"/>
      <c r="S14" s="102"/>
      <c r="T14" s="102"/>
      <c r="U14" s="102"/>
      <c r="V14" s="102"/>
      <c r="W14" s="102"/>
      <c r="X14" s="102"/>
      <c r="Y14" s="102"/>
      <c r="Z14" s="102"/>
      <c r="AA14" s="102"/>
    </row>
    <row r="15" spans="1:41" x14ac:dyDescent="0.25">
      <c r="A15" s="107">
        <v>38930</v>
      </c>
      <c r="B15" s="108">
        <f>Travellers!B49</f>
        <v>876</v>
      </c>
      <c r="C15" s="108">
        <f>Travellers!C49</f>
        <v>130458</v>
      </c>
      <c r="D15" s="108">
        <f>Travellers!D49</f>
        <v>993</v>
      </c>
      <c r="E15" s="108">
        <f>Travellers!E49</f>
        <v>140944</v>
      </c>
      <c r="F15" s="108">
        <f>Travellers!F49</f>
        <v>403</v>
      </c>
      <c r="G15" s="108">
        <f>Travellers!G49</f>
        <v>185155</v>
      </c>
      <c r="H15" s="108">
        <f>Travellers!H49</f>
        <v>437</v>
      </c>
      <c r="I15" s="108">
        <f>Travellers!I49</f>
        <v>180622</v>
      </c>
      <c r="J15" s="102"/>
      <c r="K15" s="102"/>
      <c r="L15" s="102"/>
      <c r="M15" s="102"/>
      <c r="N15" s="102"/>
      <c r="O15" s="104">
        <v>39326</v>
      </c>
      <c r="P15" s="105">
        <f>Tourists!N61</f>
        <v>216</v>
      </c>
      <c r="Q15" s="106">
        <f>Tourists!O61</f>
        <v>44323</v>
      </c>
      <c r="R15" s="102"/>
      <c r="S15" s="102"/>
      <c r="T15" s="102"/>
      <c r="U15" s="102"/>
      <c r="V15" s="102"/>
      <c r="W15" s="102"/>
      <c r="X15" s="102"/>
      <c r="Y15" s="102"/>
      <c r="Z15" s="102"/>
      <c r="AA15" s="102"/>
    </row>
    <row r="16" spans="1:41" x14ac:dyDescent="0.25">
      <c r="A16" s="107">
        <v>38961</v>
      </c>
      <c r="B16" s="108">
        <f>Travellers!B50</f>
        <v>1010</v>
      </c>
      <c r="C16" s="108">
        <f>Travellers!C50</f>
        <v>149807</v>
      </c>
      <c r="D16" s="108">
        <f>Travellers!D50</f>
        <v>1251</v>
      </c>
      <c r="E16" s="108">
        <f>Travellers!E50</f>
        <v>156018</v>
      </c>
      <c r="F16" s="108">
        <f>Travellers!F50</f>
        <v>513</v>
      </c>
      <c r="G16" s="108">
        <f>Travellers!G50</f>
        <v>186530</v>
      </c>
      <c r="H16" s="108">
        <f>Travellers!H50</f>
        <v>534</v>
      </c>
      <c r="I16" s="108">
        <f>Travellers!I50</f>
        <v>166512</v>
      </c>
      <c r="J16" s="102"/>
      <c r="K16" s="102"/>
      <c r="L16" s="102"/>
      <c r="M16" s="102"/>
      <c r="N16" s="102"/>
      <c r="O16" s="104">
        <v>39356</v>
      </c>
      <c r="P16" s="105">
        <f>Tourists!N62</f>
        <v>305</v>
      </c>
      <c r="Q16" s="106">
        <f>Tourists!O62</f>
        <v>46254</v>
      </c>
      <c r="R16" s="102"/>
      <c r="S16" s="102"/>
      <c r="T16" s="102"/>
      <c r="U16" s="102"/>
      <c r="V16" s="102"/>
      <c r="W16" s="102"/>
      <c r="X16" s="102"/>
      <c r="Y16" s="102"/>
      <c r="Z16" s="102"/>
      <c r="AA16" s="102"/>
    </row>
    <row r="17" spans="1:27" x14ac:dyDescent="0.25">
      <c r="A17" s="107">
        <v>38991</v>
      </c>
      <c r="B17" s="108">
        <f>Travellers!B51</f>
        <v>1165</v>
      </c>
      <c r="C17" s="108">
        <f>Travellers!C51</f>
        <v>143069</v>
      </c>
      <c r="D17" s="108">
        <f>Travellers!D51</f>
        <v>1085</v>
      </c>
      <c r="E17" s="108">
        <f>Travellers!E51</f>
        <v>122630</v>
      </c>
      <c r="F17" s="108">
        <f>Travellers!F51</f>
        <v>352</v>
      </c>
      <c r="G17" s="108">
        <f>Travellers!G51</f>
        <v>227027</v>
      </c>
      <c r="H17" s="108">
        <f>Travellers!H51</f>
        <v>348</v>
      </c>
      <c r="I17" s="108">
        <f>Travellers!I51</f>
        <v>195284</v>
      </c>
      <c r="J17" s="102"/>
      <c r="K17" s="102"/>
      <c r="L17" s="102"/>
      <c r="M17" s="102"/>
      <c r="N17" s="102"/>
      <c r="O17" s="104">
        <v>39387</v>
      </c>
      <c r="P17" s="105">
        <f>Tourists!N63</f>
        <v>278</v>
      </c>
      <c r="Q17" s="106">
        <f>Tourists!O63</f>
        <v>49188</v>
      </c>
      <c r="R17" s="102"/>
      <c r="S17" s="102"/>
      <c r="T17" s="102"/>
      <c r="U17" s="102"/>
      <c r="V17" s="102"/>
      <c r="W17" s="102"/>
      <c r="X17" s="102"/>
      <c r="Y17" s="102"/>
      <c r="Z17" s="102"/>
      <c r="AA17" s="102"/>
    </row>
    <row r="18" spans="1:27" x14ac:dyDescent="0.25">
      <c r="A18" s="107"/>
      <c r="B18" s="108"/>
      <c r="C18" s="108"/>
      <c r="D18" s="108"/>
      <c r="E18" s="108"/>
      <c r="F18" s="108"/>
      <c r="G18" s="108"/>
      <c r="H18" s="108"/>
      <c r="I18" s="108"/>
      <c r="J18" s="102"/>
      <c r="K18" s="102"/>
      <c r="L18" s="102"/>
      <c r="M18" s="102"/>
      <c r="N18" s="102"/>
      <c r="O18" s="104"/>
      <c r="P18" s="105"/>
      <c r="Q18" s="106"/>
      <c r="R18" s="102"/>
      <c r="S18" s="102"/>
      <c r="T18" s="102"/>
      <c r="U18" s="102"/>
      <c r="V18" s="102"/>
      <c r="W18" s="102"/>
      <c r="X18" s="102"/>
      <c r="Y18" s="102"/>
      <c r="Z18" s="102"/>
      <c r="AA18" s="102"/>
    </row>
    <row r="19" spans="1:27" x14ac:dyDescent="0.25">
      <c r="A19" s="107"/>
      <c r="B19" s="108"/>
      <c r="C19" s="108"/>
      <c r="D19" s="108"/>
      <c r="E19" s="108"/>
      <c r="F19" s="108"/>
      <c r="G19" s="108"/>
      <c r="H19" s="108"/>
      <c r="I19" s="108"/>
      <c r="J19" s="102"/>
      <c r="K19" s="102"/>
      <c r="L19" s="102"/>
      <c r="M19" s="102"/>
      <c r="N19" s="102"/>
      <c r="O19" s="104"/>
      <c r="P19" s="105"/>
      <c r="Q19" s="106"/>
      <c r="R19" s="102"/>
      <c r="S19" s="102"/>
      <c r="T19" s="102"/>
      <c r="U19" s="102"/>
      <c r="V19" s="102"/>
      <c r="W19" s="102"/>
      <c r="X19" s="102"/>
      <c r="Y19" s="102"/>
      <c r="Z19" s="102"/>
      <c r="AA19" s="102"/>
    </row>
    <row r="20" spans="1:27" x14ac:dyDescent="0.25">
      <c r="A20" s="107">
        <v>39022</v>
      </c>
      <c r="B20" s="108">
        <f>Travellers!B52</f>
        <v>898</v>
      </c>
      <c r="C20" s="108">
        <f>Travellers!C52</f>
        <v>126129</v>
      </c>
      <c r="D20" s="108">
        <f>Travellers!D52</f>
        <v>941</v>
      </c>
      <c r="E20" s="108">
        <f>Travellers!E52</f>
        <v>129924</v>
      </c>
      <c r="F20" s="108">
        <f>Travellers!F52</f>
        <v>403</v>
      </c>
      <c r="G20" s="108">
        <f>Travellers!G52</f>
        <v>230144</v>
      </c>
      <c r="H20" s="108">
        <f>Travellers!H52</f>
        <v>414</v>
      </c>
      <c r="I20" s="108">
        <f>Travellers!I52</f>
        <v>219384</v>
      </c>
      <c r="J20" s="102"/>
      <c r="K20" s="102"/>
      <c r="L20" s="102"/>
      <c r="M20" s="102"/>
      <c r="N20" s="102"/>
      <c r="O20" s="104">
        <v>39417</v>
      </c>
      <c r="P20" s="105">
        <f>Tourists!N64</f>
        <v>273</v>
      </c>
      <c r="Q20" s="106">
        <f>Tourists!O64</f>
        <v>48459</v>
      </c>
      <c r="R20" s="102"/>
      <c r="S20" s="102"/>
      <c r="T20" s="102"/>
      <c r="U20" s="102"/>
      <c r="V20" s="102"/>
      <c r="W20" s="102"/>
      <c r="X20" s="102"/>
      <c r="Y20" s="102"/>
      <c r="Z20" s="102"/>
      <c r="AA20" s="102"/>
    </row>
    <row r="21" spans="1:27" x14ac:dyDescent="0.25">
      <c r="A21" s="107">
        <v>39052</v>
      </c>
      <c r="B21" s="108">
        <f>Travellers!B53</f>
        <v>1122</v>
      </c>
      <c r="C21" s="108">
        <f>Travellers!C53</f>
        <v>158507</v>
      </c>
      <c r="D21" s="108">
        <f>Travellers!D53</f>
        <v>1537</v>
      </c>
      <c r="E21" s="108">
        <f>Travellers!E53</f>
        <v>186161</v>
      </c>
      <c r="F21" s="108">
        <f>Travellers!F53</f>
        <v>505</v>
      </c>
      <c r="G21" s="108">
        <f>Travellers!G53</f>
        <v>238516</v>
      </c>
      <c r="H21" s="108">
        <f>Travellers!H53</f>
        <v>280</v>
      </c>
      <c r="I21" s="108">
        <f>Travellers!I53</f>
        <v>189893</v>
      </c>
      <c r="J21" s="102"/>
      <c r="K21" s="102"/>
      <c r="L21" s="102"/>
      <c r="M21" s="102"/>
      <c r="N21" s="102"/>
      <c r="O21" s="104">
        <v>39448</v>
      </c>
      <c r="P21" s="105">
        <f>Tourists!N65</f>
        <v>258</v>
      </c>
      <c r="Q21" s="106">
        <f>Tourists!O65</f>
        <v>47593</v>
      </c>
      <c r="R21" s="102"/>
      <c r="S21" s="102"/>
      <c r="T21" s="102"/>
      <c r="U21" s="102"/>
      <c r="V21" s="102"/>
      <c r="W21" s="102"/>
      <c r="X21" s="102"/>
      <c r="Y21" s="102"/>
      <c r="Z21" s="102"/>
      <c r="AA21" s="102"/>
    </row>
    <row r="22" spans="1:27" x14ac:dyDescent="0.25">
      <c r="A22" s="107">
        <v>39083</v>
      </c>
      <c r="B22" s="108">
        <f>Travellers!B54</f>
        <v>1321</v>
      </c>
      <c r="C22" s="108">
        <f>Travellers!C54</f>
        <v>176680</v>
      </c>
      <c r="D22" s="108">
        <f>Travellers!D54</f>
        <v>1121</v>
      </c>
      <c r="E22" s="108">
        <f>Travellers!E54</f>
        <v>136492</v>
      </c>
      <c r="F22" s="108">
        <f>Travellers!F54</f>
        <v>450</v>
      </c>
      <c r="G22" s="108">
        <f>Travellers!G54</f>
        <v>212441</v>
      </c>
      <c r="H22" s="108">
        <f>Travellers!H54</f>
        <v>547</v>
      </c>
      <c r="I22" s="108">
        <f>Travellers!I54</f>
        <v>215713</v>
      </c>
      <c r="J22" s="102"/>
      <c r="K22" s="102"/>
      <c r="L22" s="102"/>
      <c r="M22" s="102"/>
      <c r="N22" s="102"/>
      <c r="O22" s="104">
        <v>39479</v>
      </c>
      <c r="P22" s="105">
        <f>Tourists!N66</f>
        <v>261</v>
      </c>
      <c r="Q22" s="106">
        <f>Tourists!O66</f>
        <v>46152</v>
      </c>
      <c r="R22" s="102"/>
      <c r="S22" s="102"/>
      <c r="T22" s="102"/>
      <c r="U22" s="102"/>
      <c r="V22" s="102"/>
      <c r="W22" s="102"/>
      <c r="X22" s="102"/>
      <c r="Y22" s="102"/>
      <c r="Z22" s="102"/>
      <c r="AA22" s="102"/>
    </row>
    <row r="23" spans="1:27" x14ac:dyDescent="0.25">
      <c r="A23" s="107">
        <v>39114</v>
      </c>
      <c r="B23" s="108">
        <f>Travellers!B55</f>
        <v>1008</v>
      </c>
      <c r="C23" s="108">
        <f>Travellers!C55</f>
        <v>105390</v>
      </c>
      <c r="D23" s="108">
        <f>Travellers!D55</f>
        <v>1240</v>
      </c>
      <c r="E23" s="108">
        <f>Travellers!E55</f>
        <v>109078</v>
      </c>
      <c r="F23" s="108">
        <f>Travellers!F55</f>
        <v>371</v>
      </c>
      <c r="G23" s="108">
        <f>Travellers!G55</f>
        <v>227126</v>
      </c>
      <c r="H23" s="108">
        <f>Travellers!H55</f>
        <v>330</v>
      </c>
      <c r="I23" s="108">
        <f>Travellers!I55</f>
        <v>202733</v>
      </c>
      <c r="J23" s="102"/>
      <c r="K23" s="102"/>
      <c r="L23" s="102"/>
      <c r="M23" s="102"/>
      <c r="N23" s="102"/>
      <c r="O23" s="104">
        <v>39508</v>
      </c>
      <c r="P23" s="105">
        <f>Tourists!N67</f>
        <v>228</v>
      </c>
      <c r="Q23" s="106">
        <f>Tourists!O67</f>
        <v>49192</v>
      </c>
      <c r="R23" s="102"/>
      <c r="S23" s="102"/>
      <c r="T23" s="102"/>
      <c r="U23" s="102"/>
      <c r="V23" s="102"/>
      <c r="W23" s="102"/>
      <c r="X23" s="102"/>
      <c r="Y23" s="102"/>
      <c r="Z23" s="102"/>
      <c r="AA23" s="102"/>
    </row>
    <row r="24" spans="1:27" x14ac:dyDescent="0.25">
      <c r="A24" s="107">
        <v>39142</v>
      </c>
      <c r="B24" s="108">
        <f>Travellers!B56</f>
        <v>1053</v>
      </c>
      <c r="C24" s="108">
        <f>Travellers!C56</f>
        <v>106106</v>
      </c>
      <c r="D24" s="108">
        <f>Travellers!D56</f>
        <v>1067</v>
      </c>
      <c r="E24" s="108">
        <f>Travellers!E56</f>
        <v>121562</v>
      </c>
      <c r="F24" s="108">
        <f>Travellers!F56</f>
        <v>427</v>
      </c>
      <c r="G24" s="108">
        <f>Travellers!G56</f>
        <v>192902</v>
      </c>
      <c r="H24" s="108">
        <f>Travellers!H56</f>
        <v>444</v>
      </c>
      <c r="I24" s="108">
        <f>Travellers!I56</f>
        <v>194126</v>
      </c>
      <c r="J24" s="102"/>
      <c r="K24" s="102"/>
      <c r="L24" s="102"/>
      <c r="M24" s="102"/>
      <c r="N24" s="102"/>
      <c r="O24" s="104">
        <v>39539</v>
      </c>
      <c r="P24" s="105">
        <f>Tourists!N68</f>
        <v>275</v>
      </c>
      <c r="Q24" s="106">
        <f>Tourists!O68</f>
        <v>48372</v>
      </c>
      <c r="R24" s="102"/>
      <c r="S24" s="102"/>
      <c r="T24" s="102"/>
      <c r="U24" s="102"/>
      <c r="V24" s="102"/>
      <c r="W24" s="102"/>
      <c r="X24" s="102"/>
      <c r="Y24" s="102"/>
      <c r="Z24" s="102"/>
      <c r="AA24" s="102"/>
    </row>
    <row r="25" spans="1:27" x14ac:dyDescent="0.25">
      <c r="A25" s="107">
        <v>39173</v>
      </c>
      <c r="B25" s="108">
        <f>Travellers!B57</f>
        <v>1267</v>
      </c>
      <c r="C25" s="108">
        <f>Travellers!C57</f>
        <v>148087</v>
      </c>
      <c r="D25" s="108">
        <f>Travellers!D57</f>
        <v>1265</v>
      </c>
      <c r="E25" s="108">
        <f>Travellers!E57</f>
        <v>151559</v>
      </c>
      <c r="F25" s="108">
        <f>Travellers!F57</f>
        <v>465</v>
      </c>
      <c r="G25" s="108">
        <f>Travellers!G57</f>
        <v>185742</v>
      </c>
      <c r="H25" s="108">
        <f>Travellers!H57</f>
        <v>469</v>
      </c>
      <c r="I25" s="108">
        <f>Travellers!I57</f>
        <v>190660</v>
      </c>
      <c r="J25" s="102"/>
      <c r="K25" s="102"/>
      <c r="L25" s="102"/>
      <c r="M25" s="102"/>
      <c r="N25" s="102"/>
      <c r="O25" s="104">
        <v>39569</v>
      </c>
      <c r="P25" s="105">
        <f>Tourists!N69</f>
        <v>95</v>
      </c>
      <c r="Q25" s="106">
        <f>Tourists!O69</f>
        <v>37462</v>
      </c>
      <c r="R25" s="102"/>
      <c r="S25" s="102"/>
      <c r="T25" s="102"/>
      <c r="U25" s="102"/>
      <c r="V25" s="102"/>
      <c r="W25" s="102"/>
      <c r="X25" s="102"/>
      <c r="Y25" s="102"/>
      <c r="Z25" s="102"/>
      <c r="AA25" s="102"/>
    </row>
    <row r="26" spans="1:27" x14ac:dyDescent="0.25">
      <c r="A26" s="107">
        <v>39203</v>
      </c>
      <c r="B26" s="108">
        <f>Travellers!B58</f>
        <v>1050</v>
      </c>
      <c r="C26" s="108">
        <f>Travellers!C58</f>
        <v>135416</v>
      </c>
      <c r="D26" s="108">
        <f>Travellers!D58</f>
        <v>1007</v>
      </c>
      <c r="E26" s="108">
        <f>Travellers!E58</f>
        <v>143264</v>
      </c>
      <c r="F26" s="108">
        <f>Travellers!F58</f>
        <v>415</v>
      </c>
      <c r="G26" s="108">
        <f>Travellers!G58</f>
        <v>164632</v>
      </c>
      <c r="H26" s="108">
        <f>Travellers!H58</f>
        <v>430</v>
      </c>
      <c r="I26" s="108">
        <f>Travellers!I58</f>
        <v>160848</v>
      </c>
      <c r="J26" s="102"/>
      <c r="K26" s="102"/>
      <c r="L26" s="102"/>
      <c r="M26" s="102"/>
      <c r="N26" s="102"/>
      <c r="O26" s="104">
        <v>39600</v>
      </c>
      <c r="P26" s="105">
        <f>Tourists!N70</f>
        <v>197</v>
      </c>
      <c r="Q26" s="106">
        <f>Tourists!O70</f>
        <v>42556</v>
      </c>
      <c r="R26" s="102"/>
      <c r="S26" s="102"/>
      <c r="T26" s="102"/>
      <c r="U26" s="102"/>
      <c r="V26" s="102"/>
      <c r="W26" s="102"/>
      <c r="X26" s="102"/>
      <c r="Y26" s="102"/>
      <c r="Z26" s="102"/>
      <c r="AA26" s="102"/>
    </row>
    <row r="27" spans="1:27" x14ac:dyDescent="0.25">
      <c r="A27" s="107">
        <v>39234</v>
      </c>
      <c r="B27" s="108">
        <f>Travellers!B59</f>
        <v>852</v>
      </c>
      <c r="C27" s="108">
        <f>Travellers!C59</f>
        <v>136973</v>
      </c>
      <c r="D27" s="108">
        <f>Travellers!D59</f>
        <v>911</v>
      </c>
      <c r="E27" s="108">
        <f>Travellers!E59</f>
        <v>177922</v>
      </c>
      <c r="F27" s="108">
        <f>Travellers!F59</f>
        <v>424</v>
      </c>
      <c r="G27" s="108">
        <f>Travellers!G59</f>
        <v>159708</v>
      </c>
      <c r="H27" s="108">
        <f>Travellers!H59</f>
        <v>342</v>
      </c>
      <c r="I27" s="108">
        <f>Travellers!I59</f>
        <v>153971</v>
      </c>
      <c r="J27" s="102"/>
      <c r="K27" s="102"/>
      <c r="L27" s="102"/>
      <c r="M27" s="102"/>
      <c r="N27" s="102"/>
      <c r="O27" s="104">
        <v>39630</v>
      </c>
      <c r="P27" s="105">
        <f>Tourists!N71</f>
        <v>386</v>
      </c>
      <c r="Q27" s="106">
        <f>Tourists!O71</f>
        <v>52105</v>
      </c>
      <c r="R27" s="102"/>
      <c r="S27" s="102"/>
      <c r="T27" s="102"/>
      <c r="U27" s="102"/>
      <c r="V27" s="102"/>
      <c r="W27" s="102"/>
      <c r="X27" s="102"/>
      <c r="Y27" s="102"/>
      <c r="Z27" s="102"/>
      <c r="AA27" s="102"/>
    </row>
    <row r="28" spans="1:27" x14ac:dyDescent="0.25">
      <c r="A28" s="107">
        <v>39264</v>
      </c>
      <c r="B28" s="108">
        <f>Travellers!B60</f>
        <v>1256</v>
      </c>
      <c r="C28" s="108">
        <f>Travellers!C60</f>
        <v>188178</v>
      </c>
      <c r="D28" s="108">
        <f>Travellers!D60</f>
        <v>1209</v>
      </c>
      <c r="E28" s="108">
        <f>Travellers!E60</f>
        <v>147591</v>
      </c>
      <c r="F28" s="108">
        <f>Travellers!F60</f>
        <v>624</v>
      </c>
      <c r="G28" s="108">
        <f>Travellers!G60</f>
        <v>207183</v>
      </c>
      <c r="H28" s="108">
        <f>Travellers!H60</f>
        <v>496</v>
      </c>
      <c r="I28" s="108">
        <f>Travellers!I60</f>
        <v>174466</v>
      </c>
      <c r="J28" s="102"/>
      <c r="K28" s="102"/>
      <c r="L28" s="102"/>
      <c r="M28" s="102"/>
      <c r="N28" s="102"/>
      <c r="O28" s="104">
        <v>39661</v>
      </c>
      <c r="P28" s="105">
        <f>Tourists!N72</f>
        <v>221</v>
      </c>
      <c r="Q28" s="106">
        <f>Tourists!O72</f>
        <v>48795</v>
      </c>
      <c r="R28" s="102"/>
      <c r="S28" s="102"/>
      <c r="T28" s="102"/>
      <c r="U28" s="102"/>
      <c r="V28" s="102"/>
      <c r="W28" s="102"/>
      <c r="X28" s="102"/>
      <c r="Y28" s="102"/>
      <c r="Z28" s="102"/>
      <c r="AA28" s="102"/>
    </row>
    <row r="29" spans="1:27" x14ac:dyDescent="0.25">
      <c r="A29" s="107">
        <v>39295</v>
      </c>
      <c r="B29" s="108">
        <f>Travellers!B61</f>
        <v>977</v>
      </c>
      <c r="C29" s="108">
        <f>Travellers!C61</f>
        <v>140674</v>
      </c>
      <c r="D29" s="108">
        <f>Travellers!D61</f>
        <v>1188</v>
      </c>
      <c r="E29" s="108">
        <f>Travellers!E61</f>
        <v>150943</v>
      </c>
      <c r="F29" s="108">
        <f>Travellers!F61</f>
        <v>448</v>
      </c>
      <c r="G29" s="108">
        <f>Travellers!G61</f>
        <v>210986</v>
      </c>
      <c r="H29" s="108">
        <f>Travellers!H61</f>
        <v>565</v>
      </c>
      <c r="I29" s="108">
        <f>Travellers!I61</f>
        <v>212116</v>
      </c>
      <c r="J29" s="102"/>
      <c r="K29" s="102"/>
      <c r="L29" s="102"/>
      <c r="M29" s="102"/>
      <c r="N29" s="102"/>
      <c r="O29" s="104">
        <v>39692</v>
      </c>
      <c r="P29" s="105">
        <f>Tourists!N73</f>
        <v>210</v>
      </c>
      <c r="Q29" s="106">
        <f>Tourists!O73</f>
        <v>39786</v>
      </c>
      <c r="R29" s="102"/>
      <c r="S29" s="102"/>
      <c r="T29" s="102"/>
      <c r="U29" s="102"/>
      <c r="V29" s="102"/>
      <c r="W29" s="102"/>
      <c r="X29" s="102"/>
      <c r="Y29" s="102"/>
      <c r="Z29" s="102"/>
      <c r="AA29" s="102"/>
    </row>
    <row r="30" spans="1:27" x14ac:dyDescent="0.25">
      <c r="A30" s="107">
        <v>39326</v>
      </c>
      <c r="B30" s="108">
        <f>Travellers!B62</f>
        <v>1133</v>
      </c>
      <c r="C30" s="108">
        <f>Travellers!C62</f>
        <v>160248</v>
      </c>
      <c r="D30" s="108">
        <f>Travellers!D62</f>
        <v>1278</v>
      </c>
      <c r="E30" s="108">
        <f>Travellers!E62</f>
        <v>168600</v>
      </c>
      <c r="F30" s="108">
        <f>Travellers!F62</f>
        <v>398</v>
      </c>
      <c r="G30" s="108">
        <f>Travellers!G62</f>
        <v>200788</v>
      </c>
      <c r="H30" s="108">
        <f>Travellers!H62</f>
        <v>385</v>
      </c>
      <c r="I30" s="108">
        <f>Travellers!I62</f>
        <v>184723</v>
      </c>
      <c r="J30" s="102"/>
      <c r="K30" s="102"/>
      <c r="L30" s="102"/>
      <c r="M30" s="102"/>
      <c r="N30" s="102"/>
      <c r="O30" s="104">
        <v>39722</v>
      </c>
      <c r="P30" s="105">
        <f>Tourists!N74</f>
        <v>275</v>
      </c>
      <c r="Q30" s="106">
        <f>Tourists!O74</f>
        <v>49469</v>
      </c>
      <c r="R30" s="102"/>
      <c r="S30" s="102"/>
      <c r="T30" s="102"/>
      <c r="U30" s="102"/>
      <c r="V30" s="102"/>
      <c r="W30" s="102"/>
      <c r="X30" s="102"/>
      <c r="Y30" s="102"/>
      <c r="Z30" s="102"/>
      <c r="AA30" s="102"/>
    </row>
    <row r="31" spans="1:27" x14ac:dyDescent="0.25">
      <c r="A31" s="107">
        <v>39356</v>
      </c>
      <c r="B31" s="108">
        <f>Travellers!B63</f>
        <v>1261</v>
      </c>
      <c r="C31" s="108">
        <f>Travellers!C63</f>
        <v>158232</v>
      </c>
      <c r="D31" s="108">
        <f>Travellers!D63</f>
        <v>1345</v>
      </c>
      <c r="E31" s="108">
        <f>Travellers!E63</f>
        <v>140444</v>
      </c>
      <c r="F31" s="108">
        <f>Travellers!F63</f>
        <v>562</v>
      </c>
      <c r="G31" s="108">
        <f>Travellers!G63</f>
        <v>244101</v>
      </c>
      <c r="H31" s="108">
        <f>Travellers!H63</f>
        <v>432</v>
      </c>
      <c r="I31" s="108">
        <f>Travellers!I63</f>
        <v>215195</v>
      </c>
      <c r="J31" s="102"/>
      <c r="K31" s="102"/>
      <c r="L31" s="102"/>
      <c r="M31" s="102"/>
      <c r="N31" s="102"/>
      <c r="O31" s="104">
        <v>39753</v>
      </c>
      <c r="P31" s="105">
        <f>Tourists!N75</f>
        <v>274</v>
      </c>
      <c r="Q31" s="106">
        <f>Tourists!O75</f>
        <v>50418</v>
      </c>
      <c r="R31" s="102"/>
      <c r="S31" s="102"/>
      <c r="T31" s="102"/>
      <c r="U31" s="102"/>
      <c r="V31" s="102"/>
      <c r="W31" s="102"/>
      <c r="X31" s="102"/>
      <c r="Y31" s="102"/>
      <c r="Z31" s="102"/>
      <c r="AA31" s="102"/>
    </row>
    <row r="32" spans="1:27" x14ac:dyDescent="0.25">
      <c r="A32" s="107">
        <v>39387</v>
      </c>
      <c r="B32" s="108">
        <f>Travellers!B64</f>
        <v>1056</v>
      </c>
      <c r="C32" s="108">
        <f>Travellers!C64</f>
        <v>129976</v>
      </c>
      <c r="D32" s="108">
        <f>Travellers!D64</f>
        <v>1130</v>
      </c>
      <c r="E32" s="108">
        <f>Travellers!E64</f>
        <v>138821</v>
      </c>
      <c r="F32" s="108">
        <f>Travellers!F64</f>
        <v>447</v>
      </c>
      <c r="G32" s="108">
        <f>Travellers!G64</f>
        <v>249235</v>
      </c>
      <c r="H32" s="108">
        <f>Travellers!H64</f>
        <v>446</v>
      </c>
      <c r="I32" s="108">
        <f>Travellers!I64</f>
        <v>247001</v>
      </c>
      <c r="J32" s="102"/>
      <c r="K32" s="102"/>
      <c r="L32" s="102"/>
      <c r="M32" s="102"/>
      <c r="N32" s="102"/>
      <c r="O32" s="104">
        <v>39783</v>
      </c>
      <c r="P32" s="105">
        <f>Tourists!N76</f>
        <v>290</v>
      </c>
      <c r="Q32" s="106">
        <f>Tourists!O76</f>
        <v>48194</v>
      </c>
      <c r="R32" s="102"/>
      <c r="S32" s="102"/>
      <c r="T32" s="102"/>
      <c r="U32" s="102"/>
      <c r="V32" s="102"/>
      <c r="W32" s="102"/>
      <c r="X32" s="102"/>
      <c r="Y32" s="102"/>
      <c r="Z32" s="102"/>
      <c r="AA32" s="102"/>
    </row>
    <row r="33" spans="1:27" x14ac:dyDescent="0.25">
      <c r="A33" s="107">
        <v>39417</v>
      </c>
      <c r="B33" s="108">
        <f>Travellers!B65</f>
        <v>1569</v>
      </c>
      <c r="C33" s="108">
        <f>Travellers!C65</f>
        <v>168565</v>
      </c>
      <c r="D33" s="108">
        <f>Travellers!D65</f>
        <v>2046</v>
      </c>
      <c r="E33" s="108">
        <f>Travellers!E65</f>
        <v>195401</v>
      </c>
      <c r="F33" s="108">
        <f>Travellers!F65</f>
        <v>550</v>
      </c>
      <c r="G33" s="108">
        <f>Travellers!G65</f>
        <v>246122</v>
      </c>
      <c r="H33" s="108">
        <f>Travellers!H65</f>
        <v>378</v>
      </c>
      <c r="I33" s="108">
        <f>Travellers!I65</f>
        <v>209939</v>
      </c>
      <c r="J33" s="102"/>
      <c r="K33" s="102"/>
      <c r="L33" s="102"/>
      <c r="M33" s="102"/>
      <c r="N33" s="102"/>
      <c r="O33" s="104">
        <v>39814</v>
      </c>
      <c r="P33" s="105">
        <f>Tourists!N77</f>
        <v>182</v>
      </c>
      <c r="Q33" s="106">
        <f>Tourists!O77</f>
        <v>35844</v>
      </c>
      <c r="R33" s="102"/>
      <c r="S33" s="102"/>
      <c r="T33" s="102"/>
      <c r="U33" s="102"/>
      <c r="V33" s="102"/>
      <c r="W33" s="102"/>
      <c r="X33" s="102"/>
      <c r="Y33" s="102"/>
      <c r="Z33" s="102"/>
      <c r="AA33" s="102"/>
    </row>
    <row r="34" spans="1:27" x14ac:dyDescent="0.25">
      <c r="A34" s="109">
        <v>39448</v>
      </c>
      <c r="B34" s="108">
        <f>Travellers!B66</f>
        <v>1496</v>
      </c>
      <c r="C34" s="108">
        <f>Travellers!C66</f>
        <v>180826</v>
      </c>
      <c r="D34" s="108">
        <f>Travellers!D66</f>
        <v>1266</v>
      </c>
      <c r="E34" s="108">
        <f>Travellers!E66</f>
        <v>140395</v>
      </c>
      <c r="F34" s="108">
        <f>Travellers!F66</f>
        <v>380</v>
      </c>
      <c r="G34" s="108">
        <f>Travellers!G66</f>
        <v>231187</v>
      </c>
      <c r="H34" s="108">
        <f>Travellers!H66</f>
        <v>529</v>
      </c>
      <c r="I34" s="108">
        <f>Travellers!I66</f>
        <v>236125</v>
      </c>
      <c r="J34" s="102"/>
      <c r="K34" s="102"/>
      <c r="L34" s="102"/>
      <c r="M34" s="102"/>
      <c r="N34" s="102"/>
      <c r="O34" s="104">
        <v>39845</v>
      </c>
      <c r="P34" s="105">
        <f>Tourists!N78</f>
        <v>176</v>
      </c>
      <c r="Q34" s="106">
        <f>Tourists!O78</f>
        <v>32792</v>
      </c>
      <c r="R34" s="102"/>
      <c r="S34" s="102"/>
      <c r="T34" s="102"/>
      <c r="U34" s="102"/>
      <c r="V34" s="102"/>
      <c r="W34" s="102"/>
      <c r="X34" s="102"/>
      <c r="Y34" s="102"/>
      <c r="Z34" s="102"/>
      <c r="AA34" s="102"/>
    </row>
    <row r="35" spans="1:27" x14ac:dyDescent="0.25">
      <c r="A35" s="109">
        <v>39479</v>
      </c>
      <c r="B35" s="108">
        <f>Travellers!B67</f>
        <v>1296</v>
      </c>
      <c r="C35" s="108">
        <f>Travellers!C67</f>
        <v>110849</v>
      </c>
      <c r="D35" s="108">
        <f>Travellers!D67</f>
        <v>1444</v>
      </c>
      <c r="E35" s="108">
        <f>Travellers!E67</f>
        <v>116718</v>
      </c>
      <c r="F35" s="108">
        <f>Travellers!F67</f>
        <v>444</v>
      </c>
      <c r="G35" s="108">
        <f>Travellers!G67</f>
        <v>248099</v>
      </c>
      <c r="H35" s="108">
        <f>Travellers!H67</f>
        <v>337</v>
      </c>
      <c r="I35" s="108">
        <f>Travellers!I67</f>
        <v>230013</v>
      </c>
      <c r="J35" s="102"/>
      <c r="K35" s="102"/>
      <c r="L35" s="102"/>
      <c r="M35" s="102"/>
      <c r="N35" s="102"/>
      <c r="O35" s="104">
        <v>39873</v>
      </c>
      <c r="P35" s="105">
        <f>Tourists!N79</f>
        <v>184</v>
      </c>
      <c r="Q35" s="106">
        <f>Tourists!O79</f>
        <v>34429</v>
      </c>
      <c r="R35" s="102"/>
      <c r="S35" s="102"/>
      <c r="T35" s="102"/>
      <c r="U35" s="102"/>
      <c r="V35" s="102"/>
      <c r="W35" s="102"/>
      <c r="X35" s="102"/>
      <c r="Y35" s="102"/>
      <c r="Z35" s="102"/>
      <c r="AA35" s="102"/>
    </row>
    <row r="36" spans="1:27" x14ac:dyDescent="0.25">
      <c r="A36" s="109"/>
      <c r="B36" s="108"/>
      <c r="C36" s="108"/>
      <c r="D36" s="108"/>
      <c r="E36" s="108"/>
      <c r="F36" s="108"/>
      <c r="G36" s="108"/>
      <c r="H36" s="108"/>
      <c r="I36" s="108"/>
      <c r="J36" s="102"/>
      <c r="K36" s="102"/>
      <c r="L36" s="102"/>
      <c r="M36" s="102"/>
      <c r="N36" s="102"/>
      <c r="O36" s="104"/>
      <c r="P36" s="105"/>
      <c r="Q36" s="106"/>
      <c r="R36" s="102"/>
      <c r="S36" s="102"/>
      <c r="T36" s="102"/>
      <c r="U36" s="102"/>
      <c r="V36" s="102"/>
      <c r="W36" s="102"/>
      <c r="X36" s="102"/>
      <c r="Y36" s="102"/>
      <c r="Z36" s="102"/>
      <c r="AA36" s="102"/>
    </row>
    <row r="37" spans="1:27" x14ac:dyDescent="0.25">
      <c r="A37" s="109"/>
      <c r="B37" s="108"/>
      <c r="C37" s="108"/>
      <c r="D37" s="108"/>
      <c r="E37" s="108"/>
      <c r="F37" s="108"/>
      <c r="G37" s="108"/>
      <c r="H37" s="108"/>
      <c r="I37" s="108"/>
      <c r="J37" s="102"/>
      <c r="K37" s="102"/>
      <c r="L37" s="102"/>
      <c r="M37" s="102"/>
      <c r="N37" s="102"/>
      <c r="O37" s="104"/>
      <c r="P37" s="105"/>
      <c r="Q37" s="106"/>
      <c r="R37" s="102"/>
      <c r="S37" s="102"/>
      <c r="T37" s="102"/>
      <c r="U37" s="102"/>
      <c r="V37" s="102"/>
      <c r="W37" s="102"/>
      <c r="X37" s="102"/>
      <c r="Y37" s="102"/>
      <c r="Z37" s="102"/>
      <c r="AA37" s="102"/>
    </row>
    <row r="38" spans="1:27" x14ac:dyDescent="0.25">
      <c r="A38" s="109"/>
      <c r="B38" s="108"/>
      <c r="C38" s="108"/>
      <c r="D38" s="108"/>
      <c r="E38" s="108"/>
      <c r="F38" s="108"/>
      <c r="G38" s="108"/>
      <c r="H38" s="108"/>
      <c r="I38" s="108"/>
      <c r="J38" s="102"/>
      <c r="K38" s="102"/>
      <c r="L38" s="102"/>
      <c r="M38" s="102"/>
      <c r="N38" s="102"/>
      <c r="O38" s="104"/>
      <c r="P38" s="105"/>
      <c r="Q38" s="106"/>
      <c r="R38" s="102"/>
      <c r="S38" s="102"/>
      <c r="T38" s="102"/>
      <c r="U38" s="102"/>
      <c r="V38" s="102"/>
      <c r="W38" s="102"/>
      <c r="X38" s="102"/>
      <c r="Y38" s="102"/>
      <c r="Z38" s="102"/>
      <c r="AA38" s="102"/>
    </row>
    <row r="39" spans="1:27" x14ac:dyDescent="0.25">
      <c r="A39" s="109">
        <v>39508</v>
      </c>
      <c r="B39" s="108">
        <f>Travellers!B68</f>
        <v>1542</v>
      </c>
      <c r="C39" s="108">
        <f>Travellers!C68</f>
        <v>136092</v>
      </c>
      <c r="D39" s="108">
        <f>Travellers!D68</f>
        <v>1745</v>
      </c>
      <c r="E39" s="108">
        <f>Travellers!E68</f>
        <v>163494</v>
      </c>
      <c r="F39" s="108">
        <f>Travellers!F68</f>
        <v>549</v>
      </c>
      <c r="G39" s="108">
        <f>Travellers!G68</f>
        <v>247834</v>
      </c>
      <c r="H39" s="108">
        <f>Travellers!H68</f>
        <v>459</v>
      </c>
      <c r="I39" s="108">
        <f>Travellers!I68</f>
        <v>257401</v>
      </c>
      <c r="J39" s="102"/>
      <c r="K39" s="102"/>
      <c r="L39" s="102"/>
      <c r="M39" s="102"/>
      <c r="N39" s="102"/>
      <c r="O39" s="104">
        <v>39904</v>
      </c>
      <c r="P39" s="105">
        <f>Tourists!N80</f>
        <v>206</v>
      </c>
      <c r="Q39" s="106">
        <f>Tourists!O80</f>
        <v>37787</v>
      </c>
      <c r="R39" s="102"/>
      <c r="S39" s="102"/>
      <c r="T39" s="102"/>
      <c r="U39" s="102"/>
      <c r="V39" s="102"/>
      <c r="W39" s="102"/>
      <c r="X39" s="102"/>
      <c r="Y39" s="102"/>
      <c r="Z39" s="102"/>
      <c r="AA39" s="102"/>
    </row>
    <row r="40" spans="1:27" x14ac:dyDescent="0.25">
      <c r="A40" s="109">
        <v>39539</v>
      </c>
      <c r="B40" s="108">
        <f>Travellers!B69</f>
        <v>1212</v>
      </c>
      <c r="C40" s="108">
        <f>Travellers!C69</f>
        <v>155222</v>
      </c>
      <c r="D40" s="108">
        <f>Travellers!D69</f>
        <v>391</v>
      </c>
      <c r="E40" s="108">
        <f>Travellers!E69</f>
        <v>218504</v>
      </c>
      <c r="F40" s="108">
        <f>Travellers!F69</f>
        <v>473</v>
      </c>
      <c r="G40" s="108">
        <f>Travellers!G69</f>
        <v>202732</v>
      </c>
      <c r="H40" s="108">
        <f>Travellers!H69</f>
        <v>1205</v>
      </c>
      <c r="I40" s="108">
        <f>Travellers!I69</f>
        <v>162340</v>
      </c>
      <c r="J40" s="102"/>
      <c r="K40" s="102"/>
      <c r="L40" s="102"/>
      <c r="M40" s="102"/>
      <c r="N40" s="102"/>
      <c r="O40" s="104">
        <v>39934</v>
      </c>
      <c r="P40" s="105">
        <f>Tourists!N81</f>
        <v>95</v>
      </c>
      <c r="Q40" s="106">
        <f>Tourists!O81</f>
        <v>37642</v>
      </c>
      <c r="R40" s="102"/>
      <c r="S40" s="102"/>
      <c r="T40" s="102"/>
      <c r="U40" s="102"/>
      <c r="V40" s="102"/>
      <c r="W40" s="102"/>
      <c r="X40" s="102"/>
      <c r="Y40" s="102"/>
      <c r="Z40" s="102"/>
      <c r="AA40" s="102"/>
    </row>
    <row r="41" spans="1:27" x14ac:dyDescent="0.25">
      <c r="A41" s="109">
        <v>39569</v>
      </c>
      <c r="B41" s="108">
        <f>Travellers!B70</f>
        <v>1004</v>
      </c>
      <c r="C41" s="108">
        <f>Travellers!C70</f>
        <v>144379</v>
      </c>
      <c r="D41" s="108">
        <f>Travellers!D70</f>
        <v>948</v>
      </c>
      <c r="E41" s="108">
        <f>Travellers!E70</f>
        <v>145360</v>
      </c>
      <c r="F41" s="108">
        <f>Travellers!F70</f>
        <v>339</v>
      </c>
      <c r="G41" s="108">
        <f>Travellers!G70</f>
        <v>182781</v>
      </c>
      <c r="H41" s="108">
        <f>Travellers!H70</f>
        <v>385</v>
      </c>
      <c r="I41" s="108">
        <f>Travellers!I70</f>
        <v>187446</v>
      </c>
      <c r="J41" s="102"/>
      <c r="K41" s="102"/>
      <c r="L41" s="102"/>
      <c r="M41" s="102"/>
      <c r="N41" s="102"/>
      <c r="O41" s="104">
        <v>39965</v>
      </c>
      <c r="P41" s="105">
        <f>Tourists!N82</f>
        <v>147</v>
      </c>
      <c r="Q41" s="106">
        <f>Tourists!O82</f>
        <v>33654</v>
      </c>
      <c r="R41" s="102"/>
      <c r="S41" s="102"/>
      <c r="T41" s="102"/>
      <c r="U41" s="102"/>
      <c r="V41" s="102"/>
      <c r="W41" s="102"/>
      <c r="X41" s="102"/>
      <c r="Y41" s="102"/>
      <c r="Z41" s="102"/>
      <c r="AA41" s="102"/>
    </row>
    <row r="42" spans="1:27" x14ac:dyDescent="0.25">
      <c r="A42" s="109">
        <v>39600</v>
      </c>
      <c r="B42" s="108">
        <f>Travellers!B71</f>
        <v>961</v>
      </c>
      <c r="C42" s="108">
        <f>Travellers!C71</f>
        <v>144443</v>
      </c>
      <c r="D42" s="108">
        <f>Travellers!D71</f>
        <v>1348</v>
      </c>
      <c r="E42" s="108">
        <f>Travellers!E71</f>
        <v>186313</v>
      </c>
      <c r="F42" s="108">
        <f>Travellers!F71</f>
        <v>319</v>
      </c>
      <c r="G42" s="108">
        <f>Travellers!G71</f>
        <v>168507</v>
      </c>
      <c r="H42" s="108">
        <f>Travellers!H71</f>
        <v>339</v>
      </c>
      <c r="I42" s="108">
        <f>Travellers!I71</f>
        <v>163461</v>
      </c>
      <c r="J42" s="102"/>
      <c r="K42" s="102"/>
      <c r="L42" s="102"/>
      <c r="M42" s="102"/>
      <c r="N42" s="102"/>
      <c r="O42" s="104">
        <v>39995</v>
      </c>
      <c r="P42" s="105">
        <f>Tourists!N83</f>
        <v>166</v>
      </c>
      <c r="Q42" s="106">
        <f>Tourists!O83</f>
        <v>39818</v>
      </c>
      <c r="R42" s="102"/>
      <c r="S42" s="102"/>
      <c r="T42" s="102"/>
      <c r="U42" s="102"/>
      <c r="V42" s="102"/>
      <c r="W42" s="102"/>
      <c r="X42" s="102"/>
      <c r="Y42" s="102"/>
      <c r="Z42" s="102"/>
      <c r="AA42" s="102"/>
    </row>
    <row r="43" spans="1:27" x14ac:dyDescent="0.25">
      <c r="A43" s="109">
        <v>39630</v>
      </c>
      <c r="B43" s="108">
        <f>Travellers!B72</f>
        <v>1248</v>
      </c>
      <c r="C43" s="108">
        <f>Travellers!C72</f>
        <v>194793</v>
      </c>
      <c r="D43" s="108">
        <f>Travellers!D72</f>
        <v>1200</v>
      </c>
      <c r="E43" s="108">
        <f>Travellers!E72</f>
        <v>152504</v>
      </c>
      <c r="F43" s="108">
        <f>Travellers!F72</f>
        <v>592</v>
      </c>
      <c r="G43" s="108">
        <f>Travellers!G72</f>
        <v>223941</v>
      </c>
      <c r="H43" s="108">
        <f>Travellers!H72</f>
        <v>551</v>
      </c>
      <c r="I43" s="108">
        <f>Travellers!I72</f>
        <v>189393</v>
      </c>
      <c r="J43" s="102"/>
      <c r="K43" s="102"/>
      <c r="L43" s="102"/>
      <c r="M43" s="102"/>
      <c r="N43" s="102"/>
      <c r="O43" s="104">
        <v>40026</v>
      </c>
      <c r="P43" s="105">
        <f>Tourists!N84</f>
        <v>225</v>
      </c>
      <c r="Q43" s="106">
        <f>Tourists!O84</f>
        <v>41704</v>
      </c>
      <c r="R43" s="102"/>
      <c r="S43" s="102"/>
      <c r="T43" s="102"/>
      <c r="U43" s="102"/>
      <c r="V43" s="102"/>
      <c r="W43" s="102"/>
      <c r="X43" s="102"/>
      <c r="Y43" s="102"/>
      <c r="Z43" s="102"/>
      <c r="AA43" s="102"/>
    </row>
    <row r="44" spans="1:27" x14ac:dyDescent="0.25">
      <c r="A44" s="109">
        <v>39661</v>
      </c>
      <c r="B44" s="108">
        <f>Travellers!B73</f>
        <v>712</v>
      </c>
      <c r="C44" s="108">
        <f>Travellers!C73</f>
        <v>130553</v>
      </c>
      <c r="D44" s="108">
        <f>Travellers!D73</f>
        <v>795</v>
      </c>
      <c r="E44" s="108">
        <f>Travellers!E73</f>
        <v>140013</v>
      </c>
      <c r="F44" s="108">
        <f>Travellers!F73</f>
        <v>334</v>
      </c>
      <c r="G44" s="108">
        <f>Travellers!G73</f>
        <v>198096</v>
      </c>
      <c r="H44" s="108">
        <f>Travellers!H73</f>
        <v>355</v>
      </c>
      <c r="I44" s="108">
        <f>Travellers!I73</f>
        <v>197033</v>
      </c>
      <c r="J44" s="102"/>
      <c r="K44" s="102"/>
      <c r="L44" s="102"/>
      <c r="M44" s="102"/>
      <c r="N44" s="102"/>
      <c r="O44" s="104">
        <v>40057</v>
      </c>
      <c r="P44" s="105">
        <f>Tourists!N85</f>
        <v>135</v>
      </c>
      <c r="Q44" s="106">
        <f>Tourists!O85</f>
        <v>37322</v>
      </c>
      <c r="R44" s="102"/>
      <c r="S44" s="102"/>
      <c r="T44" s="102"/>
      <c r="U44" s="102"/>
      <c r="V44" s="102"/>
      <c r="W44" s="102"/>
      <c r="X44" s="102"/>
      <c r="Y44" s="102"/>
      <c r="Z44" s="102"/>
      <c r="AA44" s="102"/>
    </row>
    <row r="45" spans="1:27" x14ac:dyDescent="0.25">
      <c r="A45" s="109">
        <v>39692</v>
      </c>
      <c r="B45" s="108">
        <f>Travellers!B74</f>
        <v>1024</v>
      </c>
      <c r="C45" s="108">
        <f>Travellers!C74</f>
        <v>132313</v>
      </c>
      <c r="D45" s="108">
        <f>Travellers!D74</f>
        <v>1289</v>
      </c>
      <c r="E45" s="108">
        <f>Travellers!E74</f>
        <v>143919</v>
      </c>
      <c r="F45" s="108">
        <f>Travellers!F74</f>
        <v>428</v>
      </c>
      <c r="G45" s="108">
        <f>Travellers!G74</f>
        <v>176589</v>
      </c>
      <c r="H45" s="108">
        <f>Travellers!H74</f>
        <v>338</v>
      </c>
      <c r="I45" s="108">
        <f>Travellers!I74</f>
        <v>154588</v>
      </c>
      <c r="J45" s="102"/>
      <c r="K45" s="102"/>
      <c r="L45" s="102"/>
      <c r="M45" s="102"/>
      <c r="N45" s="102"/>
      <c r="O45" s="104">
        <v>40087</v>
      </c>
      <c r="P45" s="105">
        <f>Tourists!N86</f>
        <v>197</v>
      </c>
      <c r="Q45" s="106">
        <f>Tourists!O86</f>
        <v>41319</v>
      </c>
      <c r="R45" s="102"/>
      <c r="S45" s="102"/>
      <c r="T45" s="102"/>
      <c r="U45" s="102"/>
      <c r="V45" s="102"/>
      <c r="W45" s="102"/>
      <c r="X45" s="102"/>
      <c r="Y45" s="102"/>
      <c r="Z45" s="102"/>
      <c r="AA45" s="102"/>
    </row>
    <row r="46" spans="1:27" x14ac:dyDescent="0.25">
      <c r="A46" s="109">
        <v>39722</v>
      </c>
      <c r="B46" s="108">
        <f>Travellers!B75</f>
        <v>1227</v>
      </c>
      <c r="C46" s="108">
        <f>Travellers!C75</f>
        <v>153618</v>
      </c>
      <c r="D46" s="108">
        <f>Travellers!D75</f>
        <v>1062</v>
      </c>
      <c r="E46" s="108">
        <f>Travellers!E75</f>
        <v>135893</v>
      </c>
      <c r="F46" s="108">
        <f>Travellers!F75</f>
        <v>518</v>
      </c>
      <c r="G46" s="108">
        <f>Travellers!G75</f>
        <v>237149</v>
      </c>
      <c r="H46" s="108">
        <f>Travellers!H75</f>
        <v>454</v>
      </c>
      <c r="I46" s="108">
        <f>Travellers!I75</f>
        <v>209883</v>
      </c>
      <c r="J46" s="102"/>
      <c r="K46" s="102"/>
      <c r="L46" s="102"/>
      <c r="M46" s="102"/>
      <c r="N46" s="102"/>
      <c r="O46" s="104">
        <v>40118</v>
      </c>
      <c r="P46" s="105">
        <f>Tourists!N87</f>
        <v>242</v>
      </c>
      <c r="Q46" s="106">
        <f>Tourists!O87</f>
        <v>40412</v>
      </c>
      <c r="R46" s="102"/>
      <c r="S46" s="102"/>
      <c r="T46" s="102"/>
      <c r="U46" s="102"/>
      <c r="V46" s="102"/>
      <c r="W46" s="102"/>
      <c r="X46" s="102"/>
      <c r="Y46" s="102"/>
      <c r="Z46" s="102"/>
      <c r="AA46" s="102"/>
    </row>
    <row r="47" spans="1:27" x14ac:dyDescent="0.25">
      <c r="A47" s="109">
        <v>39753</v>
      </c>
      <c r="B47" s="108">
        <f>Travellers!B76</f>
        <v>970</v>
      </c>
      <c r="C47" s="108">
        <f>Travellers!C76</f>
        <v>124630</v>
      </c>
      <c r="D47" s="108">
        <f>Travellers!D76</f>
        <v>1209</v>
      </c>
      <c r="E47" s="108">
        <f>Travellers!E76</f>
        <v>129007</v>
      </c>
      <c r="F47" s="108">
        <f>Travellers!F76</f>
        <v>429</v>
      </c>
      <c r="G47" s="108">
        <f>Travellers!G76</f>
        <v>229644</v>
      </c>
      <c r="H47" s="108">
        <f>Travellers!H76</f>
        <v>631</v>
      </c>
      <c r="I47" s="108">
        <f>Travellers!I76</f>
        <v>230779</v>
      </c>
      <c r="J47" s="102"/>
      <c r="K47" s="102"/>
      <c r="L47" s="102"/>
      <c r="M47" s="102"/>
      <c r="N47" s="102"/>
      <c r="O47" s="104">
        <v>40148</v>
      </c>
      <c r="P47" s="105">
        <f>Tourists!N88</f>
        <v>298</v>
      </c>
      <c r="Q47" s="106">
        <f>Tourists!O88</f>
        <v>44416</v>
      </c>
      <c r="R47" s="102"/>
      <c r="S47" s="102"/>
      <c r="T47" s="102"/>
      <c r="U47" s="102"/>
      <c r="V47" s="102"/>
      <c r="W47" s="102"/>
      <c r="X47" s="102"/>
      <c r="Y47" s="102"/>
      <c r="Z47" s="102"/>
      <c r="AA47" s="102"/>
    </row>
    <row r="48" spans="1:27" x14ac:dyDescent="0.25">
      <c r="A48" s="109">
        <v>39783</v>
      </c>
      <c r="B48" s="108">
        <f>Travellers!B77</f>
        <v>1794</v>
      </c>
      <c r="C48" s="108">
        <f>Travellers!C77</f>
        <v>157253</v>
      </c>
      <c r="D48" s="108">
        <f>Travellers!D77</f>
        <v>1842</v>
      </c>
      <c r="E48" s="108">
        <f>Travellers!E77</f>
        <v>183715</v>
      </c>
      <c r="F48" s="108">
        <f>Travellers!F77</f>
        <v>643</v>
      </c>
      <c r="G48" s="108">
        <f>Travellers!G77</f>
        <v>234793</v>
      </c>
      <c r="H48" s="108">
        <f>Travellers!H77</f>
        <v>406</v>
      </c>
      <c r="I48" s="108">
        <f>Travellers!I77</f>
        <v>199915</v>
      </c>
      <c r="J48" s="102"/>
      <c r="K48" s="102"/>
      <c r="L48" s="102"/>
      <c r="M48" s="102"/>
      <c r="N48" s="102"/>
      <c r="O48" s="104">
        <v>40179</v>
      </c>
      <c r="P48" s="105">
        <f>Tourists!N89</f>
        <v>178</v>
      </c>
      <c r="Q48" s="106">
        <f>Tourists!O89</f>
        <v>40764</v>
      </c>
      <c r="R48" s="102"/>
      <c r="S48" s="102"/>
      <c r="T48" s="102"/>
      <c r="U48" s="102"/>
      <c r="V48" s="102"/>
      <c r="W48" s="102"/>
      <c r="X48" s="102"/>
      <c r="Y48" s="102"/>
      <c r="Z48" s="102"/>
      <c r="AA48" s="102"/>
    </row>
    <row r="49" spans="1:27" x14ac:dyDescent="0.25">
      <c r="A49" s="109">
        <v>39814</v>
      </c>
      <c r="B49" s="108">
        <f>Travellers!B78</f>
        <v>1760</v>
      </c>
      <c r="C49" s="108">
        <f>Travellers!C78</f>
        <v>166421</v>
      </c>
      <c r="D49" s="108">
        <f>Travellers!D78</f>
        <v>1178</v>
      </c>
      <c r="E49" s="108">
        <f>Travellers!E78</f>
        <v>131691</v>
      </c>
      <c r="F49" s="108">
        <f>Travellers!F78</f>
        <v>366</v>
      </c>
      <c r="G49" s="108">
        <f>Travellers!G78</f>
        <v>210446</v>
      </c>
      <c r="H49" s="108">
        <f>Travellers!H78</f>
        <v>486</v>
      </c>
      <c r="I49" s="108">
        <f>Travellers!I78</f>
        <v>221453</v>
      </c>
      <c r="J49" s="102"/>
      <c r="K49" s="102"/>
      <c r="L49" s="102"/>
      <c r="M49" s="102"/>
      <c r="N49" s="102"/>
      <c r="O49" s="104">
        <v>40210</v>
      </c>
      <c r="P49" s="105">
        <f>Tourists!N90</f>
        <v>185</v>
      </c>
      <c r="Q49" s="106">
        <f>Tourists!O90</f>
        <v>36282</v>
      </c>
      <c r="R49" s="102"/>
      <c r="S49" s="102"/>
      <c r="T49" s="102"/>
      <c r="U49" s="102"/>
      <c r="V49" s="102"/>
      <c r="W49" s="102"/>
      <c r="X49" s="102"/>
      <c r="Y49" s="102"/>
      <c r="Z49" s="102"/>
      <c r="AA49" s="102"/>
    </row>
    <row r="50" spans="1:27" x14ac:dyDescent="0.25">
      <c r="A50" s="109">
        <v>39845</v>
      </c>
      <c r="B50" s="108">
        <f>Travellers!B79</f>
        <v>699</v>
      </c>
      <c r="C50" s="108">
        <f>Travellers!C79</f>
        <v>96153</v>
      </c>
      <c r="D50" s="108">
        <f>Travellers!D79</f>
        <v>815</v>
      </c>
      <c r="E50" s="108">
        <f>Travellers!E79</f>
        <v>101354</v>
      </c>
      <c r="F50" s="108">
        <f>Travellers!F79</f>
        <v>272</v>
      </c>
      <c r="G50" s="108">
        <f>Travellers!G79</f>
        <v>209326</v>
      </c>
      <c r="H50" s="108">
        <f>Travellers!H79</f>
        <v>241</v>
      </c>
      <c r="I50" s="108">
        <f>Travellers!I79</f>
        <v>191327</v>
      </c>
      <c r="J50" s="102"/>
      <c r="K50" s="102"/>
      <c r="L50" s="102"/>
      <c r="M50" s="102"/>
      <c r="N50" s="102"/>
      <c r="O50" s="104">
        <v>40238</v>
      </c>
      <c r="P50" s="105">
        <f>Tourists!N91</f>
        <v>325</v>
      </c>
      <c r="Q50" s="106">
        <f>Tourists!O91</f>
        <v>39044</v>
      </c>
      <c r="R50" s="102"/>
      <c r="S50" s="102"/>
      <c r="T50" s="102"/>
      <c r="U50" s="102"/>
      <c r="V50" s="102"/>
      <c r="W50" s="102"/>
      <c r="X50" s="102"/>
      <c r="Y50" s="102"/>
      <c r="Z50" s="102"/>
      <c r="AA50" s="102"/>
    </row>
    <row r="51" spans="1:27" x14ac:dyDescent="0.25">
      <c r="A51" s="109">
        <v>39873</v>
      </c>
      <c r="B51" s="108">
        <f>Travellers!B80</f>
        <v>793</v>
      </c>
      <c r="C51" s="108">
        <f>Travellers!C80</f>
        <v>116436</v>
      </c>
      <c r="D51" s="108">
        <f>Travellers!D80</f>
        <v>368</v>
      </c>
      <c r="E51" s="108">
        <f>Travellers!E80</f>
        <v>213101</v>
      </c>
      <c r="F51" s="108">
        <f>Travellers!F80</f>
        <v>905</v>
      </c>
      <c r="G51" s="108">
        <f>Travellers!G80</f>
        <v>132603</v>
      </c>
      <c r="H51" s="108">
        <f>Travellers!H80</f>
        <v>257</v>
      </c>
      <c r="I51" s="108">
        <f>Travellers!I80</f>
        <v>219347</v>
      </c>
      <c r="J51" s="102"/>
      <c r="K51" s="102"/>
      <c r="L51" s="102"/>
      <c r="M51" s="102"/>
      <c r="N51" s="102"/>
      <c r="O51" s="104">
        <v>40269</v>
      </c>
      <c r="P51" s="105">
        <f>Tourists!N92</f>
        <v>58</v>
      </c>
      <c r="Q51" s="106">
        <f>Tourists!O92</f>
        <v>40026</v>
      </c>
      <c r="R51" s="102"/>
      <c r="S51" s="102"/>
      <c r="T51" s="102"/>
      <c r="U51" s="102"/>
      <c r="V51" s="102"/>
      <c r="W51" s="102"/>
      <c r="X51" s="102"/>
      <c r="Y51" s="102"/>
      <c r="Z51" s="102"/>
      <c r="AA51" s="102"/>
    </row>
    <row r="52" spans="1:27" x14ac:dyDescent="0.25">
      <c r="A52" s="109">
        <v>39904</v>
      </c>
      <c r="B52" s="108">
        <f>Travellers!B81</f>
        <v>1042</v>
      </c>
      <c r="C52" s="108">
        <f>Travellers!C81</f>
        <v>136462</v>
      </c>
      <c r="D52" s="108">
        <f>Travellers!D81</f>
        <v>1001</v>
      </c>
      <c r="E52" s="108">
        <f>Travellers!E81</f>
        <v>141943</v>
      </c>
      <c r="F52" s="108">
        <f>Travellers!F81</f>
        <v>394</v>
      </c>
      <c r="G52" s="108">
        <f>Travellers!G81</f>
        <v>191629</v>
      </c>
      <c r="H52" s="108">
        <f>Travellers!H81</f>
        <v>312</v>
      </c>
      <c r="I52" s="108">
        <f>Travellers!I81</f>
        <v>207263</v>
      </c>
      <c r="J52" s="102"/>
      <c r="K52" s="102"/>
      <c r="L52" s="102"/>
      <c r="M52" s="102"/>
      <c r="N52" s="102"/>
      <c r="O52" s="104">
        <v>40299</v>
      </c>
      <c r="P52" s="105">
        <f>Tourists!N93</f>
        <v>254</v>
      </c>
      <c r="Q52" s="106">
        <f>Tourists!O93</f>
        <v>120943</v>
      </c>
      <c r="R52" s="102"/>
      <c r="S52" s="102"/>
      <c r="T52" s="102"/>
      <c r="U52" s="102"/>
      <c r="V52" s="102"/>
      <c r="W52" s="102"/>
      <c r="X52" s="102"/>
      <c r="Y52" s="102"/>
      <c r="Z52" s="102"/>
      <c r="AA52" s="102"/>
    </row>
    <row r="53" spans="1:27" x14ac:dyDescent="0.25">
      <c r="A53" s="109">
        <v>39934</v>
      </c>
      <c r="B53" s="108">
        <f>Travellers!B82</f>
        <v>562</v>
      </c>
      <c r="C53" s="108">
        <f>Travellers!C82</f>
        <v>123907</v>
      </c>
      <c r="D53" s="108">
        <f>Travellers!D82</f>
        <v>552</v>
      </c>
      <c r="E53" s="108">
        <f>Travellers!E82</f>
        <v>126287</v>
      </c>
      <c r="F53" s="108">
        <f>Travellers!F82</f>
        <v>180</v>
      </c>
      <c r="G53" s="108">
        <f>Travellers!G82</f>
        <v>169697</v>
      </c>
      <c r="H53" s="108">
        <f>Travellers!H82</f>
        <v>218</v>
      </c>
      <c r="I53" s="108">
        <f>Travellers!I82</f>
        <v>170994</v>
      </c>
      <c r="J53" s="102"/>
      <c r="K53" s="102"/>
      <c r="L53" s="102"/>
      <c r="M53" s="102"/>
      <c r="N53" s="102"/>
      <c r="O53" s="104">
        <v>40330</v>
      </c>
      <c r="P53" s="105">
        <f>Tourists!N94</f>
        <v>730</v>
      </c>
      <c r="Q53" s="106">
        <f>Tourists!O94</f>
        <v>141953</v>
      </c>
      <c r="R53" s="102"/>
      <c r="S53" s="102"/>
      <c r="T53" s="102"/>
      <c r="U53" s="102"/>
      <c r="V53" s="102"/>
      <c r="W53" s="102"/>
      <c r="X53" s="102"/>
      <c r="Y53" s="102"/>
      <c r="Z53" s="102"/>
      <c r="AA53" s="102"/>
    </row>
    <row r="54" spans="1:27" x14ac:dyDescent="0.25">
      <c r="A54" s="109">
        <v>39965</v>
      </c>
      <c r="B54" s="108">
        <f>Travellers!B83</f>
        <v>726</v>
      </c>
      <c r="C54" s="108">
        <f>Travellers!C83</f>
        <v>123952</v>
      </c>
      <c r="D54" s="108">
        <f>Travellers!D83</f>
        <v>811</v>
      </c>
      <c r="E54" s="108">
        <f>Travellers!E83</f>
        <v>155769</v>
      </c>
      <c r="F54" s="108">
        <f>Travellers!F83</f>
        <v>308</v>
      </c>
      <c r="G54" s="108">
        <f>Travellers!G83</f>
        <v>174421</v>
      </c>
      <c r="H54" s="108">
        <f>Travellers!H83</f>
        <v>295</v>
      </c>
      <c r="I54" s="108">
        <f>Travellers!I83</f>
        <v>157152</v>
      </c>
      <c r="J54" s="102"/>
      <c r="K54" s="102"/>
      <c r="L54" s="102"/>
      <c r="M54" s="102"/>
      <c r="N54" s="102"/>
      <c r="O54" s="104">
        <v>40360</v>
      </c>
      <c r="P54" s="105">
        <f>Tourists!N95</f>
        <v>315</v>
      </c>
      <c r="Q54" s="106">
        <f>Tourists!O95</f>
        <v>50096</v>
      </c>
      <c r="R54" s="102"/>
      <c r="S54" s="102"/>
      <c r="T54" s="102"/>
      <c r="U54" s="102"/>
      <c r="V54" s="102"/>
      <c r="W54" s="102"/>
      <c r="X54" s="102"/>
      <c r="Y54" s="102"/>
      <c r="Z54" s="102"/>
      <c r="AA54" s="102"/>
    </row>
    <row r="55" spans="1:27" x14ac:dyDescent="0.25">
      <c r="A55" s="109">
        <v>39995</v>
      </c>
      <c r="B55" s="108">
        <f>Travellers!B84</f>
        <v>720</v>
      </c>
      <c r="C55" s="108">
        <f>Travellers!C84</f>
        <v>176853</v>
      </c>
      <c r="D55" s="108">
        <f>Travellers!D84</f>
        <v>732</v>
      </c>
      <c r="E55" s="108">
        <f>Travellers!E84</f>
        <v>136552</v>
      </c>
      <c r="F55" s="108">
        <f>Travellers!F84</f>
        <v>296</v>
      </c>
      <c r="G55" s="108">
        <f>Travellers!G84</f>
        <v>210845</v>
      </c>
      <c r="H55" s="108">
        <f>Travellers!H84</f>
        <v>277</v>
      </c>
      <c r="I55" s="108">
        <f>Travellers!I84</f>
        <v>193880</v>
      </c>
      <c r="J55" s="102"/>
      <c r="K55" s="102"/>
      <c r="L55" s="102"/>
      <c r="M55" s="102"/>
      <c r="N55" s="102"/>
      <c r="O55" s="104">
        <v>40391</v>
      </c>
      <c r="P55" s="105">
        <f>Tourists!N96</f>
        <v>232</v>
      </c>
      <c r="Q55" s="106">
        <f>Tourists!O96</f>
        <v>53511</v>
      </c>
      <c r="R55" s="102"/>
      <c r="S55" s="102"/>
      <c r="T55" s="102"/>
      <c r="U55" s="102"/>
      <c r="V55" s="102"/>
      <c r="W55" s="102"/>
      <c r="X55" s="102"/>
      <c r="Y55" s="102"/>
      <c r="Z55" s="102"/>
      <c r="AA55" s="102"/>
    </row>
    <row r="56" spans="1:27" x14ac:dyDescent="0.25">
      <c r="A56" s="109">
        <v>40026</v>
      </c>
      <c r="B56" s="108">
        <f>Travellers!B85</f>
        <v>679</v>
      </c>
      <c r="C56" s="108">
        <f>Travellers!C85</f>
        <v>130948</v>
      </c>
      <c r="D56" s="108">
        <f>Travellers!D85</f>
        <v>779</v>
      </c>
      <c r="E56" s="108">
        <f>Travellers!E85</f>
        <v>139835</v>
      </c>
      <c r="F56" s="108">
        <f>Travellers!F85</f>
        <v>413</v>
      </c>
      <c r="G56" s="108">
        <f>Travellers!G85</f>
        <v>206673</v>
      </c>
      <c r="H56" s="108">
        <f>Travellers!H85</f>
        <v>425</v>
      </c>
      <c r="I56" s="108">
        <f>Travellers!I85</f>
        <v>214744</v>
      </c>
      <c r="J56" s="102"/>
      <c r="K56" s="102"/>
      <c r="L56" s="102"/>
      <c r="M56" s="102"/>
      <c r="N56" s="102"/>
      <c r="O56" s="104">
        <v>40422</v>
      </c>
      <c r="P56" s="105">
        <f>Tourists!N97</f>
        <v>168</v>
      </c>
      <c r="Q56" s="106">
        <f>Tourists!O97</f>
        <v>48137</v>
      </c>
      <c r="R56" s="102"/>
      <c r="S56" s="102"/>
      <c r="T56" s="102"/>
      <c r="U56" s="102"/>
      <c r="V56" s="102"/>
      <c r="W56" s="102"/>
      <c r="X56" s="102"/>
      <c r="Y56" s="102"/>
      <c r="Z56" s="102"/>
      <c r="AA56" s="102"/>
    </row>
    <row r="57" spans="1:27" x14ac:dyDescent="0.25">
      <c r="A57" s="109">
        <v>40057</v>
      </c>
      <c r="B57" s="108">
        <f>Travellers!B86</f>
        <v>692</v>
      </c>
      <c r="C57" s="108">
        <f>Travellers!C86</f>
        <v>139850</v>
      </c>
      <c r="D57" s="108">
        <f>Travellers!D86</f>
        <v>785</v>
      </c>
      <c r="E57" s="108">
        <f>Travellers!E86</f>
        <v>147133</v>
      </c>
      <c r="F57" s="108">
        <f>Travellers!F86</f>
        <v>280</v>
      </c>
      <c r="G57" s="108">
        <f>Travellers!G86</f>
        <v>186098</v>
      </c>
      <c r="H57" s="108">
        <f>Travellers!H86</f>
        <v>205</v>
      </c>
      <c r="I57" s="108">
        <f>Travellers!I86</f>
        <v>172235</v>
      </c>
      <c r="J57" s="102"/>
      <c r="K57" s="102"/>
      <c r="L57" s="102"/>
      <c r="M57" s="102"/>
      <c r="N57" s="102"/>
      <c r="O57" s="104">
        <v>40452</v>
      </c>
      <c r="P57" s="105">
        <f>Tourists!N98</f>
        <v>188</v>
      </c>
      <c r="Q57" s="106">
        <f>Tourists!O98</f>
        <v>53278</v>
      </c>
      <c r="R57" s="102"/>
      <c r="S57" s="102"/>
      <c r="T57" s="102"/>
      <c r="U57" s="102"/>
      <c r="V57" s="102"/>
      <c r="W57" s="102"/>
      <c r="X57" s="102"/>
      <c r="Y57" s="102"/>
      <c r="Z57" s="102"/>
      <c r="AA57" s="102"/>
    </row>
    <row r="58" spans="1:27" x14ac:dyDescent="0.25">
      <c r="A58" s="109">
        <v>40087</v>
      </c>
      <c r="B58" s="108">
        <f>Travellers!B87</f>
        <v>3390</v>
      </c>
      <c r="C58" s="108">
        <f>Travellers!C87</f>
        <v>146578</v>
      </c>
      <c r="D58" s="108">
        <f>Travellers!D87</f>
        <v>3915</v>
      </c>
      <c r="E58" s="108">
        <f>Travellers!E87</f>
        <v>128424</v>
      </c>
      <c r="F58" s="108">
        <f>Travellers!F87</f>
        <v>3078</v>
      </c>
      <c r="G58" s="108">
        <f>Travellers!G87</f>
        <v>237940</v>
      </c>
      <c r="H58" s="108">
        <f>Travellers!H87</f>
        <v>2177</v>
      </c>
      <c r="I58" s="108">
        <f>Travellers!I87</f>
        <v>215937</v>
      </c>
      <c r="J58" s="102"/>
      <c r="K58" s="102"/>
      <c r="L58" s="102"/>
      <c r="M58" s="102"/>
      <c r="N58" s="102"/>
      <c r="O58" s="104">
        <v>40483</v>
      </c>
      <c r="P58" s="105">
        <f>Tourists!N99</f>
        <v>243</v>
      </c>
      <c r="Q58" s="106">
        <f>Tourists!O99</f>
        <v>45989</v>
      </c>
      <c r="R58" s="102"/>
      <c r="S58" s="102"/>
      <c r="T58" s="102"/>
      <c r="U58" s="102"/>
      <c r="V58" s="102"/>
      <c r="W58" s="102"/>
      <c r="X58" s="102"/>
      <c r="Y58" s="102"/>
      <c r="Z58" s="102"/>
      <c r="AA58" s="102"/>
    </row>
    <row r="59" spans="1:27" x14ac:dyDescent="0.25">
      <c r="A59" s="109">
        <v>40118</v>
      </c>
      <c r="B59" s="108">
        <f>Travellers!B88</f>
        <v>3865</v>
      </c>
      <c r="C59" s="108">
        <f>Travellers!C88</f>
        <v>123969</v>
      </c>
      <c r="D59" s="108">
        <f>Travellers!D88</f>
        <v>3782</v>
      </c>
      <c r="E59" s="108">
        <f>Travellers!E88</f>
        <v>125529</v>
      </c>
      <c r="F59" s="108">
        <f>Travellers!F88</f>
        <v>2534</v>
      </c>
      <c r="G59" s="108">
        <f>Travellers!G88</f>
        <v>228829</v>
      </c>
      <c r="H59" s="108">
        <f>Travellers!H88</f>
        <v>2382</v>
      </c>
      <c r="I59" s="108">
        <f>Travellers!I88</f>
        <v>226346</v>
      </c>
      <c r="J59" s="102"/>
      <c r="K59" s="102"/>
      <c r="L59" s="102"/>
      <c r="M59" s="102"/>
      <c r="N59" s="102"/>
      <c r="O59" s="104">
        <v>40513</v>
      </c>
      <c r="P59" s="105">
        <f>Tourists!N100</f>
        <v>197</v>
      </c>
      <c r="Q59" s="106">
        <f>Tourists!O100</f>
        <v>49273</v>
      </c>
      <c r="R59" s="102"/>
      <c r="S59" s="102"/>
      <c r="T59" s="102"/>
      <c r="U59" s="102"/>
      <c r="V59" s="102"/>
      <c r="W59" s="102"/>
      <c r="X59" s="102"/>
      <c r="Y59" s="102"/>
      <c r="Z59" s="102"/>
      <c r="AA59" s="102"/>
    </row>
    <row r="60" spans="1:27" x14ac:dyDescent="0.25">
      <c r="A60" s="109">
        <v>40148</v>
      </c>
      <c r="B60" s="108">
        <f>Travellers!B89</f>
        <v>5772</v>
      </c>
      <c r="C60" s="108">
        <f>Travellers!C89</f>
        <v>162845</v>
      </c>
      <c r="D60" s="108">
        <f>Travellers!D89</f>
        <v>6871</v>
      </c>
      <c r="E60" s="108">
        <f>Travellers!E89</f>
        <v>184603</v>
      </c>
      <c r="F60" s="108">
        <f>Travellers!F89</f>
        <v>3728</v>
      </c>
      <c r="G60" s="108">
        <f>Travellers!G89</f>
        <v>249532</v>
      </c>
      <c r="H60" s="108">
        <f>Travellers!H89</f>
        <v>2309</v>
      </c>
      <c r="I60" s="108">
        <f>Travellers!I89</f>
        <v>211732</v>
      </c>
      <c r="J60" s="102"/>
      <c r="K60" s="102"/>
      <c r="L60" s="102"/>
      <c r="M60" s="102"/>
      <c r="N60" s="102"/>
      <c r="O60" s="104">
        <v>40544</v>
      </c>
      <c r="P60" s="105">
        <f>Tourists!N101</f>
        <v>159</v>
      </c>
      <c r="Q60" s="106">
        <f>Tourists!O101</f>
        <v>42867</v>
      </c>
      <c r="R60" s="102"/>
      <c r="S60" s="102"/>
      <c r="T60" s="102"/>
      <c r="U60" s="102"/>
      <c r="V60" s="102"/>
      <c r="W60" s="102"/>
      <c r="X60" s="102"/>
      <c r="Y60" s="102"/>
      <c r="Z60" s="102"/>
      <c r="AA60" s="102"/>
    </row>
    <row r="61" spans="1:27" x14ac:dyDescent="0.25">
      <c r="A61" s="109">
        <v>40179</v>
      </c>
      <c r="B61" s="108">
        <f>Travellers!B90</f>
        <v>5731</v>
      </c>
      <c r="C61" s="108">
        <f>Travellers!C90</f>
        <v>164454</v>
      </c>
      <c r="D61" s="108">
        <f>Travellers!D90</f>
        <v>4403</v>
      </c>
      <c r="E61" s="108">
        <f>Travellers!E90</f>
        <v>130257</v>
      </c>
      <c r="F61" s="108">
        <f>Travellers!F90</f>
        <v>2625</v>
      </c>
      <c r="G61" s="108">
        <f>Travellers!G90</f>
        <v>223889</v>
      </c>
      <c r="H61" s="108">
        <f>Travellers!H90</f>
        <v>3028</v>
      </c>
      <c r="I61" s="108">
        <f>Travellers!I90</f>
        <v>231658</v>
      </c>
      <c r="J61" s="102"/>
      <c r="K61" s="102"/>
      <c r="L61" s="102"/>
      <c r="M61" s="102"/>
      <c r="N61" s="102"/>
      <c r="O61" s="104">
        <v>40575</v>
      </c>
      <c r="P61" s="105">
        <f>Tourists!N102</f>
        <v>202</v>
      </c>
      <c r="Q61" s="106">
        <f>Tourists!O102</f>
        <v>40344</v>
      </c>
      <c r="R61" s="102"/>
      <c r="S61" s="102"/>
      <c r="T61" s="102"/>
      <c r="U61" s="102"/>
      <c r="V61" s="102"/>
      <c r="W61" s="102"/>
      <c r="X61" s="102"/>
      <c r="Y61" s="102"/>
      <c r="Z61" s="102"/>
      <c r="AA61" s="102"/>
    </row>
    <row r="62" spans="1:27" x14ac:dyDescent="0.25">
      <c r="A62" s="109">
        <v>40210</v>
      </c>
      <c r="B62" s="108">
        <f>Travellers!B91</f>
        <v>2678</v>
      </c>
      <c r="C62" s="108">
        <f>Travellers!C91</f>
        <v>100384</v>
      </c>
      <c r="D62" s="108">
        <f>Travellers!D91</f>
        <v>2912</v>
      </c>
      <c r="E62" s="108">
        <f>Travellers!E91</f>
        <v>104710</v>
      </c>
      <c r="F62" s="108">
        <f>Travellers!F91</f>
        <v>2968</v>
      </c>
      <c r="G62" s="108">
        <f>Travellers!G91</f>
        <v>220414</v>
      </c>
      <c r="H62" s="108">
        <f>Travellers!H91</f>
        <v>1898</v>
      </c>
      <c r="I62" s="108">
        <f>Travellers!I91</f>
        <v>209741</v>
      </c>
      <c r="J62" s="102"/>
      <c r="K62" s="102"/>
      <c r="L62" s="102"/>
      <c r="M62" s="102"/>
      <c r="N62" s="102"/>
      <c r="O62" s="104">
        <v>40603</v>
      </c>
      <c r="P62" s="105">
        <f>Tourists!N103</f>
        <v>210</v>
      </c>
      <c r="Q62" s="106">
        <f>Tourists!O103</f>
        <v>43046</v>
      </c>
      <c r="R62" s="102"/>
      <c r="S62" s="102"/>
      <c r="T62" s="102"/>
      <c r="U62" s="102"/>
      <c r="V62" s="102"/>
      <c r="W62" s="102"/>
      <c r="X62" s="102"/>
      <c r="Y62" s="102"/>
      <c r="Z62" s="102"/>
      <c r="AA62" s="102"/>
    </row>
    <row r="63" spans="1:27" x14ac:dyDescent="0.25">
      <c r="A63" s="109">
        <v>40238</v>
      </c>
      <c r="B63" s="108">
        <f>Travellers!B92</f>
        <v>3909</v>
      </c>
      <c r="C63" s="108">
        <f>Travellers!C92</f>
        <v>131487</v>
      </c>
      <c r="D63" s="108">
        <f>Travellers!D92</f>
        <v>4761</v>
      </c>
      <c r="E63" s="108">
        <f>Travellers!E92</f>
        <v>154730</v>
      </c>
      <c r="F63" s="108">
        <f>Travellers!F92</f>
        <v>4221</v>
      </c>
      <c r="G63" s="108">
        <f>Travellers!G92</f>
        <v>232450</v>
      </c>
      <c r="H63" s="108">
        <f>Travellers!H92</f>
        <v>2976</v>
      </c>
      <c r="I63" s="108">
        <f>Travellers!I92</f>
        <v>229897</v>
      </c>
      <c r="J63" s="102"/>
      <c r="K63" s="102"/>
      <c r="L63" s="102"/>
      <c r="M63" s="102"/>
      <c r="N63" s="102"/>
      <c r="O63" s="104">
        <v>40634</v>
      </c>
      <c r="P63" s="105">
        <f>Tourists!N104</f>
        <v>149</v>
      </c>
      <c r="Q63" s="106">
        <f>Tourists!O104</f>
        <v>43874</v>
      </c>
      <c r="R63" s="102"/>
      <c r="S63" s="102"/>
      <c r="T63" s="102"/>
      <c r="U63" s="102"/>
      <c r="V63" s="102"/>
      <c r="W63" s="102"/>
      <c r="X63" s="102"/>
      <c r="Y63" s="102"/>
      <c r="Z63" s="102"/>
      <c r="AA63" s="102"/>
    </row>
    <row r="64" spans="1:27" x14ac:dyDescent="0.25">
      <c r="A64" s="109">
        <v>40269</v>
      </c>
      <c r="B64" s="108">
        <f>Travellers!B93</f>
        <v>1769</v>
      </c>
      <c r="C64" s="108">
        <f>Travellers!C93</f>
        <v>141579</v>
      </c>
      <c r="D64" s="108">
        <f>Travellers!D93</f>
        <v>1269</v>
      </c>
      <c r="E64" s="108">
        <f>Travellers!E93</f>
        <v>133898</v>
      </c>
      <c r="F64" s="108">
        <f>Travellers!F93</f>
        <v>1407</v>
      </c>
      <c r="G64" s="108">
        <f>Travellers!G93</f>
        <v>180334</v>
      </c>
      <c r="H64" s="108">
        <f>Travellers!H93</f>
        <v>1156</v>
      </c>
      <c r="I64" s="108">
        <f>Travellers!I93</f>
        <v>200378</v>
      </c>
      <c r="J64" s="102"/>
      <c r="K64" s="102"/>
      <c r="L64" s="102"/>
      <c r="M64" s="102"/>
      <c r="N64" s="102"/>
      <c r="O64" s="104">
        <v>40664</v>
      </c>
      <c r="P64" s="105">
        <f>Tourists!N105</f>
        <v>212</v>
      </c>
      <c r="Q64" s="106">
        <f>Tourists!O105</f>
        <v>45582</v>
      </c>
      <c r="R64" s="102"/>
      <c r="S64" s="102"/>
      <c r="T64" s="102"/>
      <c r="U64" s="102"/>
      <c r="V64" s="102"/>
      <c r="W64" s="102"/>
      <c r="X64" s="102"/>
      <c r="Y64" s="102"/>
      <c r="Z64" s="102"/>
      <c r="AA64" s="102"/>
    </row>
    <row r="65" spans="1:27" x14ac:dyDescent="0.25">
      <c r="A65" s="109">
        <v>40299</v>
      </c>
      <c r="B65" s="108">
        <f>Travellers!B94</f>
        <v>3353</v>
      </c>
      <c r="C65" s="108">
        <f>Travellers!C94</f>
        <v>180199</v>
      </c>
      <c r="D65" s="108">
        <f>Travellers!D94</f>
        <v>3133</v>
      </c>
      <c r="E65" s="108">
        <f>Travellers!E94</f>
        <v>176136</v>
      </c>
      <c r="F65" s="108">
        <f>Travellers!F94</f>
        <v>3360</v>
      </c>
      <c r="G65" s="108">
        <f>Travellers!G94</f>
        <v>326762</v>
      </c>
      <c r="H65" s="108">
        <f>Travellers!H94</f>
        <v>3105</v>
      </c>
      <c r="I65" s="108">
        <f>Travellers!I94</f>
        <v>291743</v>
      </c>
      <c r="J65" s="102"/>
      <c r="K65" s="102"/>
      <c r="L65" s="102"/>
      <c r="M65" s="102"/>
      <c r="N65" s="102"/>
      <c r="O65" s="104">
        <v>40695</v>
      </c>
      <c r="P65" s="105">
        <f>Tourists!N106</f>
        <v>176</v>
      </c>
      <c r="Q65" s="106">
        <f>Tourists!O106</f>
        <v>47221</v>
      </c>
      <c r="R65" s="102"/>
      <c r="S65" s="102"/>
      <c r="T65" s="102"/>
      <c r="U65" s="102"/>
      <c r="V65" s="102"/>
      <c r="W65" s="102"/>
      <c r="X65" s="102"/>
      <c r="Y65" s="102"/>
      <c r="Z65" s="102"/>
      <c r="AA65" s="102"/>
    </row>
    <row r="66" spans="1:27" x14ac:dyDescent="0.25">
      <c r="A66" s="109">
        <v>40330</v>
      </c>
      <c r="B66" s="108">
        <f>Travellers!B95</f>
        <v>3773</v>
      </c>
      <c r="C66" s="108">
        <f>Travellers!C95</f>
        <v>191105</v>
      </c>
      <c r="D66" s="108">
        <f>Travellers!D95</f>
        <v>4989</v>
      </c>
      <c r="E66" s="108">
        <f>Travellers!E95</f>
        <v>247756</v>
      </c>
      <c r="F66" s="108">
        <f>Travellers!F95</f>
        <v>8057</v>
      </c>
      <c r="G66" s="108">
        <f>Travellers!G95</f>
        <v>495866</v>
      </c>
      <c r="H66" s="108">
        <f>Travellers!H95</f>
        <v>6027</v>
      </c>
      <c r="I66" s="108">
        <f>Travellers!I95</f>
        <v>379805</v>
      </c>
      <c r="J66" s="102"/>
      <c r="K66" s="102"/>
      <c r="L66" s="102"/>
      <c r="M66" s="102"/>
      <c r="N66" s="102"/>
      <c r="O66" s="104">
        <v>40725</v>
      </c>
      <c r="P66" s="105">
        <f>Tourists!N107</f>
        <v>230</v>
      </c>
      <c r="Q66" s="106">
        <f>Tourists!O107</f>
        <v>53467</v>
      </c>
      <c r="R66" s="102"/>
      <c r="S66" s="102"/>
      <c r="T66" s="102"/>
      <c r="U66" s="102"/>
      <c r="V66" s="102"/>
      <c r="W66" s="102"/>
      <c r="X66" s="102"/>
      <c r="Y66" s="102"/>
      <c r="Z66" s="102"/>
      <c r="AA66" s="102"/>
    </row>
    <row r="67" spans="1:27" x14ac:dyDescent="0.25">
      <c r="A67" s="109">
        <v>40360</v>
      </c>
      <c r="B67" s="108">
        <f>Travellers!B96</f>
        <v>4811</v>
      </c>
      <c r="C67" s="108">
        <f>Travellers!C96</f>
        <v>136378</v>
      </c>
      <c r="D67" s="108">
        <f>Travellers!D96</f>
        <v>3564</v>
      </c>
      <c r="E67" s="108">
        <f>Travellers!E96</f>
        <v>103501</v>
      </c>
      <c r="F67" s="108">
        <f>Travellers!F96</f>
        <v>3453</v>
      </c>
      <c r="G67" s="108">
        <f>Travellers!G96</f>
        <v>239696</v>
      </c>
      <c r="H67" s="108">
        <f>Travellers!H96</f>
        <v>3042</v>
      </c>
      <c r="I67" s="108">
        <f>Travellers!I96</f>
        <v>211717</v>
      </c>
      <c r="J67" s="102"/>
      <c r="K67" s="102"/>
      <c r="L67" s="102"/>
      <c r="M67" s="102"/>
      <c r="N67" s="102"/>
      <c r="O67" s="104">
        <v>40756</v>
      </c>
      <c r="P67" s="105">
        <f>Tourists!N108</f>
        <v>221</v>
      </c>
      <c r="Q67" s="106">
        <f>Tourists!O108</f>
        <v>51729</v>
      </c>
      <c r="R67" s="102"/>
      <c r="S67" s="102"/>
      <c r="T67" s="102"/>
      <c r="U67" s="102"/>
      <c r="V67" s="102"/>
      <c r="W67" s="102"/>
      <c r="X67" s="102"/>
      <c r="Y67" s="102"/>
      <c r="Z67" s="102"/>
      <c r="AA67" s="102"/>
    </row>
    <row r="68" spans="1:27" x14ac:dyDescent="0.25">
      <c r="A68" s="109">
        <v>40391</v>
      </c>
      <c r="B68" s="108">
        <f>Travellers!B97</f>
        <v>3520</v>
      </c>
      <c r="C68" s="108">
        <f>Travellers!C97</f>
        <v>142281</v>
      </c>
      <c r="D68" s="108">
        <f>Travellers!D97</f>
        <v>4776</v>
      </c>
      <c r="E68" s="108">
        <f>Travellers!E97</f>
        <v>156465</v>
      </c>
      <c r="F68" s="108">
        <f>Travellers!F97</f>
        <v>2279</v>
      </c>
      <c r="G68" s="108">
        <f>Travellers!G97</f>
        <v>247922</v>
      </c>
      <c r="H68" s="108">
        <f>Travellers!H97</f>
        <v>2551</v>
      </c>
      <c r="I68" s="108">
        <f>Travellers!I97</f>
        <v>208833</v>
      </c>
      <c r="J68" s="102"/>
      <c r="K68" s="102"/>
      <c r="L68" s="102"/>
      <c r="M68" s="102"/>
      <c r="N68" s="102"/>
      <c r="O68" s="104">
        <v>40787</v>
      </c>
      <c r="P68" s="105">
        <f>Tourists!N109</f>
        <v>193</v>
      </c>
      <c r="Q68" s="106">
        <f>Tourists!O109</f>
        <v>50814</v>
      </c>
      <c r="R68" s="102"/>
      <c r="S68" s="102"/>
      <c r="T68" s="102"/>
      <c r="U68" s="102"/>
      <c r="V68" s="102"/>
      <c r="W68" s="102"/>
      <c r="X68" s="102"/>
      <c r="Y68" s="102"/>
      <c r="Z68" s="102"/>
      <c r="AA68" s="102"/>
    </row>
    <row r="69" spans="1:27" x14ac:dyDescent="0.25">
      <c r="A69" s="109">
        <v>40422</v>
      </c>
      <c r="B69" s="108">
        <f>Travellers!B98</f>
        <v>4702</v>
      </c>
      <c r="C69" s="108">
        <f>Travellers!C98</f>
        <v>168989</v>
      </c>
      <c r="D69" s="108">
        <f>Travellers!D98</f>
        <v>6286</v>
      </c>
      <c r="E69" s="108">
        <f>Travellers!E98</f>
        <v>177099</v>
      </c>
      <c r="F69" s="108">
        <f>Travellers!F98</f>
        <v>2398</v>
      </c>
      <c r="G69" s="108">
        <f>Travellers!G98</f>
        <v>233865</v>
      </c>
      <c r="H69" s="108">
        <f>Travellers!H98</f>
        <v>2100</v>
      </c>
      <c r="I69" s="108">
        <f>Travellers!I98</f>
        <v>185729</v>
      </c>
      <c r="J69" s="102"/>
      <c r="K69" s="102"/>
      <c r="L69" s="102"/>
      <c r="M69" s="102"/>
      <c r="N69" s="102"/>
      <c r="O69" s="104">
        <v>40817</v>
      </c>
      <c r="P69" s="105">
        <f>Tourists!N110</f>
        <v>210</v>
      </c>
      <c r="Q69" s="106">
        <f>Tourists!O110</f>
        <v>49520</v>
      </c>
      <c r="R69" s="102"/>
      <c r="S69" s="102"/>
      <c r="T69" s="102"/>
      <c r="U69" s="102"/>
      <c r="V69" s="102"/>
      <c r="W69" s="102"/>
      <c r="X69" s="102"/>
      <c r="Y69" s="102"/>
      <c r="Z69" s="102"/>
      <c r="AA69" s="102"/>
    </row>
    <row r="70" spans="1:27" x14ac:dyDescent="0.25">
      <c r="A70" s="109">
        <v>40452</v>
      </c>
      <c r="B70" s="108">
        <f>Travellers!B99</f>
        <v>5265</v>
      </c>
      <c r="C70" s="108">
        <f>Travellers!C99</f>
        <v>177079</v>
      </c>
      <c r="D70" s="108">
        <f>Travellers!D99</f>
        <v>4818</v>
      </c>
      <c r="E70" s="108">
        <f>Travellers!E99</f>
        <v>150935</v>
      </c>
      <c r="F70" s="108">
        <f>Travellers!F99</f>
        <v>2742</v>
      </c>
      <c r="G70" s="108">
        <f>Travellers!G99</f>
        <v>269309</v>
      </c>
      <c r="H70" s="108">
        <f>Travellers!H99</f>
        <v>2376</v>
      </c>
      <c r="I70" s="108">
        <f>Travellers!I99</f>
        <v>209993</v>
      </c>
      <c r="J70" s="102"/>
      <c r="K70" s="102"/>
      <c r="L70" s="102"/>
      <c r="M70" s="102"/>
      <c r="N70" s="102"/>
      <c r="O70" s="104">
        <v>40848</v>
      </c>
      <c r="P70" s="105">
        <f>Tourists!N111</f>
        <v>366</v>
      </c>
      <c r="Q70" s="106">
        <f>Tourists!O111</f>
        <v>49011</v>
      </c>
      <c r="R70" s="102"/>
      <c r="S70" s="102"/>
      <c r="T70" s="102"/>
      <c r="U70" s="102"/>
      <c r="V70" s="102"/>
      <c r="W70" s="102"/>
      <c r="X70" s="102"/>
      <c r="Y70" s="102"/>
      <c r="Z70" s="102"/>
      <c r="AA70" s="102"/>
    </row>
    <row r="71" spans="1:27" x14ac:dyDescent="0.25">
      <c r="A71" s="109">
        <v>40483</v>
      </c>
      <c r="B71" s="108">
        <f>Travellers!B100</f>
        <v>4986</v>
      </c>
      <c r="C71" s="108">
        <f>Travellers!C100</f>
        <v>136939</v>
      </c>
      <c r="D71" s="108">
        <f>Travellers!D100</f>
        <v>4421</v>
      </c>
      <c r="E71" s="108">
        <f>Travellers!E100</f>
        <v>134811</v>
      </c>
      <c r="F71" s="108">
        <f>Travellers!F100</f>
        <v>2381</v>
      </c>
      <c r="G71" s="108">
        <f>Travellers!G100</f>
        <v>246764</v>
      </c>
      <c r="H71" s="108">
        <f>Travellers!H100</f>
        <v>2491</v>
      </c>
      <c r="I71" s="108">
        <f>Travellers!I100</f>
        <v>221508</v>
      </c>
      <c r="J71" s="102"/>
      <c r="K71" s="102"/>
      <c r="L71" s="102"/>
      <c r="M71" s="102"/>
      <c r="N71" s="102"/>
      <c r="O71" s="104">
        <v>40878</v>
      </c>
      <c r="P71" s="105">
        <f>Tourists!N112</f>
        <v>346</v>
      </c>
      <c r="Q71" s="106">
        <f>Tourists!O112</f>
        <v>50603</v>
      </c>
      <c r="R71" s="102"/>
      <c r="S71" s="102"/>
      <c r="T71" s="102"/>
      <c r="U71" s="102"/>
      <c r="V71" s="102"/>
      <c r="W71" s="102"/>
      <c r="X71" s="102"/>
      <c r="Y71" s="102"/>
      <c r="Z71" s="102"/>
      <c r="AA71" s="102"/>
    </row>
    <row r="72" spans="1:27" x14ac:dyDescent="0.25">
      <c r="A72" s="109">
        <v>40513</v>
      </c>
      <c r="B72" s="108">
        <f>Travellers!B101</f>
        <v>5936</v>
      </c>
      <c r="C72" s="108">
        <f>Travellers!C101</f>
        <v>174316</v>
      </c>
      <c r="D72" s="108">
        <f>Travellers!D101</f>
        <v>7687</v>
      </c>
      <c r="E72" s="108">
        <f>Travellers!E101</f>
        <v>207972</v>
      </c>
      <c r="F72" s="108">
        <f>Travellers!F101</f>
        <v>3231</v>
      </c>
      <c r="G72" s="108">
        <f>Travellers!G101</f>
        <v>260819</v>
      </c>
      <c r="H72" s="108">
        <f>Travellers!H101</f>
        <v>2014</v>
      </c>
      <c r="I72" s="108">
        <f>Travellers!I101</f>
        <v>208486</v>
      </c>
      <c r="J72" s="102"/>
      <c r="K72" s="102"/>
      <c r="L72" s="102"/>
      <c r="M72" s="102"/>
      <c r="N72" s="102"/>
      <c r="O72" s="104">
        <v>40909</v>
      </c>
      <c r="P72" s="105">
        <f>Tourists!N113</f>
        <v>191</v>
      </c>
      <c r="Q72" s="106">
        <f>Tourists!O113</f>
        <v>52561</v>
      </c>
      <c r="R72" s="102"/>
      <c r="S72" s="102"/>
      <c r="T72" s="102"/>
      <c r="U72" s="102"/>
      <c r="V72" s="102"/>
      <c r="W72" s="102"/>
      <c r="X72" s="102"/>
      <c r="Y72" s="102"/>
      <c r="Z72" s="102"/>
      <c r="AA72" s="102"/>
    </row>
    <row r="73" spans="1:27" x14ac:dyDescent="0.25">
      <c r="A73" s="109">
        <v>40544</v>
      </c>
      <c r="B73" s="108">
        <f>Travellers!B102</f>
        <v>6896</v>
      </c>
      <c r="C73" s="108">
        <f>Travellers!C102</f>
        <v>193054</v>
      </c>
      <c r="D73" s="108">
        <f>Travellers!D102</f>
        <v>5063</v>
      </c>
      <c r="E73" s="108">
        <f>Travellers!E102</f>
        <v>144941</v>
      </c>
      <c r="F73" s="108">
        <f>Travellers!F102</f>
        <v>2064</v>
      </c>
      <c r="G73" s="108">
        <f>Travellers!G102</f>
        <v>230360</v>
      </c>
      <c r="H73" s="108">
        <f>Travellers!H102</f>
        <v>2936</v>
      </c>
      <c r="I73" s="108">
        <f>Travellers!I102</f>
        <v>235261</v>
      </c>
      <c r="J73" s="102"/>
      <c r="K73" s="102"/>
      <c r="L73" s="102"/>
      <c r="M73" s="102"/>
      <c r="N73" s="102"/>
      <c r="O73" s="104">
        <v>40940</v>
      </c>
      <c r="P73" s="105">
        <f>Tourists!N114</f>
        <v>251</v>
      </c>
      <c r="Q73" s="106">
        <f>Tourists!O114</f>
        <v>47898</v>
      </c>
      <c r="R73" s="102"/>
      <c r="S73" s="102"/>
      <c r="T73" s="102"/>
      <c r="U73" s="102"/>
      <c r="V73" s="102"/>
      <c r="W73" s="102"/>
      <c r="X73" s="102"/>
      <c r="Y73" s="102"/>
      <c r="Z73" s="102"/>
      <c r="AA73" s="102"/>
    </row>
    <row r="74" spans="1:27" x14ac:dyDescent="0.25">
      <c r="A74" s="109">
        <v>40575</v>
      </c>
      <c r="B74" s="108">
        <f>Travellers!B103</f>
        <v>3142</v>
      </c>
      <c r="C74" s="108">
        <f>Travellers!C103</f>
        <v>109280</v>
      </c>
      <c r="D74" s="108">
        <f>Travellers!D103</f>
        <v>3858</v>
      </c>
      <c r="E74" s="108">
        <f>Travellers!E103</f>
        <v>114209</v>
      </c>
      <c r="F74" s="108">
        <f>Travellers!F103</f>
        <v>2522</v>
      </c>
      <c r="G74" s="108">
        <f>Travellers!G103</f>
        <v>232161</v>
      </c>
      <c r="H74" s="108">
        <f>Travellers!H103</f>
        <v>2170</v>
      </c>
      <c r="I74" s="108">
        <f>Travellers!I103</f>
        <v>208509</v>
      </c>
      <c r="J74" s="102"/>
      <c r="K74" s="102"/>
      <c r="L74" s="102"/>
      <c r="M74" s="102"/>
      <c r="N74" s="102"/>
      <c r="O74" s="104">
        <v>40969</v>
      </c>
      <c r="P74" s="105">
        <f>Tourists!N115</f>
        <v>163</v>
      </c>
      <c r="Q74" s="106">
        <f>Tourists!O115</f>
        <v>51778</v>
      </c>
      <c r="R74" s="102"/>
      <c r="S74" s="102"/>
      <c r="T74" s="102"/>
      <c r="U74" s="102"/>
      <c r="V74" s="102"/>
      <c r="W74" s="102"/>
      <c r="X74" s="102"/>
      <c r="Y74" s="102"/>
      <c r="Z74" s="102"/>
      <c r="AA74" s="102"/>
    </row>
    <row r="75" spans="1:27" x14ac:dyDescent="0.25">
      <c r="A75" s="109">
        <v>40603</v>
      </c>
      <c r="B75" s="108">
        <f>Travellers!B104</f>
        <v>5042</v>
      </c>
      <c r="C75" s="108">
        <f>Travellers!C104</f>
        <v>133309</v>
      </c>
      <c r="D75" s="108">
        <f>Travellers!D104</f>
        <v>5933</v>
      </c>
      <c r="E75" s="108">
        <f>Travellers!E104</f>
        <v>153219</v>
      </c>
      <c r="F75" s="108">
        <f>Travellers!F104</f>
        <v>2731</v>
      </c>
      <c r="G75" s="108">
        <f>Travellers!G104</f>
        <v>224701</v>
      </c>
      <c r="H75" s="108">
        <f>Travellers!H104</f>
        <v>2528</v>
      </c>
      <c r="I75" s="108">
        <f>Travellers!I104</f>
        <v>231076</v>
      </c>
      <c r="J75" s="102"/>
      <c r="K75" s="102"/>
      <c r="L75" s="102"/>
      <c r="M75" s="102"/>
      <c r="N75" s="102"/>
      <c r="O75" s="104">
        <v>41000</v>
      </c>
      <c r="P75" s="105">
        <f>Tourists!N116</f>
        <v>175</v>
      </c>
      <c r="Q75" s="106">
        <f>Tourists!O116</f>
        <v>59240</v>
      </c>
      <c r="R75" s="102"/>
      <c r="S75" s="102"/>
      <c r="T75" s="102"/>
      <c r="U75" s="102"/>
      <c r="V75" s="102"/>
      <c r="W75" s="102"/>
      <c r="X75" s="102"/>
      <c r="Y75" s="102"/>
      <c r="Z75" s="102"/>
      <c r="AA75" s="102"/>
    </row>
    <row r="76" spans="1:27" x14ac:dyDescent="0.25">
      <c r="A76" s="109">
        <v>40634</v>
      </c>
      <c r="B76" s="108">
        <f>Travellers!B105</f>
        <v>6012</v>
      </c>
      <c r="C76" s="108">
        <f>Travellers!C105</f>
        <v>164218</v>
      </c>
      <c r="D76" s="108">
        <f>Travellers!D105</f>
        <v>5994</v>
      </c>
      <c r="E76" s="108">
        <f>Travellers!E105</f>
        <v>175228</v>
      </c>
      <c r="F76" s="108">
        <f>Travellers!F105</f>
        <v>2976</v>
      </c>
      <c r="G76" s="108">
        <f>Travellers!G105</f>
        <v>220478</v>
      </c>
      <c r="H76" s="108">
        <f>Travellers!H105</f>
        <v>2814</v>
      </c>
      <c r="I76" s="108">
        <f>Travellers!I105</f>
        <v>217411</v>
      </c>
      <c r="J76" s="102"/>
      <c r="K76" s="102"/>
      <c r="L76" s="102"/>
      <c r="M76" s="102"/>
      <c r="N76" s="102"/>
      <c r="O76" s="104">
        <v>41030</v>
      </c>
      <c r="P76" s="105">
        <f>Tourists!N117</f>
        <v>186</v>
      </c>
      <c r="Q76" s="106">
        <f>Tourists!O117</f>
        <v>55984</v>
      </c>
      <c r="R76" s="102"/>
      <c r="S76" s="102"/>
      <c r="T76" s="102"/>
      <c r="U76" s="102"/>
      <c r="V76" s="102"/>
      <c r="W76" s="102"/>
      <c r="X76" s="102"/>
      <c r="Y76" s="102"/>
      <c r="Z76" s="102"/>
      <c r="AA76" s="102"/>
    </row>
    <row r="77" spans="1:27" x14ac:dyDescent="0.25">
      <c r="A77" s="109">
        <v>40664</v>
      </c>
      <c r="B77" s="108">
        <f>Travellers!B106</f>
        <v>5664</v>
      </c>
      <c r="C77" s="108">
        <f>Travellers!C106</f>
        <v>161435</v>
      </c>
      <c r="D77" s="108">
        <f>Travellers!D106</f>
        <v>4986</v>
      </c>
      <c r="E77" s="108">
        <f>Travellers!E106</f>
        <v>154407</v>
      </c>
      <c r="F77" s="108">
        <f>Travellers!F106</f>
        <v>2287</v>
      </c>
      <c r="G77" s="108">
        <f>Travellers!G106</f>
        <v>192994</v>
      </c>
      <c r="H77" s="108">
        <f>Travellers!H106</f>
        <v>2493</v>
      </c>
      <c r="I77" s="108">
        <f>Travellers!I106</f>
        <v>186586</v>
      </c>
      <c r="J77" s="102"/>
      <c r="K77" s="102"/>
      <c r="L77" s="102"/>
      <c r="M77" s="102"/>
      <c r="N77" s="102"/>
      <c r="O77" s="104">
        <v>41061</v>
      </c>
      <c r="P77" s="105">
        <f>Tourists!N118</f>
        <v>152</v>
      </c>
      <c r="Q77" s="106">
        <f>Tourists!O118</f>
        <v>54113</v>
      </c>
      <c r="R77" s="102"/>
      <c r="S77" s="102"/>
      <c r="T77" s="102"/>
      <c r="U77" s="102"/>
      <c r="V77" s="102"/>
      <c r="W77" s="102"/>
      <c r="X77" s="102"/>
      <c r="Y77" s="102"/>
      <c r="Z77" s="102"/>
      <c r="AA77" s="102"/>
    </row>
    <row r="78" spans="1:27" x14ac:dyDescent="0.25">
      <c r="A78" s="109">
        <v>40695</v>
      </c>
      <c r="B78" s="108">
        <f>Travellers!B107</f>
        <v>4428</v>
      </c>
      <c r="C78" s="108">
        <f>Travellers!C107</f>
        <v>144075</v>
      </c>
      <c r="D78" s="108">
        <f>Travellers!D107</f>
        <v>6173</v>
      </c>
      <c r="E78" s="108">
        <f>Travellers!E107</f>
        <v>191437</v>
      </c>
      <c r="F78" s="108">
        <f>Travellers!F107</f>
        <v>2393</v>
      </c>
      <c r="G78" s="108">
        <f>Travellers!G107</f>
        <v>199133</v>
      </c>
      <c r="H78" s="108">
        <f>Travellers!H107</f>
        <v>2031</v>
      </c>
      <c r="I78" s="108">
        <f>Travellers!I107</f>
        <v>164365</v>
      </c>
      <c r="J78" s="102"/>
      <c r="K78" s="102"/>
      <c r="L78" s="102"/>
      <c r="M78" s="102"/>
      <c r="N78" s="102"/>
      <c r="O78" s="104">
        <v>41091</v>
      </c>
      <c r="P78" s="105">
        <f>Tourists!N119</f>
        <v>338</v>
      </c>
      <c r="Q78" s="106">
        <f>Tourists!O119</f>
        <v>60892</v>
      </c>
      <c r="R78" s="102"/>
      <c r="S78" s="102"/>
      <c r="T78" s="102"/>
      <c r="U78" s="102"/>
      <c r="V78" s="102"/>
      <c r="W78" s="102"/>
      <c r="X78" s="102"/>
      <c r="Y78" s="102"/>
      <c r="Z78" s="102"/>
      <c r="AA78" s="102"/>
    </row>
    <row r="79" spans="1:27" x14ac:dyDescent="0.25">
      <c r="A79" s="109">
        <v>40725</v>
      </c>
      <c r="B79" s="108">
        <f>Travellers!B108</f>
        <v>6846</v>
      </c>
      <c r="C79" s="108">
        <f>Travellers!C108</f>
        <v>198693</v>
      </c>
      <c r="D79" s="108">
        <f>Travellers!D108</f>
        <v>5032</v>
      </c>
      <c r="E79" s="108">
        <f>Travellers!E108</f>
        <v>150083</v>
      </c>
      <c r="F79" s="108">
        <f>Travellers!F108</f>
        <v>3279</v>
      </c>
      <c r="G79" s="108">
        <f>Travellers!G108</f>
        <v>248376</v>
      </c>
      <c r="H79" s="108">
        <f>Travellers!H108</f>
        <v>3170</v>
      </c>
      <c r="I79" s="108">
        <f>Travellers!I108</f>
        <v>189685</v>
      </c>
      <c r="J79" s="102"/>
      <c r="K79" s="102"/>
      <c r="L79" s="102"/>
      <c r="M79" s="102"/>
      <c r="N79" s="102"/>
      <c r="O79" s="104">
        <v>41122</v>
      </c>
      <c r="P79" s="105">
        <f>Tourists!N120</f>
        <v>354</v>
      </c>
      <c r="Q79" s="106">
        <f>Tourists!O120</f>
        <v>57370</v>
      </c>
      <c r="R79" s="102"/>
      <c r="S79" s="102"/>
      <c r="T79" s="102"/>
      <c r="U79" s="102"/>
      <c r="V79" s="102"/>
      <c r="W79" s="102"/>
      <c r="X79" s="102"/>
      <c r="Y79" s="102"/>
      <c r="Z79" s="102"/>
      <c r="AA79" s="102"/>
    </row>
    <row r="80" spans="1:27" x14ac:dyDescent="0.25">
      <c r="A80" s="109">
        <v>40756</v>
      </c>
      <c r="B80" s="108">
        <f>Travellers!B109</f>
        <v>4226</v>
      </c>
      <c r="C80" s="108">
        <f>Travellers!C109</f>
        <v>136924</v>
      </c>
      <c r="D80" s="108">
        <f>Travellers!D109</f>
        <v>4989</v>
      </c>
      <c r="E80" s="108">
        <f>Travellers!E109</f>
        <v>150075</v>
      </c>
      <c r="F80" s="108">
        <f>Travellers!F109</f>
        <v>3209</v>
      </c>
      <c r="G80" s="108">
        <f>Travellers!G109</f>
        <v>253022</v>
      </c>
      <c r="H80" s="108">
        <f>Travellers!H109</f>
        <v>3386</v>
      </c>
      <c r="I80" s="108">
        <f>Travellers!I109</f>
        <v>227143</v>
      </c>
      <c r="J80" s="102"/>
      <c r="K80" s="102"/>
      <c r="L80" s="102"/>
      <c r="M80" s="102"/>
      <c r="N80" s="102"/>
      <c r="O80" s="104">
        <v>41153</v>
      </c>
      <c r="P80" s="105">
        <f>Tourists!N121</f>
        <v>409</v>
      </c>
      <c r="Q80" s="106">
        <f>Tourists!O121</f>
        <v>62426</v>
      </c>
      <c r="R80" s="102"/>
      <c r="S80" s="102"/>
      <c r="T80" s="102"/>
      <c r="U80" s="102"/>
      <c r="V80" s="102"/>
      <c r="W80" s="102"/>
      <c r="X80" s="102"/>
      <c r="Y80" s="102"/>
      <c r="Z80" s="102"/>
      <c r="AA80" s="102"/>
    </row>
    <row r="81" spans="1:27" x14ac:dyDescent="0.25">
      <c r="A81" s="109">
        <v>40787</v>
      </c>
      <c r="B81" s="108">
        <f>Travellers!B110</f>
        <v>4621</v>
      </c>
      <c r="C81" s="108">
        <f>Travellers!C110</f>
        <v>154541</v>
      </c>
      <c r="D81" s="108">
        <f>Travellers!D110</f>
        <v>5529</v>
      </c>
      <c r="E81" s="108">
        <f>Travellers!E110</f>
        <v>165517</v>
      </c>
      <c r="F81" s="108">
        <f>Travellers!F110</f>
        <v>2736</v>
      </c>
      <c r="G81" s="108">
        <f>Travellers!G110</f>
        <v>250115</v>
      </c>
      <c r="H81" s="108">
        <f>Travellers!H110</f>
        <v>2570</v>
      </c>
      <c r="I81" s="108">
        <f>Travellers!I110</f>
        <v>204267</v>
      </c>
      <c r="J81" s="102"/>
      <c r="K81" s="102"/>
      <c r="L81" s="102"/>
      <c r="M81" s="102"/>
      <c r="N81" s="102"/>
      <c r="O81" s="104">
        <v>41183</v>
      </c>
      <c r="P81" s="105">
        <f>Tourists!N122</f>
        <v>350</v>
      </c>
      <c r="Q81" s="106">
        <f>Tourists!O122</f>
        <v>60634</v>
      </c>
      <c r="R81" s="102"/>
      <c r="S81" s="102"/>
      <c r="T81" s="102"/>
      <c r="U81" s="102"/>
      <c r="V81" s="102"/>
      <c r="W81" s="102"/>
      <c r="X81" s="102"/>
      <c r="Y81" s="102"/>
      <c r="Z81" s="102"/>
      <c r="AA81" s="102"/>
    </row>
    <row r="82" spans="1:27" x14ac:dyDescent="0.25">
      <c r="A82" s="109">
        <v>40817</v>
      </c>
      <c r="B82" s="108">
        <f>Travellers!B111</f>
        <v>5317</v>
      </c>
      <c r="C82" s="108">
        <f>Travellers!C111</f>
        <v>159311</v>
      </c>
      <c r="D82" s="108">
        <f>Travellers!D111</f>
        <v>4822</v>
      </c>
      <c r="E82" s="108">
        <f>Travellers!E111</f>
        <v>144202</v>
      </c>
      <c r="F82" s="108">
        <f>Travellers!F111</f>
        <v>3438</v>
      </c>
      <c r="G82" s="108">
        <f>Travellers!G111</f>
        <v>278548</v>
      </c>
      <c r="H82" s="108">
        <f>Travellers!H111</f>
        <v>2880</v>
      </c>
      <c r="I82" s="108">
        <f>Travellers!I111</f>
        <v>230930</v>
      </c>
      <c r="J82" s="102"/>
      <c r="K82" s="102"/>
      <c r="L82" s="102"/>
      <c r="M82" s="102"/>
      <c r="N82" s="102"/>
      <c r="O82" s="104">
        <v>41214</v>
      </c>
      <c r="P82" s="105">
        <f>Tourists!N123</f>
        <v>350</v>
      </c>
      <c r="Q82" s="106">
        <f>Tourists!O123</f>
        <v>61553</v>
      </c>
      <c r="R82" s="102"/>
      <c r="S82" s="102"/>
      <c r="T82" s="102"/>
      <c r="U82" s="102"/>
      <c r="V82" s="102"/>
      <c r="W82" s="102"/>
      <c r="X82" s="102"/>
      <c r="Y82" s="102"/>
      <c r="Z82" s="102"/>
      <c r="AA82" s="102"/>
    </row>
    <row r="83" spans="1:27" x14ac:dyDescent="0.25">
      <c r="A83" s="109">
        <v>40848</v>
      </c>
      <c r="B83" s="108">
        <f>Travellers!B112</f>
        <v>4515</v>
      </c>
      <c r="C83" s="108">
        <f>Travellers!C112</f>
        <v>128160</v>
      </c>
      <c r="D83" s="108">
        <f>Travellers!D112</f>
        <v>4251</v>
      </c>
      <c r="E83" s="108">
        <f>Travellers!E112</f>
        <v>126593</v>
      </c>
      <c r="F83" s="108">
        <f>Travellers!F112</f>
        <v>4051</v>
      </c>
      <c r="G83" s="108">
        <f>Travellers!G112</f>
        <v>277992</v>
      </c>
      <c r="H83" s="108">
        <f>Travellers!H112</f>
        <v>3372</v>
      </c>
      <c r="I83" s="108">
        <f>Travellers!I112</f>
        <v>250798</v>
      </c>
      <c r="J83" s="102"/>
      <c r="K83" s="102"/>
      <c r="L83" s="102"/>
      <c r="M83" s="102"/>
      <c r="N83" s="102"/>
      <c r="O83" s="104">
        <v>41244</v>
      </c>
      <c r="P83" s="105">
        <f>Tourists!N124</f>
        <v>604</v>
      </c>
      <c r="Q83" s="106">
        <f>Tourists!O124</f>
        <v>62678</v>
      </c>
      <c r="R83" s="102"/>
      <c r="S83" s="102"/>
      <c r="T83" s="102"/>
      <c r="U83" s="102"/>
      <c r="V83" s="102"/>
      <c r="W83" s="102"/>
      <c r="X83" s="102"/>
      <c r="Y83" s="102"/>
      <c r="Z83" s="102"/>
      <c r="AA83" s="102"/>
    </row>
    <row r="84" spans="1:27" x14ac:dyDescent="0.25">
      <c r="A84" s="109">
        <v>40878</v>
      </c>
      <c r="B84" s="108">
        <f>Travellers!B113</f>
        <v>5836</v>
      </c>
      <c r="C84" s="108">
        <f>Travellers!C113</f>
        <v>170321</v>
      </c>
      <c r="D84" s="108">
        <f>Travellers!D113</f>
        <v>6981</v>
      </c>
      <c r="E84" s="108">
        <f>Travellers!E113</f>
        <v>201427</v>
      </c>
      <c r="F84" s="108">
        <f>Travellers!F113</f>
        <v>4199</v>
      </c>
      <c r="G84" s="108">
        <f>Travellers!G113</f>
        <v>294350</v>
      </c>
      <c r="H84" s="108">
        <f>Travellers!H113</f>
        <v>3422</v>
      </c>
      <c r="I84" s="108">
        <f>Travellers!I113</f>
        <v>253996</v>
      </c>
      <c r="J84" s="102"/>
      <c r="K84" s="102"/>
      <c r="L84" s="102"/>
      <c r="M84" s="102"/>
      <c r="N84" s="102"/>
      <c r="O84" s="104">
        <v>41275</v>
      </c>
      <c r="P84" s="105">
        <f>Tourists!N125</f>
        <v>252</v>
      </c>
      <c r="Q84" s="106">
        <f>Tourists!O125</f>
        <v>62930</v>
      </c>
      <c r="R84" s="102"/>
      <c r="S84" s="102"/>
      <c r="T84" s="102"/>
      <c r="U84" s="102"/>
      <c r="V84" s="102"/>
      <c r="W84" s="102"/>
      <c r="X84" s="102"/>
      <c r="Y84" s="102"/>
      <c r="Z84" s="102"/>
      <c r="AA84" s="102"/>
    </row>
    <row r="85" spans="1:27" x14ac:dyDescent="0.25">
      <c r="A85" s="109">
        <v>40909</v>
      </c>
      <c r="B85" s="108">
        <f>Travellers!B114</f>
        <v>6941</v>
      </c>
      <c r="C85" s="108">
        <f>Travellers!C114</f>
        <v>177495</v>
      </c>
      <c r="D85" s="108">
        <f>Travellers!D114</f>
        <v>5661</v>
      </c>
      <c r="E85" s="108">
        <f>Travellers!E114</f>
        <v>135432</v>
      </c>
      <c r="F85" s="108">
        <f>Travellers!F114</f>
        <v>2773</v>
      </c>
      <c r="G85" s="108">
        <f>Travellers!G114</f>
        <v>295355</v>
      </c>
      <c r="H85" s="108">
        <f>Travellers!H114</f>
        <v>3393</v>
      </c>
      <c r="I85" s="108">
        <f>Travellers!I114</f>
        <v>266881</v>
      </c>
      <c r="J85" s="102"/>
      <c r="K85" s="102"/>
      <c r="L85" s="102"/>
      <c r="M85" s="102"/>
      <c r="N85" s="102"/>
      <c r="O85" s="104">
        <v>41306</v>
      </c>
      <c r="P85" s="105">
        <f>Tourists!N126</f>
        <v>360</v>
      </c>
      <c r="Q85" s="106">
        <f>Tourists!O126</f>
        <v>55284</v>
      </c>
      <c r="R85" s="102"/>
      <c r="S85" s="102"/>
      <c r="T85" s="102"/>
      <c r="U85" s="102"/>
      <c r="V85" s="102"/>
      <c r="W85" s="102"/>
      <c r="X85" s="102"/>
      <c r="Y85" s="102"/>
      <c r="Z85" s="102"/>
      <c r="AA85" s="102"/>
    </row>
    <row r="86" spans="1:27" x14ac:dyDescent="0.25">
      <c r="A86" s="109">
        <v>40940</v>
      </c>
      <c r="B86" s="108">
        <f>Travellers!B115</f>
        <v>5140</v>
      </c>
      <c r="C86" s="108">
        <f>Travellers!C115</f>
        <v>109825</v>
      </c>
      <c r="D86" s="108">
        <f>Travellers!D115</f>
        <v>5660</v>
      </c>
      <c r="E86" s="108">
        <f>Travellers!E115</f>
        <v>114650</v>
      </c>
      <c r="F86" s="108">
        <f>Travellers!F115</f>
        <v>3264</v>
      </c>
      <c r="G86" s="108">
        <f>Travellers!G115</f>
        <v>283490</v>
      </c>
      <c r="H86" s="108">
        <f>Travellers!H115</f>
        <v>3104</v>
      </c>
      <c r="I86" s="108">
        <f>Travellers!I115</f>
        <v>238610</v>
      </c>
      <c r="J86" s="102"/>
      <c r="K86" s="102"/>
      <c r="L86" s="102"/>
      <c r="M86" s="102"/>
      <c r="N86" s="102"/>
      <c r="O86" s="104">
        <v>41334</v>
      </c>
      <c r="P86" s="105">
        <f>Tourists!N127</f>
        <v>344</v>
      </c>
      <c r="Q86" s="106">
        <f>Tourists!O127</f>
        <v>58245</v>
      </c>
      <c r="R86" s="102"/>
      <c r="S86" s="102"/>
      <c r="T86" s="102"/>
      <c r="U86" s="102"/>
      <c r="V86" s="102"/>
      <c r="W86" s="102"/>
      <c r="X86" s="102"/>
      <c r="Y86" s="102"/>
      <c r="Z86" s="102"/>
      <c r="AA86" s="102"/>
    </row>
    <row r="87" spans="1:27" x14ac:dyDescent="0.25">
      <c r="A87" s="109">
        <v>40969</v>
      </c>
      <c r="B87" s="108">
        <f>Travellers!B116</f>
        <v>5733</v>
      </c>
      <c r="C87" s="108">
        <f>Travellers!C116</f>
        <v>137949</v>
      </c>
      <c r="D87" s="108">
        <f>Travellers!D116</f>
        <v>6336</v>
      </c>
      <c r="E87" s="108">
        <f>Travellers!E116</f>
        <v>155854</v>
      </c>
      <c r="F87" s="108">
        <f>Travellers!F116</f>
        <v>3577</v>
      </c>
      <c r="G87" s="108">
        <f>Travellers!G116</f>
        <v>291938</v>
      </c>
      <c r="H87" s="108">
        <f>Travellers!H116</f>
        <v>3248</v>
      </c>
      <c r="I87" s="108">
        <f>Travellers!I116</f>
        <v>260278</v>
      </c>
      <c r="J87" s="102"/>
      <c r="K87" s="102"/>
      <c r="L87" s="102"/>
      <c r="M87" s="102"/>
      <c r="N87" s="102"/>
      <c r="O87" s="104">
        <v>41365</v>
      </c>
      <c r="P87" s="105">
        <f>Tourists!N128</f>
        <v>472</v>
      </c>
      <c r="Q87" s="106">
        <f>Tourists!O128</f>
        <v>60641</v>
      </c>
      <c r="R87" s="102"/>
      <c r="S87" s="102"/>
      <c r="T87" s="102"/>
      <c r="U87" s="102"/>
      <c r="V87" s="102"/>
      <c r="W87" s="102"/>
      <c r="X87" s="102"/>
      <c r="Y87" s="102"/>
      <c r="Z87" s="102"/>
      <c r="AA87" s="102"/>
    </row>
    <row r="88" spans="1:27" x14ac:dyDescent="0.25">
      <c r="A88" s="109">
        <v>41000</v>
      </c>
      <c r="B88" s="108">
        <f>Travellers!B117</f>
        <v>5995</v>
      </c>
      <c r="C88" s="108">
        <f>Travellers!C117</f>
        <v>157789</v>
      </c>
      <c r="D88" s="108">
        <f>Travellers!D117</f>
        <v>5553</v>
      </c>
      <c r="E88" s="108">
        <f>Travellers!E117</f>
        <v>158046</v>
      </c>
      <c r="F88" s="108">
        <f>Travellers!F117</f>
        <v>2863</v>
      </c>
      <c r="G88" s="108">
        <f>Travellers!G117</f>
        <v>272700</v>
      </c>
      <c r="H88" s="108">
        <f>Travellers!H117</f>
        <v>3645</v>
      </c>
      <c r="I88" s="108">
        <f>Travellers!I117</f>
        <v>246357</v>
      </c>
      <c r="J88" s="102"/>
      <c r="K88" s="102"/>
      <c r="L88" s="102"/>
      <c r="M88" s="102"/>
      <c r="N88" s="102"/>
      <c r="O88" s="104">
        <v>41395</v>
      </c>
      <c r="P88" s="105">
        <f>Tourists!N129</f>
        <v>472</v>
      </c>
      <c r="Q88" s="106">
        <f>Tourists!O129</f>
        <v>55353</v>
      </c>
      <c r="R88" s="102"/>
      <c r="S88" s="102"/>
      <c r="T88" s="102"/>
      <c r="U88" s="102"/>
      <c r="V88" s="102"/>
      <c r="W88" s="102"/>
      <c r="X88" s="102"/>
      <c r="Y88" s="102"/>
      <c r="Z88" s="102"/>
      <c r="AA88" s="102"/>
    </row>
    <row r="89" spans="1:27" x14ac:dyDescent="0.25">
      <c r="A89" s="109">
        <v>41030</v>
      </c>
      <c r="B89" s="108">
        <f>Travellers!B118</f>
        <v>5715</v>
      </c>
      <c r="C89" s="108">
        <f>Travellers!C118</f>
        <v>140215</v>
      </c>
      <c r="D89" s="108">
        <f>Travellers!D118</f>
        <v>5631</v>
      </c>
      <c r="E89" s="108">
        <f>Travellers!E118</f>
        <v>140057</v>
      </c>
      <c r="F89" s="108">
        <f>Travellers!F118</f>
        <v>2909</v>
      </c>
      <c r="G89" s="108">
        <f>Travellers!G118</f>
        <v>256081</v>
      </c>
      <c r="H89" s="108">
        <f>Travellers!H118</f>
        <v>3422</v>
      </c>
      <c r="I89" s="108">
        <f>Travellers!I118</f>
        <v>200469</v>
      </c>
      <c r="J89" s="102"/>
      <c r="K89" s="102"/>
      <c r="L89" s="102"/>
      <c r="M89" s="102"/>
      <c r="N89" s="102"/>
      <c r="O89" s="104">
        <v>41426</v>
      </c>
      <c r="P89" s="105">
        <f>Tourists!N130</f>
        <v>355</v>
      </c>
      <c r="Q89" s="106">
        <f>Tourists!O130</f>
        <v>53493</v>
      </c>
      <c r="R89" s="102"/>
      <c r="S89" s="102"/>
      <c r="T89" s="102"/>
      <c r="U89" s="102"/>
      <c r="V89" s="102"/>
      <c r="W89" s="102"/>
      <c r="X89" s="102"/>
      <c r="Y89" s="102"/>
      <c r="Z89" s="102"/>
      <c r="AA89" s="102"/>
    </row>
    <row r="90" spans="1:27" x14ac:dyDescent="0.25">
      <c r="A90" s="109">
        <v>41061</v>
      </c>
      <c r="B90" s="108">
        <f>Travellers!B119</f>
        <v>5471</v>
      </c>
      <c r="C90" s="108">
        <f>Travellers!C119</f>
        <v>141307</v>
      </c>
      <c r="D90" s="108">
        <f>Travellers!D119</f>
        <v>7207</v>
      </c>
      <c r="E90" s="108">
        <f>Travellers!E119</f>
        <v>183720</v>
      </c>
      <c r="F90" s="108">
        <f>Travellers!F119</f>
        <v>2962</v>
      </c>
      <c r="G90" s="108">
        <f>Travellers!G119</f>
        <v>240847</v>
      </c>
      <c r="H90" s="108">
        <f>Travellers!H119</f>
        <v>2932</v>
      </c>
      <c r="I90" s="108">
        <f>Travellers!I119</f>
        <v>193946</v>
      </c>
      <c r="J90" s="102"/>
      <c r="K90" s="102"/>
      <c r="L90" s="102"/>
      <c r="M90" s="102"/>
      <c r="N90" s="102"/>
      <c r="O90" s="104">
        <v>41456</v>
      </c>
      <c r="P90" s="105">
        <f>Tourists!N131</f>
        <v>498</v>
      </c>
      <c r="Q90" s="106">
        <f>Tourists!O131</f>
        <v>62984</v>
      </c>
      <c r="R90" s="102"/>
      <c r="S90" s="102"/>
      <c r="T90" s="102"/>
      <c r="U90" s="102"/>
      <c r="V90" s="102"/>
      <c r="W90" s="102"/>
      <c r="X90" s="102"/>
      <c r="Y90" s="102"/>
      <c r="Z90" s="102"/>
      <c r="AA90" s="102"/>
    </row>
    <row r="91" spans="1:27" x14ac:dyDescent="0.25">
      <c r="A91" s="109">
        <v>41091</v>
      </c>
      <c r="B91" s="108">
        <f>Travellers!B120</f>
        <v>7868</v>
      </c>
      <c r="C91" s="108">
        <f>Travellers!C120</f>
        <v>194929</v>
      </c>
      <c r="D91" s="108">
        <f>Travellers!D120</f>
        <v>5138</v>
      </c>
      <c r="E91" s="108">
        <f>Travellers!E120</f>
        <v>141611</v>
      </c>
      <c r="F91" s="108">
        <f>Travellers!F120</f>
        <v>3929</v>
      </c>
      <c r="G91" s="108">
        <f>Travellers!G120</f>
        <v>297803</v>
      </c>
      <c r="H91" s="108">
        <f>Travellers!H120</f>
        <v>3212</v>
      </c>
      <c r="I91" s="108">
        <f>Travellers!I120</f>
        <v>204426</v>
      </c>
      <c r="J91" s="102"/>
      <c r="K91" s="102"/>
      <c r="L91" s="102"/>
      <c r="M91" s="102"/>
      <c r="N91" s="102"/>
      <c r="O91" s="104">
        <v>41487</v>
      </c>
      <c r="P91" s="105">
        <f>Tourists!N132</f>
        <v>580</v>
      </c>
      <c r="Q91" s="106">
        <f>Tourists!O132</f>
        <v>71446</v>
      </c>
      <c r="R91" s="102"/>
      <c r="S91" s="102"/>
      <c r="T91" s="102"/>
      <c r="U91" s="102"/>
      <c r="V91" s="102"/>
      <c r="W91" s="102"/>
      <c r="X91" s="102"/>
      <c r="Y91" s="102"/>
      <c r="Z91" s="102"/>
      <c r="AA91" s="102"/>
    </row>
    <row r="92" spans="1:27" x14ac:dyDescent="0.25">
      <c r="A92" s="109">
        <v>41122</v>
      </c>
      <c r="B92" s="108">
        <f>Travellers!B121</f>
        <v>4680</v>
      </c>
      <c r="C92" s="108">
        <f>Travellers!C121</f>
        <v>138035</v>
      </c>
      <c r="D92" s="108">
        <f>Travellers!D121</f>
        <v>5443</v>
      </c>
      <c r="E92" s="108">
        <f>Travellers!E121</f>
        <v>151424</v>
      </c>
      <c r="F92" s="108">
        <f>Travellers!F121</f>
        <v>3138</v>
      </c>
      <c r="G92" s="108">
        <f>Travellers!G121</f>
        <v>281385</v>
      </c>
      <c r="H92" s="108">
        <f>Travellers!H121</f>
        <v>3800</v>
      </c>
      <c r="I92" s="108">
        <f>Travellers!I121</f>
        <v>246186</v>
      </c>
      <c r="J92" s="102"/>
      <c r="K92" s="102"/>
      <c r="L92" s="102"/>
      <c r="M92" s="102"/>
      <c r="N92" s="102"/>
      <c r="O92" s="104">
        <v>41518</v>
      </c>
      <c r="P92" s="105">
        <f>Tourists!N133</f>
        <v>267</v>
      </c>
      <c r="Q92" s="106">
        <f>Tourists!O133</f>
        <v>68857</v>
      </c>
      <c r="R92" s="102"/>
      <c r="S92" s="102"/>
      <c r="T92" s="102"/>
      <c r="U92" s="102"/>
      <c r="V92" s="102"/>
      <c r="W92" s="102"/>
      <c r="X92" s="102"/>
      <c r="Y92" s="102"/>
      <c r="Z92" s="102"/>
      <c r="AA92" s="102"/>
    </row>
    <row r="93" spans="1:27" x14ac:dyDescent="0.25">
      <c r="A93" s="109">
        <v>41153</v>
      </c>
      <c r="B93" s="108">
        <f>Travellers!B122</f>
        <v>5264</v>
      </c>
      <c r="C93" s="108">
        <f>Travellers!C122</f>
        <v>154939</v>
      </c>
      <c r="D93" s="108">
        <f>Travellers!D122</f>
        <v>6595</v>
      </c>
      <c r="E93" s="108">
        <f>Travellers!E122</f>
        <v>168315</v>
      </c>
      <c r="F93" s="108">
        <f>Travellers!F122</f>
        <v>3530</v>
      </c>
      <c r="G93" s="108">
        <f>Travellers!G122</f>
        <v>297716</v>
      </c>
      <c r="H93" s="108">
        <f>Travellers!H122</f>
        <v>3175</v>
      </c>
      <c r="I93" s="108">
        <f>Travellers!I122</f>
        <v>217960</v>
      </c>
      <c r="J93" s="102"/>
      <c r="K93" s="102"/>
      <c r="L93" s="102"/>
      <c r="M93" s="102"/>
      <c r="N93" s="102"/>
      <c r="O93" s="104">
        <v>41548</v>
      </c>
      <c r="P93" s="105">
        <f>Tourists!N134</f>
        <v>601</v>
      </c>
      <c r="Q93" s="106">
        <f>Tourists!O134</f>
        <v>67553</v>
      </c>
      <c r="R93" s="102"/>
      <c r="S93" s="102"/>
      <c r="T93" s="102"/>
      <c r="U93" s="102"/>
      <c r="V93" s="102"/>
      <c r="W93" s="102"/>
      <c r="X93" s="102"/>
      <c r="Y93" s="102"/>
      <c r="Z93" s="102"/>
      <c r="AA93" s="102"/>
    </row>
    <row r="94" spans="1:27" x14ac:dyDescent="0.25">
      <c r="A94" s="109">
        <v>41183</v>
      </c>
      <c r="B94" s="108">
        <f>Travellers!B123</f>
        <v>6044</v>
      </c>
      <c r="C94" s="108">
        <f>Travellers!C123</f>
        <v>158434</v>
      </c>
      <c r="D94" s="108">
        <f>Travellers!D123</f>
        <v>4846</v>
      </c>
      <c r="E94" s="108">
        <f>Travellers!E123</f>
        <v>137214</v>
      </c>
      <c r="F94" s="108">
        <f>Travellers!F123</f>
        <v>3912</v>
      </c>
      <c r="G94" s="108">
        <f>Travellers!G123</f>
        <v>322792</v>
      </c>
      <c r="H94" s="108">
        <f>Travellers!H123</f>
        <v>3215</v>
      </c>
      <c r="I94" s="108">
        <f>Travellers!I123</f>
        <v>241343</v>
      </c>
      <c r="J94" s="102"/>
      <c r="K94" s="102"/>
      <c r="L94" s="102"/>
      <c r="M94" s="102"/>
      <c r="N94" s="102"/>
      <c r="O94" s="110">
        <v>41579</v>
      </c>
      <c r="P94" s="105">
        <f>Tourists!N135</f>
        <v>549</v>
      </c>
      <c r="Q94" s="106">
        <f>Tourists!O135</f>
        <v>72628</v>
      </c>
      <c r="R94" s="102"/>
      <c r="S94" s="102" t="s">
        <v>44</v>
      </c>
      <c r="T94" s="102"/>
      <c r="U94" s="102"/>
      <c r="V94" s="102"/>
      <c r="W94" s="102"/>
      <c r="X94" s="102"/>
      <c r="Y94" s="102"/>
      <c r="Z94" s="102"/>
      <c r="AA94" s="102"/>
    </row>
    <row r="95" spans="1:27" x14ac:dyDescent="0.25">
      <c r="A95" s="109">
        <v>41214</v>
      </c>
      <c r="B95" s="108">
        <f>Travellers!B124</f>
        <v>4467</v>
      </c>
      <c r="C95" s="108">
        <f>Travellers!C124</f>
        <v>129782</v>
      </c>
      <c r="D95" s="108">
        <f>Travellers!D124</f>
        <v>4352</v>
      </c>
      <c r="E95" s="108">
        <f>Travellers!E124</f>
        <v>127741</v>
      </c>
      <c r="F95" s="108">
        <f>Travellers!F124</f>
        <v>3680</v>
      </c>
      <c r="G95" s="108">
        <f>Travellers!G124</f>
        <v>317194</v>
      </c>
      <c r="H95" s="108">
        <f>Travellers!H124</f>
        <v>3624</v>
      </c>
      <c r="I95" s="108">
        <f>Travellers!I124</f>
        <v>261657</v>
      </c>
      <c r="J95" s="102"/>
      <c r="K95" s="102"/>
      <c r="L95" s="102"/>
      <c r="M95" s="102"/>
      <c r="N95" s="102"/>
      <c r="O95" s="110">
        <v>41609</v>
      </c>
      <c r="P95" s="105">
        <f>Tourists!N136</f>
        <v>675</v>
      </c>
      <c r="Q95" s="106">
        <f>Tourists!O136</f>
        <v>75335</v>
      </c>
      <c r="R95" s="102"/>
      <c r="S95" s="102"/>
      <c r="T95" s="102"/>
      <c r="U95" s="102"/>
      <c r="V95" s="102"/>
      <c r="W95" s="102"/>
      <c r="X95" s="102"/>
      <c r="Y95" s="102"/>
      <c r="Z95" s="102"/>
      <c r="AA95" s="102"/>
    </row>
    <row r="96" spans="1:27" x14ac:dyDescent="0.25">
      <c r="A96" s="109">
        <v>41244</v>
      </c>
      <c r="B96" s="108">
        <f>Travellers!B125</f>
        <v>6777</v>
      </c>
      <c r="C96" s="108">
        <f>Travellers!C125</f>
        <v>172199</v>
      </c>
      <c r="D96" s="108">
        <f>Travellers!D125</f>
        <v>9034</v>
      </c>
      <c r="E96" s="108">
        <f>Travellers!E125</f>
        <v>207496</v>
      </c>
      <c r="F96" s="108">
        <f>Travellers!F125</f>
        <v>4786</v>
      </c>
      <c r="G96" s="108">
        <f>Travellers!G125</f>
        <v>323554</v>
      </c>
      <c r="H96" s="108">
        <f>Travellers!H125</f>
        <v>3240</v>
      </c>
      <c r="I96" s="108">
        <f>Travellers!I125</f>
        <v>257795</v>
      </c>
      <c r="J96" s="102"/>
      <c r="K96" s="102"/>
      <c r="L96" s="102"/>
      <c r="M96" s="102"/>
      <c r="N96" s="102"/>
      <c r="O96" s="110">
        <v>41640</v>
      </c>
      <c r="P96" s="105">
        <f>Tourists!N137</f>
        <v>530</v>
      </c>
      <c r="Q96" s="106">
        <f>Tourists!O137</f>
        <v>66049</v>
      </c>
      <c r="R96" s="102"/>
      <c r="S96" s="102"/>
      <c r="T96" s="102"/>
      <c r="U96" s="102"/>
      <c r="V96" s="102"/>
      <c r="W96" s="102"/>
      <c r="X96" s="102"/>
      <c r="Y96" s="102"/>
      <c r="Z96" s="102"/>
      <c r="AA96" s="102"/>
    </row>
    <row r="97" spans="1:27" x14ac:dyDescent="0.25">
      <c r="A97" s="109">
        <v>41275</v>
      </c>
      <c r="B97" s="108">
        <f>Travellers!B126</f>
        <v>6524</v>
      </c>
      <c r="C97" s="108">
        <f>Travellers!C126</f>
        <v>173374</v>
      </c>
      <c r="D97" s="108">
        <f>Travellers!D126</f>
        <v>4309</v>
      </c>
      <c r="E97" s="108">
        <f>Travellers!E126</f>
        <v>129483</v>
      </c>
      <c r="F97" s="108">
        <f>Travellers!F126</f>
        <v>2229</v>
      </c>
      <c r="G97" s="108">
        <f>Travellers!G126</f>
        <v>297915</v>
      </c>
      <c r="H97" s="108">
        <f>Travellers!H126</f>
        <v>3690</v>
      </c>
      <c r="I97" s="108">
        <f>Travellers!I126</f>
        <v>250758</v>
      </c>
      <c r="J97" s="102"/>
      <c r="K97" s="102"/>
      <c r="L97" s="102"/>
      <c r="M97" s="102"/>
      <c r="N97" s="102"/>
      <c r="O97" s="110">
        <v>41671</v>
      </c>
      <c r="P97" s="105">
        <f>Tourists!N138</f>
        <v>520</v>
      </c>
      <c r="Q97" s="106">
        <f>Tourists!O138</f>
        <v>61205</v>
      </c>
      <c r="R97" s="102"/>
      <c r="S97" s="102"/>
      <c r="T97" s="102"/>
      <c r="U97" s="102"/>
      <c r="V97" s="102"/>
      <c r="W97" s="102"/>
      <c r="X97" s="102"/>
      <c r="Y97" s="102"/>
      <c r="Z97" s="102"/>
      <c r="AA97" s="102"/>
    </row>
    <row r="98" spans="1:27" x14ac:dyDescent="0.25">
      <c r="A98" s="109">
        <v>41306</v>
      </c>
      <c r="B98" s="108">
        <f>Travellers!B127</f>
        <v>4934</v>
      </c>
      <c r="C98" s="108">
        <f>Travellers!C127</f>
        <v>104485</v>
      </c>
      <c r="D98" s="108">
        <f>Travellers!D127</f>
        <v>5239</v>
      </c>
      <c r="E98" s="108">
        <f>Travellers!E127</f>
        <v>106703</v>
      </c>
      <c r="F98" s="108">
        <f>Travellers!F127</f>
        <v>4558</v>
      </c>
      <c r="G98" s="108">
        <f>Travellers!G127</f>
        <v>310758</v>
      </c>
      <c r="H98" s="108">
        <f>Travellers!H127</f>
        <v>4078</v>
      </c>
      <c r="I98" s="108">
        <f>Travellers!I127</f>
        <v>257242</v>
      </c>
      <c r="J98" s="102"/>
      <c r="K98" s="102"/>
      <c r="L98" s="102"/>
      <c r="M98" s="102"/>
      <c r="N98" s="102"/>
      <c r="O98" s="110">
        <v>41699</v>
      </c>
      <c r="P98" s="105">
        <f>Tourists!N139</f>
        <v>507</v>
      </c>
      <c r="Q98" s="106">
        <f>Tourists!O139</f>
        <v>63029</v>
      </c>
      <c r="R98" s="102"/>
      <c r="S98" s="102"/>
      <c r="T98" s="102"/>
      <c r="U98" s="102"/>
      <c r="V98" s="102"/>
      <c r="W98" s="102"/>
      <c r="X98" s="102"/>
      <c r="Y98" s="102"/>
      <c r="Z98" s="102"/>
      <c r="AA98" s="102"/>
    </row>
    <row r="99" spans="1:27" x14ac:dyDescent="0.25">
      <c r="A99" s="109">
        <v>41334</v>
      </c>
      <c r="B99" s="108">
        <f>Travellers!B128</f>
        <v>5971</v>
      </c>
      <c r="C99" s="108">
        <f>Travellers!C128</f>
        <v>139965</v>
      </c>
      <c r="D99" s="108">
        <f>Travellers!D128</f>
        <v>7034</v>
      </c>
      <c r="E99" s="108">
        <f>Travellers!E128</f>
        <v>156280</v>
      </c>
      <c r="F99" s="108">
        <f>Travellers!F128</f>
        <v>5561</v>
      </c>
      <c r="G99" s="108">
        <f>Travellers!G128</f>
        <v>326017</v>
      </c>
      <c r="H99" s="108">
        <f>Travellers!H128</f>
        <v>5289</v>
      </c>
      <c r="I99" s="108">
        <f>Travellers!I128</f>
        <v>287443</v>
      </c>
      <c r="J99" s="102"/>
      <c r="K99" s="102"/>
      <c r="L99" s="102"/>
      <c r="M99" s="102"/>
      <c r="N99" s="102"/>
      <c r="O99" s="110">
        <v>41730</v>
      </c>
      <c r="P99" s="105">
        <f>Tourists!N140</f>
        <v>566</v>
      </c>
      <c r="Q99" s="106">
        <f>Tourists!O140</f>
        <v>49446</v>
      </c>
      <c r="R99" s="102"/>
      <c r="S99" s="102"/>
      <c r="T99" s="102"/>
      <c r="U99" s="102"/>
      <c r="V99" s="102"/>
      <c r="W99" s="102"/>
      <c r="X99" s="102"/>
      <c r="Y99" s="102"/>
      <c r="Z99" s="102"/>
      <c r="AA99" s="102"/>
    </row>
    <row r="100" spans="1:27" x14ac:dyDescent="0.25">
      <c r="A100" s="109">
        <v>41365</v>
      </c>
      <c r="B100" s="108">
        <f>Travellers!B129</f>
        <v>6975</v>
      </c>
      <c r="C100" s="108">
        <f>Travellers!C129</f>
        <v>149666</v>
      </c>
      <c r="D100" s="108">
        <f>Travellers!D129</f>
        <v>6391</v>
      </c>
      <c r="E100" s="108">
        <f>Travellers!E129</f>
        <v>150861</v>
      </c>
      <c r="F100" s="108">
        <f>Travellers!F129</f>
        <v>3975</v>
      </c>
      <c r="G100" s="108">
        <f>Travellers!G129</f>
        <v>273633</v>
      </c>
      <c r="H100" s="108">
        <f>Travellers!H129</f>
        <v>5500</v>
      </c>
      <c r="I100" s="108">
        <f>Travellers!I129</f>
        <v>256528</v>
      </c>
      <c r="J100" s="102"/>
      <c r="K100" s="102"/>
      <c r="L100" s="102"/>
      <c r="M100" s="102"/>
      <c r="N100" s="102"/>
      <c r="O100" s="110">
        <v>41760</v>
      </c>
      <c r="P100" s="105">
        <f>Tourists!N141</f>
        <v>492</v>
      </c>
      <c r="Q100" s="106">
        <f>Tourists!O141</f>
        <v>47363</v>
      </c>
      <c r="R100" s="102"/>
      <c r="S100" s="102"/>
      <c r="T100" s="102"/>
      <c r="U100" s="102"/>
      <c r="V100" s="102"/>
      <c r="W100" s="102"/>
      <c r="X100" s="102"/>
      <c r="Y100" s="102"/>
      <c r="Z100" s="102"/>
      <c r="AA100" s="102"/>
    </row>
    <row r="101" spans="1:27" x14ac:dyDescent="0.25">
      <c r="A101" s="109">
        <v>41395</v>
      </c>
      <c r="B101" s="108">
        <f>Travellers!B130</f>
        <v>5686</v>
      </c>
      <c r="C101" s="108">
        <f>Travellers!C130</f>
        <v>140254</v>
      </c>
      <c r="D101" s="108">
        <f>Travellers!D130</f>
        <v>6184</v>
      </c>
      <c r="E101" s="108">
        <f>Travellers!E130</f>
        <v>141615</v>
      </c>
      <c r="F101" s="108">
        <f>Travellers!F130</f>
        <v>3899</v>
      </c>
      <c r="G101" s="108">
        <f>Travellers!G130</f>
        <v>252189</v>
      </c>
      <c r="H101" s="108">
        <f>Travellers!H130</f>
        <v>4080</v>
      </c>
      <c r="I101" s="108">
        <f>Travellers!I130</f>
        <v>218149</v>
      </c>
      <c r="J101" s="102"/>
      <c r="K101" s="102"/>
      <c r="L101" s="102"/>
      <c r="M101" s="102"/>
      <c r="N101" s="102"/>
      <c r="O101" s="110">
        <v>41791</v>
      </c>
      <c r="P101" s="105">
        <f>Tourists!N142</f>
        <v>492</v>
      </c>
      <c r="Q101" s="106">
        <f>Tourists!O142</f>
        <v>41147</v>
      </c>
      <c r="R101" s="102"/>
      <c r="S101" s="102"/>
      <c r="T101" s="102"/>
      <c r="U101" s="102"/>
      <c r="V101" s="102"/>
      <c r="W101" s="102"/>
      <c r="X101" s="102"/>
      <c r="Y101" s="102"/>
      <c r="Z101" s="102"/>
      <c r="AA101" s="102"/>
    </row>
    <row r="102" spans="1:27" x14ac:dyDescent="0.25">
      <c r="A102" s="109">
        <v>41426</v>
      </c>
      <c r="B102" s="108">
        <f>Travellers!B131</f>
        <v>6045</v>
      </c>
      <c r="C102" s="108">
        <f>Travellers!C131</f>
        <v>145757</v>
      </c>
      <c r="D102" s="108">
        <f>Travellers!D131</f>
        <v>8598</v>
      </c>
      <c r="E102" s="108">
        <f>Travellers!E131</f>
        <v>188780</v>
      </c>
      <c r="F102" s="108">
        <f>Travellers!F131</f>
        <v>3534</v>
      </c>
      <c r="G102" s="108">
        <f>Travellers!G131</f>
        <v>240095</v>
      </c>
      <c r="H102" s="108">
        <f>Travellers!H131</f>
        <v>3571</v>
      </c>
      <c r="I102" s="108">
        <f>Travellers!I131</f>
        <v>200490</v>
      </c>
      <c r="J102" s="102"/>
      <c r="K102" s="102"/>
      <c r="L102" s="102"/>
      <c r="M102" s="102"/>
      <c r="N102" s="102"/>
      <c r="O102" s="110">
        <v>41821</v>
      </c>
      <c r="P102" s="105">
        <f>Tourists!N143</f>
        <v>410</v>
      </c>
      <c r="Q102" s="106">
        <f>Tourists!O143</f>
        <v>44954</v>
      </c>
      <c r="R102" s="102"/>
      <c r="S102" s="102"/>
      <c r="T102" s="102"/>
      <c r="U102" s="102"/>
      <c r="V102" s="102"/>
      <c r="W102" s="102"/>
      <c r="X102" s="102"/>
      <c r="Y102" s="102"/>
      <c r="Z102" s="102"/>
      <c r="AA102" s="102"/>
    </row>
    <row r="103" spans="1:27" x14ac:dyDescent="0.25">
      <c r="A103" s="109">
        <v>41456</v>
      </c>
      <c r="B103" s="108">
        <f>Travellers!B132</f>
        <v>9604</v>
      </c>
      <c r="C103" s="108">
        <f>Travellers!C132</f>
        <v>192756</v>
      </c>
      <c r="D103" s="108">
        <f>Travellers!D132</f>
        <v>6321</v>
      </c>
      <c r="E103" s="108">
        <f>Travellers!E132</f>
        <v>142514</v>
      </c>
      <c r="F103" s="108">
        <f>Travellers!F132</f>
        <v>5079</v>
      </c>
      <c r="G103" s="108">
        <f>Travellers!G132</f>
        <v>298248</v>
      </c>
      <c r="H103" s="108">
        <f>Travellers!H132</f>
        <v>4213</v>
      </c>
      <c r="I103" s="108">
        <f>Travellers!I132</f>
        <v>220314</v>
      </c>
      <c r="J103" s="102"/>
      <c r="K103" s="102"/>
      <c r="L103" s="102"/>
      <c r="M103" s="102"/>
      <c r="N103" s="102"/>
      <c r="O103" s="110">
        <v>41852</v>
      </c>
      <c r="P103" s="105">
        <f>Tourists!N144</f>
        <v>673</v>
      </c>
      <c r="Q103" s="106">
        <f>Tourists!O144</f>
        <v>54768</v>
      </c>
      <c r="R103" s="102"/>
      <c r="S103" s="102"/>
      <c r="T103" s="102"/>
      <c r="U103" s="102"/>
      <c r="V103" s="102"/>
      <c r="W103" s="102"/>
      <c r="X103" s="102"/>
      <c r="Y103" s="102"/>
      <c r="Z103" s="102"/>
      <c r="AA103" s="102"/>
    </row>
    <row r="104" spans="1:27" x14ac:dyDescent="0.25">
      <c r="A104" s="109">
        <v>41487</v>
      </c>
      <c r="B104" s="108">
        <f>Travellers!B133</f>
        <v>5669</v>
      </c>
      <c r="C104" s="108">
        <f>Travellers!C133</f>
        <v>141124</v>
      </c>
      <c r="D104" s="108">
        <f>Travellers!D133</f>
        <v>6889</v>
      </c>
      <c r="E104" s="108">
        <f>Travellers!E133</f>
        <v>150873</v>
      </c>
      <c r="F104" s="108">
        <f>Travellers!F133</f>
        <v>4537</v>
      </c>
      <c r="G104" s="108">
        <f>Travellers!G133</f>
        <v>330286</v>
      </c>
      <c r="H104" s="108">
        <f>Travellers!H133</f>
        <v>5386</v>
      </c>
      <c r="I104" s="108">
        <f>Travellers!I133</f>
        <v>258409</v>
      </c>
      <c r="J104" s="102"/>
      <c r="K104" s="102"/>
      <c r="L104" s="102"/>
      <c r="M104" s="102"/>
      <c r="N104" s="102"/>
      <c r="O104" s="110">
        <v>41883</v>
      </c>
      <c r="P104" s="105">
        <f>Tourists!N145</f>
        <v>462</v>
      </c>
      <c r="Q104" s="106">
        <f>Tourists!O145</f>
        <v>47112</v>
      </c>
      <c r="R104" s="102"/>
      <c r="S104" s="102"/>
      <c r="T104" s="102"/>
      <c r="U104" s="102"/>
      <c r="V104" s="102"/>
      <c r="W104" s="102"/>
      <c r="X104" s="102"/>
      <c r="Y104" s="102"/>
      <c r="Z104" s="102"/>
      <c r="AA104" s="102"/>
    </row>
    <row r="105" spans="1:27" x14ac:dyDescent="0.25">
      <c r="A105" s="109">
        <v>41518</v>
      </c>
      <c r="B105" s="108">
        <f>Travellers!B134</f>
        <v>3485</v>
      </c>
      <c r="C105" s="108">
        <f>Travellers!C134</f>
        <v>156333</v>
      </c>
      <c r="D105" s="108">
        <f>Travellers!D134</f>
        <v>5198</v>
      </c>
      <c r="E105" s="108">
        <f>Travellers!E134</f>
        <v>165710</v>
      </c>
      <c r="F105" s="108">
        <f>Travellers!F134</f>
        <v>2109</v>
      </c>
      <c r="G105" s="108">
        <f>Travellers!G134</f>
        <v>315561</v>
      </c>
      <c r="H105" s="108">
        <f>Travellers!H134</f>
        <v>1963</v>
      </c>
      <c r="I105" s="108">
        <f>Travellers!I134</f>
        <v>232414</v>
      </c>
      <c r="J105" s="102"/>
      <c r="K105" s="102"/>
      <c r="L105" s="102"/>
      <c r="M105" s="102"/>
      <c r="N105" s="102"/>
      <c r="O105" s="110">
        <v>41913</v>
      </c>
      <c r="P105" s="105">
        <f>Tourists!N146</f>
        <v>544</v>
      </c>
      <c r="Q105" s="106">
        <f>Tourists!O146</f>
        <v>48148</v>
      </c>
      <c r="R105" s="102"/>
      <c r="S105" s="102"/>
      <c r="T105" s="102"/>
      <c r="U105" s="102"/>
      <c r="V105" s="102"/>
      <c r="W105" s="102"/>
      <c r="X105" s="102"/>
      <c r="Y105" s="102"/>
      <c r="Z105" s="102"/>
      <c r="AA105" s="102"/>
    </row>
    <row r="106" spans="1:27" x14ac:dyDescent="0.25">
      <c r="A106" s="109">
        <v>41548</v>
      </c>
      <c r="B106" s="108">
        <f>Travellers!B135</f>
        <v>7124</v>
      </c>
      <c r="C106" s="108">
        <f>Travellers!C135</f>
        <v>153051</v>
      </c>
      <c r="D106" s="108">
        <f>Travellers!D135</f>
        <v>5994</v>
      </c>
      <c r="E106" s="108">
        <f>Travellers!E135</f>
        <v>135518</v>
      </c>
      <c r="F106" s="108">
        <f>Travellers!F135</f>
        <v>5180</v>
      </c>
      <c r="G106" s="108">
        <f>Travellers!G135</f>
        <v>349119</v>
      </c>
      <c r="H106" s="108">
        <f>Travellers!H135</f>
        <v>4388</v>
      </c>
      <c r="I106" s="108">
        <f>Travellers!I135</f>
        <v>254508</v>
      </c>
      <c r="J106" s="102"/>
      <c r="K106" s="102"/>
      <c r="L106" s="102"/>
      <c r="M106" s="102"/>
      <c r="N106" s="102"/>
      <c r="O106" s="110">
        <v>41944</v>
      </c>
      <c r="P106" s="105">
        <f>Tourists!N147</f>
        <v>520</v>
      </c>
      <c r="Q106" s="106">
        <f>Tourists!O147</f>
        <v>52939</v>
      </c>
      <c r="R106" s="102"/>
      <c r="S106" s="102"/>
      <c r="T106" s="102"/>
      <c r="U106" s="102"/>
      <c r="V106" s="102"/>
      <c r="W106" s="102"/>
      <c r="X106" s="102"/>
      <c r="Y106" s="102"/>
      <c r="Z106" s="102"/>
      <c r="AA106" s="102"/>
    </row>
    <row r="107" spans="1:27" x14ac:dyDescent="0.25">
      <c r="A107" s="110">
        <v>41579</v>
      </c>
      <c r="B107" s="111">
        <f>Travellers!B136</f>
        <v>5746</v>
      </c>
      <c r="C107" s="111">
        <f>Travellers!C136</f>
        <v>131650</v>
      </c>
      <c r="D107" s="111">
        <f>Travellers!D136</f>
        <v>6089</v>
      </c>
      <c r="E107" s="111">
        <f>Travellers!E136</f>
        <v>128830</v>
      </c>
      <c r="F107" s="111">
        <f>Travellers!F136</f>
        <v>4214</v>
      </c>
      <c r="G107" s="111">
        <f>Travellers!G136</f>
        <v>354955</v>
      </c>
      <c r="H107" s="111">
        <f>Travellers!H136</f>
        <v>4833</v>
      </c>
      <c r="I107" s="111">
        <f>Travellers!I136</f>
        <v>287977</v>
      </c>
      <c r="J107" s="102"/>
      <c r="K107" s="102"/>
      <c r="L107" s="102"/>
      <c r="M107" s="102"/>
      <c r="N107" s="102"/>
      <c r="O107" s="110">
        <v>41974</v>
      </c>
      <c r="P107" s="105">
        <f>Tourists!N148</f>
        <v>578</v>
      </c>
      <c r="Q107" s="106">
        <f>Tourists!O148</f>
        <v>55809</v>
      </c>
      <c r="R107" s="102"/>
      <c r="S107" s="102"/>
      <c r="T107" s="102"/>
      <c r="U107" s="102"/>
      <c r="V107" s="102"/>
      <c r="W107" s="102"/>
      <c r="X107" s="102"/>
      <c r="Y107" s="102"/>
      <c r="Z107" s="102"/>
      <c r="AA107" s="102"/>
    </row>
    <row r="108" spans="1:27" x14ac:dyDescent="0.25">
      <c r="A108" s="110">
        <v>41609</v>
      </c>
      <c r="B108" s="111">
        <f>Travellers!B137</f>
        <v>8961</v>
      </c>
      <c r="C108" s="111">
        <f>Travellers!C137</f>
        <v>171930</v>
      </c>
      <c r="D108" s="111">
        <f>Travellers!D137</f>
        <v>12608</v>
      </c>
      <c r="E108" s="111">
        <f>Travellers!E137</f>
        <v>213722</v>
      </c>
      <c r="F108" s="111">
        <f>Travellers!F137</f>
        <v>5388</v>
      </c>
      <c r="G108" s="111">
        <f>Travellers!G137</f>
        <v>368072</v>
      </c>
      <c r="H108" s="111">
        <f>Travellers!H137</f>
        <v>3956</v>
      </c>
      <c r="I108" s="111">
        <f>Travellers!I137</f>
        <v>281322</v>
      </c>
      <c r="J108" s="102"/>
      <c r="K108" s="102"/>
      <c r="L108" s="102"/>
      <c r="M108" s="102"/>
      <c r="N108" s="102"/>
      <c r="O108" s="110">
        <v>42005</v>
      </c>
      <c r="P108" s="105">
        <f>Tourists!N149</f>
        <v>403</v>
      </c>
      <c r="Q108" s="106">
        <f>Tourists!O149</f>
        <v>49069</v>
      </c>
      <c r="R108" s="102"/>
      <c r="S108" s="102"/>
      <c r="T108" s="102"/>
      <c r="U108" s="102"/>
      <c r="V108" s="102"/>
      <c r="W108" s="102"/>
      <c r="X108" s="102"/>
      <c r="Y108" s="102"/>
      <c r="Z108" s="102"/>
      <c r="AA108" s="102"/>
    </row>
    <row r="109" spans="1:27" x14ac:dyDescent="0.25">
      <c r="A109" s="110">
        <v>41640</v>
      </c>
      <c r="B109" s="102">
        <f>Travellers!B138</f>
        <v>11200</v>
      </c>
      <c r="C109" s="102">
        <f>Travellers!C138</f>
        <v>186494</v>
      </c>
      <c r="D109" s="102">
        <f>Travellers!D138</f>
        <v>7369</v>
      </c>
      <c r="E109" s="102">
        <f>Travellers!E138</f>
        <v>135058</v>
      </c>
      <c r="F109" s="102">
        <f>Travellers!F138</f>
        <v>3975</v>
      </c>
      <c r="G109" s="102">
        <f>Travellers!G138</f>
        <v>342829</v>
      </c>
      <c r="H109" s="102">
        <f>Travellers!H138</f>
        <v>5859</v>
      </c>
      <c r="I109" s="102">
        <f>Travellers!I138</f>
        <v>289487</v>
      </c>
      <c r="J109" s="102"/>
      <c r="K109" s="102"/>
      <c r="L109" s="102"/>
      <c r="M109" s="102"/>
      <c r="N109" s="102"/>
      <c r="O109" s="110">
        <v>42036</v>
      </c>
      <c r="P109" s="105">
        <f>Tourists!N150</f>
        <v>419</v>
      </c>
      <c r="Q109" s="106">
        <f>Tourists!O150</f>
        <v>47577</v>
      </c>
      <c r="R109" s="102"/>
      <c r="S109" s="102"/>
      <c r="T109" s="102"/>
      <c r="U109" s="102"/>
      <c r="V109" s="102"/>
      <c r="W109" s="102"/>
      <c r="X109" s="102"/>
      <c r="Y109" s="102"/>
      <c r="Z109" s="102"/>
      <c r="AA109" s="102"/>
    </row>
    <row r="110" spans="1:27" x14ac:dyDescent="0.25">
      <c r="A110" s="110">
        <v>41671</v>
      </c>
      <c r="B110" s="102">
        <f>Travellers!B139</f>
        <v>5372</v>
      </c>
      <c r="C110" s="102">
        <f>Travellers!C139</f>
        <v>105061</v>
      </c>
      <c r="D110" s="102">
        <f>Travellers!D139</f>
        <v>5971</v>
      </c>
      <c r="E110" s="102">
        <f>Travellers!E139</f>
        <v>109437</v>
      </c>
      <c r="F110" s="102">
        <f>Travellers!F139</f>
        <v>4915</v>
      </c>
      <c r="G110" s="102">
        <f>Travellers!G139</f>
        <v>330335</v>
      </c>
      <c r="H110" s="102">
        <f>Travellers!H139</f>
        <v>4832</v>
      </c>
      <c r="I110" s="102">
        <f>Travellers!I139</f>
        <v>273097</v>
      </c>
      <c r="J110" s="102"/>
      <c r="K110" s="102"/>
      <c r="L110" s="102"/>
      <c r="M110" s="102"/>
      <c r="N110" s="102"/>
      <c r="O110" s="110">
        <v>42064</v>
      </c>
      <c r="P110" s="105">
        <f>Tourists!N151</f>
        <v>583</v>
      </c>
      <c r="Q110" s="106">
        <f>Tourists!O151</f>
        <v>51802</v>
      </c>
      <c r="R110" s="102"/>
      <c r="S110" s="102"/>
      <c r="T110" s="102"/>
      <c r="U110" s="102"/>
      <c r="V110" s="102"/>
      <c r="W110" s="102"/>
      <c r="X110" s="102"/>
      <c r="Y110" s="102"/>
      <c r="Z110" s="102"/>
      <c r="AA110" s="102"/>
    </row>
    <row r="111" spans="1:27" x14ac:dyDescent="0.25">
      <c r="A111" s="110">
        <v>41699</v>
      </c>
      <c r="B111" s="102">
        <f>Travellers!B140</f>
        <v>6481</v>
      </c>
      <c r="C111" s="102">
        <f>Travellers!C140</f>
        <v>126716</v>
      </c>
      <c r="D111" s="102">
        <f>Travellers!D140</f>
        <v>7716</v>
      </c>
      <c r="E111" s="102">
        <f>Travellers!E140</f>
        <v>143213</v>
      </c>
      <c r="F111" s="102">
        <f>Travellers!F140</f>
        <v>4393</v>
      </c>
      <c r="G111" s="102">
        <f>Travellers!G140</f>
        <v>326071</v>
      </c>
      <c r="H111" s="102">
        <f>Travellers!H140</f>
        <v>5455</v>
      </c>
      <c r="I111" s="102">
        <f>Travellers!I140</f>
        <v>304637</v>
      </c>
      <c r="J111" s="102"/>
      <c r="K111" s="102"/>
      <c r="L111" s="102"/>
      <c r="M111" s="102"/>
      <c r="N111" s="102"/>
      <c r="O111" s="110">
        <v>42095</v>
      </c>
      <c r="P111" s="105">
        <f>Tourists!N152</f>
        <v>471</v>
      </c>
      <c r="Q111" s="106">
        <f>Tourists!O152</f>
        <v>48874</v>
      </c>
      <c r="R111" s="102"/>
      <c r="S111" s="102"/>
      <c r="T111" s="102"/>
      <c r="U111" s="102"/>
      <c r="V111" s="102"/>
      <c r="W111" s="102"/>
      <c r="X111" s="102"/>
      <c r="Y111" s="102"/>
      <c r="Z111" s="102"/>
      <c r="AA111" s="102"/>
    </row>
    <row r="112" spans="1:27" x14ac:dyDescent="0.25">
      <c r="A112" s="110">
        <v>41730</v>
      </c>
      <c r="B112" s="102">
        <f>Travellers!B141</f>
        <v>8332</v>
      </c>
      <c r="C112" s="102">
        <f>Travellers!C141</f>
        <v>156749</v>
      </c>
      <c r="D112" s="102">
        <f>Travellers!D141</f>
        <v>9154</v>
      </c>
      <c r="E112" s="102">
        <f>Travellers!E141</f>
        <v>169599</v>
      </c>
      <c r="F112" s="102">
        <f>Travellers!F141</f>
        <v>4546</v>
      </c>
      <c r="G112" s="102">
        <f>Travellers!G141</f>
        <v>247815</v>
      </c>
      <c r="H112" s="102">
        <f>Travellers!H141</f>
        <v>4902</v>
      </c>
      <c r="I112" s="102">
        <f>Travellers!I141</f>
        <v>266829</v>
      </c>
      <c r="J112" s="102"/>
      <c r="K112" s="102"/>
      <c r="L112" s="102"/>
      <c r="M112" s="102"/>
      <c r="N112" s="102"/>
      <c r="O112" s="110">
        <v>42125</v>
      </c>
      <c r="P112" s="105" t="e">
        <f>Tourists!#REF!</f>
        <v>#REF!</v>
      </c>
      <c r="Q112" s="106" t="e">
        <f>Tourists!#REF!</f>
        <v>#REF!</v>
      </c>
      <c r="R112" s="102"/>
      <c r="S112" s="102"/>
      <c r="T112" s="102"/>
      <c r="U112" s="102"/>
      <c r="V112" s="102"/>
      <c r="W112" s="102"/>
      <c r="X112" s="102"/>
      <c r="Y112" s="102"/>
      <c r="Z112" s="102"/>
      <c r="AA112" s="102"/>
    </row>
    <row r="113" spans="1:27" x14ac:dyDescent="0.25">
      <c r="A113" s="110">
        <v>41760</v>
      </c>
      <c r="B113" s="102">
        <f>Travellers!B142</f>
        <v>8609</v>
      </c>
      <c r="C113" s="102">
        <f>Travellers!C142</f>
        <v>165078</v>
      </c>
      <c r="D113" s="102">
        <f>Travellers!D142</f>
        <v>7624</v>
      </c>
      <c r="E113" s="102">
        <f>Travellers!E142</f>
        <v>151735</v>
      </c>
      <c r="F113" s="102">
        <f>Travellers!F142</f>
        <v>3431</v>
      </c>
      <c r="G113" s="102">
        <f>Travellers!G142</f>
        <v>212805</v>
      </c>
      <c r="H113" s="102">
        <f>Travellers!H142</f>
        <v>3912</v>
      </c>
      <c r="I113" s="102">
        <f>Travellers!I142</f>
        <v>224724</v>
      </c>
      <c r="J113" s="102"/>
      <c r="K113" s="102"/>
      <c r="L113" s="102"/>
      <c r="M113" s="102"/>
      <c r="N113" s="102"/>
      <c r="O113" s="110"/>
      <c r="P113" s="105"/>
      <c r="Q113" s="106"/>
      <c r="R113" s="102"/>
      <c r="S113" s="102"/>
      <c r="T113" s="102"/>
      <c r="U113" s="102"/>
      <c r="V113" s="102"/>
      <c r="W113" s="102"/>
      <c r="X113" s="102"/>
      <c r="Y113" s="102"/>
      <c r="Z113" s="102"/>
      <c r="AA113" s="102"/>
    </row>
    <row r="114" spans="1:27" x14ac:dyDescent="0.25">
      <c r="A114" s="110">
        <v>41791</v>
      </c>
      <c r="B114" s="102">
        <f>Travellers!B143</f>
        <v>6739</v>
      </c>
      <c r="C114" s="102">
        <f>Travellers!C143</f>
        <v>151556</v>
      </c>
      <c r="D114" s="102">
        <f>Travellers!D143</f>
        <v>9000</v>
      </c>
      <c r="E114" s="102">
        <f>Travellers!E143</f>
        <v>182242</v>
      </c>
      <c r="F114" s="102">
        <f>Travellers!F143</f>
        <v>3207</v>
      </c>
      <c r="G114" s="102">
        <f>Travellers!G143</f>
        <v>191700</v>
      </c>
      <c r="H114" s="102">
        <f>Travellers!H143</f>
        <v>3687</v>
      </c>
      <c r="I114" s="102">
        <f>Travellers!I143</f>
        <v>202760</v>
      </c>
      <c r="J114" s="102"/>
      <c r="K114" s="102"/>
      <c r="L114" s="102"/>
      <c r="M114" s="102"/>
      <c r="N114" s="102"/>
      <c r="O114" s="102"/>
      <c r="P114" s="102"/>
      <c r="Q114" s="102"/>
      <c r="R114" s="102"/>
      <c r="S114" s="102"/>
      <c r="T114" s="102"/>
      <c r="U114" s="102"/>
      <c r="V114" s="102"/>
      <c r="W114" s="102"/>
      <c r="X114" s="102"/>
      <c r="Y114" s="102"/>
      <c r="Z114" s="102"/>
      <c r="AA114" s="102"/>
    </row>
    <row r="115" spans="1:27" x14ac:dyDescent="0.25">
      <c r="A115" s="110">
        <v>41821</v>
      </c>
      <c r="B115" s="102">
        <f>Travellers!B144</f>
        <v>9737</v>
      </c>
      <c r="C115" s="102">
        <f>Travellers!C144</f>
        <v>195543</v>
      </c>
      <c r="D115" s="102">
        <f>Travellers!D144</f>
        <v>7420</v>
      </c>
      <c r="E115" s="102">
        <f>Travellers!E144</f>
        <v>155379</v>
      </c>
      <c r="F115" s="102">
        <f>Travellers!F144</f>
        <v>3933</v>
      </c>
      <c r="G115" s="102">
        <f>Travellers!G144</f>
        <v>220166</v>
      </c>
      <c r="H115" s="102">
        <f>Travellers!H144</f>
        <v>3337</v>
      </c>
      <c r="I115" s="102">
        <f>Travellers!I144</f>
        <v>199831</v>
      </c>
      <c r="J115" s="102"/>
      <c r="K115" s="102"/>
      <c r="L115" s="102"/>
      <c r="M115" s="102"/>
      <c r="N115" s="102"/>
      <c r="O115" s="102"/>
      <c r="P115" s="102"/>
      <c r="Q115" s="102"/>
      <c r="R115" s="102"/>
      <c r="S115" s="102"/>
      <c r="T115" s="102"/>
      <c r="U115" s="102"/>
      <c r="V115" s="102"/>
      <c r="W115" s="102"/>
      <c r="X115" s="102"/>
      <c r="Y115" s="102"/>
      <c r="Z115" s="102"/>
      <c r="AA115" s="102"/>
    </row>
    <row r="116" spans="1:27" x14ac:dyDescent="0.25">
      <c r="A116" s="110">
        <v>41852</v>
      </c>
      <c r="B116" s="102">
        <f>Travellers!B145</f>
        <v>6126</v>
      </c>
      <c r="C116" s="102">
        <f>Travellers!C145</f>
        <v>156295</v>
      </c>
      <c r="D116" s="102">
        <f>Travellers!D145</f>
        <v>8377</v>
      </c>
      <c r="E116" s="102">
        <f>Travellers!E145</f>
        <v>168365</v>
      </c>
      <c r="F116" s="102">
        <f>Travellers!F145</f>
        <v>4338</v>
      </c>
      <c r="G116" s="102">
        <f>Travellers!G145</f>
        <v>256966</v>
      </c>
      <c r="H116" s="102">
        <f>Travellers!H145</f>
        <v>5419</v>
      </c>
      <c r="I116" s="102">
        <f>Travellers!I145</f>
        <v>267538</v>
      </c>
      <c r="J116" s="102"/>
      <c r="K116" s="102"/>
      <c r="L116" s="102"/>
      <c r="M116" s="102"/>
      <c r="N116" s="102"/>
      <c r="O116" s="102"/>
      <c r="P116" s="102"/>
      <c r="Q116" s="102"/>
      <c r="R116" s="102"/>
      <c r="S116" s="102"/>
      <c r="T116" s="102"/>
      <c r="U116" s="102"/>
      <c r="V116" s="102"/>
      <c r="W116" s="102"/>
      <c r="X116" s="102"/>
      <c r="Y116" s="102"/>
      <c r="Z116" s="102"/>
      <c r="AA116" s="102"/>
    </row>
    <row r="117" spans="1:27" x14ac:dyDescent="0.25">
      <c r="A117" s="110">
        <v>41883</v>
      </c>
      <c r="B117" s="102">
        <f>Travellers!B146</f>
        <v>8133</v>
      </c>
      <c r="C117" s="102">
        <f>Travellers!C146</f>
        <v>171384</v>
      </c>
      <c r="D117" s="102">
        <f>Travellers!D146</f>
        <v>8945</v>
      </c>
      <c r="E117" s="102">
        <f>Travellers!E146</f>
        <v>169367</v>
      </c>
      <c r="F117" s="102">
        <f>Travellers!F146</f>
        <v>3833</v>
      </c>
      <c r="G117" s="102">
        <f>Travellers!G146</f>
        <v>234946</v>
      </c>
      <c r="H117" s="102">
        <f>Travellers!H146</f>
        <v>3908</v>
      </c>
      <c r="I117" s="102">
        <f>Travellers!I146</f>
        <v>223626</v>
      </c>
      <c r="J117" s="102"/>
      <c r="K117" s="102"/>
      <c r="L117" s="102"/>
      <c r="M117" s="102"/>
      <c r="N117" s="102"/>
      <c r="O117" s="102"/>
      <c r="P117" s="102"/>
      <c r="Q117" s="102"/>
      <c r="R117" s="102"/>
      <c r="S117" s="102"/>
      <c r="T117" s="102"/>
      <c r="U117" s="102"/>
      <c r="V117" s="102"/>
      <c r="W117" s="102"/>
      <c r="X117" s="102"/>
      <c r="Y117" s="102"/>
      <c r="Z117" s="102"/>
      <c r="AA117" s="102"/>
    </row>
    <row r="118" spans="1:27" x14ac:dyDescent="0.25">
      <c r="A118" s="110">
        <v>41913</v>
      </c>
      <c r="B118" s="102">
        <f>Travellers!B147</f>
        <v>8542</v>
      </c>
      <c r="C118" s="102">
        <f>Travellers!C147</f>
        <v>173532</v>
      </c>
      <c r="D118" s="102">
        <f>Travellers!D147</f>
        <v>7524</v>
      </c>
      <c r="E118" s="102">
        <f>Travellers!E147</f>
        <v>151902</v>
      </c>
      <c r="F118" s="102">
        <f>Travellers!F147</f>
        <v>4361</v>
      </c>
      <c r="G118" s="102">
        <f>Travellers!G147</f>
        <v>261882</v>
      </c>
      <c r="H118" s="102">
        <f>Travellers!H147</f>
        <v>4486</v>
      </c>
      <c r="I118" s="102">
        <f>Travellers!I147</f>
        <v>246226</v>
      </c>
      <c r="J118" s="102"/>
      <c r="K118" s="102"/>
      <c r="L118" s="102"/>
      <c r="M118" s="102"/>
      <c r="N118" s="102"/>
      <c r="O118" s="102"/>
      <c r="P118" s="102"/>
      <c r="Q118" s="102"/>
      <c r="R118" s="102"/>
      <c r="S118" s="102"/>
      <c r="T118" s="102"/>
      <c r="U118" s="102"/>
      <c r="V118" s="102"/>
      <c r="W118" s="102"/>
      <c r="X118" s="102"/>
      <c r="Y118" s="102"/>
      <c r="Z118" s="102"/>
      <c r="AA118" s="102"/>
    </row>
    <row r="119" spans="1:27" x14ac:dyDescent="0.25">
      <c r="A119" s="110">
        <v>41944</v>
      </c>
      <c r="B119" s="102">
        <f>Travellers!B148</f>
        <v>6528</v>
      </c>
      <c r="C119" s="102">
        <f>Travellers!C148</f>
        <v>144641</v>
      </c>
      <c r="D119" s="102">
        <f>Travellers!D148</f>
        <v>7088</v>
      </c>
      <c r="E119" s="102">
        <f>Travellers!E148</f>
        <v>142054</v>
      </c>
      <c r="F119" s="102">
        <f>Travellers!F148</f>
        <v>4097</v>
      </c>
      <c r="G119" s="102">
        <f>Travellers!G148</f>
        <v>270379</v>
      </c>
      <c r="H119" s="102">
        <f>Travellers!H148</f>
        <v>4859</v>
      </c>
      <c r="I119" s="102">
        <f>Travellers!I148</f>
        <v>280537</v>
      </c>
      <c r="J119" s="102"/>
      <c r="K119" s="102"/>
      <c r="L119" s="102"/>
      <c r="M119" s="102"/>
      <c r="N119" s="102"/>
      <c r="O119" s="102"/>
      <c r="P119" s="102"/>
      <c r="Q119" s="102"/>
      <c r="R119" s="102"/>
      <c r="S119" s="102"/>
      <c r="T119" s="102"/>
      <c r="U119" s="102"/>
      <c r="V119" s="102"/>
      <c r="W119" s="102"/>
      <c r="X119" s="102"/>
      <c r="Y119" s="102"/>
      <c r="Z119" s="102"/>
      <c r="AA119" s="102"/>
    </row>
    <row r="120" spans="1:27" x14ac:dyDescent="0.25">
      <c r="A120" s="110">
        <v>41974</v>
      </c>
      <c r="B120" s="102">
        <f>Travellers!B149</f>
        <v>9427</v>
      </c>
      <c r="C120" s="102">
        <f>Travellers!C149</f>
        <v>187790</v>
      </c>
      <c r="D120" s="102">
        <f>Travellers!D149</f>
        <v>13518</v>
      </c>
      <c r="E120" s="102">
        <f>Travellers!E149</f>
        <v>230194</v>
      </c>
      <c r="F120" s="102">
        <f>Travellers!F149</f>
        <v>4776</v>
      </c>
      <c r="G120" s="102">
        <f>Travellers!G149</f>
        <v>287059</v>
      </c>
      <c r="H120" s="102">
        <f>Travellers!H149</f>
        <v>3611</v>
      </c>
      <c r="I120" s="102">
        <f>Travellers!I149</f>
        <v>257201</v>
      </c>
      <c r="J120" s="102"/>
      <c r="K120" s="102"/>
      <c r="L120" s="102"/>
      <c r="M120" s="102"/>
      <c r="N120" s="102"/>
      <c r="O120" s="102"/>
      <c r="P120" s="102"/>
      <c r="Q120" s="102"/>
      <c r="R120" s="102"/>
      <c r="S120" s="102"/>
      <c r="T120" s="102"/>
      <c r="U120" s="102"/>
      <c r="V120" s="102"/>
      <c r="W120" s="102"/>
      <c r="X120" s="102"/>
      <c r="Y120" s="102"/>
      <c r="Z120" s="102"/>
      <c r="AA120" s="102"/>
    </row>
    <row r="121" spans="1:27" x14ac:dyDescent="0.25">
      <c r="A121" s="110">
        <v>42005</v>
      </c>
      <c r="B121" s="102">
        <f>Travellers!B150</f>
        <v>11824</v>
      </c>
      <c r="C121" s="102">
        <f>Travellers!C150</f>
        <v>209335</v>
      </c>
      <c r="D121" s="102">
        <f>Travellers!D150</f>
        <v>8023</v>
      </c>
      <c r="E121" s="102">
        <f>Travellers!E150</f>
        <v>148694</v>
      </c>
      <c r="F121" s="102">
        <f>Travellers!F150</f>
        <v>3673</v>
      </c>
      <c r="G121" s="102">
        <f>Travellers!G150</f>
        <v>255911</v>
      </c>
      <c r="H121" s="102">
        <f>Travellers!H150</f>
        <v>5566</v>
      </c>
      <c r="I121" s="102">
        <f>Travellers!I150</f>
        <v>276448</v>
      </c>
      <c r="J121" s="102"/>
      <c r="K121" s="102"/>
      <c r="L121" s="102"/>
      <c r="M121" s="102"/>
      <c r="N121" s="102"/>
      <c r="O121" s="102"/>
      <c r="P121" s="102"/>
      <c r="Q121" s="102"/>
      <c r="R121" s="102"/>
      <c r="S121" s="102"/>
      <c r="T121" s="102"/>
      <c r="U121" s="102"/>
      <c r="V121" s="102"/>
      <c r="W121" s="102"/>
      <c r="X121" s="102"/>
      <c r="Y121" s="102"/>
      <c r="Z121" s="102"/>
      <c r="AA121" s="102"/>
    </row>
    <row r="122" spans="1:27" x14ac:dyDescent="0.25">
      <c r="A122" s="110">
        <v>42036</v>
      </c>
      <c r="B122" s="102">
        <f>Travellers!B151</f>
        <v>5883</v>
      </c>
      <c r="C122" s="102">
        <f>Travellers!C151</f>
        <v>118688</v>
      </c>
      <c r="D122" s="102">
        <f>Travellers!D151</f>
        <v>6199</v>
      </c>
      <c r="E122" s="102">
        <f>Travellers!E151</f>
        <v>116949</v>
      </c>
      <c r="F122" s="102">
        <f>Travellers!F151</f>
        <v>4405</v>
      </c>
      <c r="G122" s="102">
        <f>Travellers!G151</f>
        <v>261527</v>
      </c>
      <c r="H122" s="102">
        <f>Travellers!H151</f>
        <v>4804</v>
      </c>
      <c r="I122" s="102">
        <f>Travellers!I151</f>
        <v>250837</v>
      </c>
      <c r="J122" s="102"/>
      <c r="K122" s="102"/>
      <c r="L122" s="102"/>
      <c r="M122" s="102"/>
      <c r="N122" s="102"/>
      <c r="O122" s="102"/>
      <c r="P122" s="102"/>
      <c r="Q122" s="102"/>
      <c r="R122" s="102"/>
      <c r="S122" s="102"/>
      <c r="T122" s="102"/>
      <c r="U122" s="102"/>
      <c r="V122" s="102"/>
      <c r="W122" s="102"/>
      <c r="X122" s="102"/>
      <c r="Y122" s="102"/>
      <c r="Z122" s="102"/>
      <c r="AA122" s="102"/>
    </row>
    <row r="123" spans="1:27" x14ac:dyDescent="0.25">
      <c r="A123" s="110">
        <v>42064</v>
      </c>
      <c r="B123" s="102">
        <f>Travellers!B152</f>
        <v>6907</v>
      </c>
      <c r="C123" s="102">
        <f>Travellers!C152</f>
        <v>146296</v>
      </c>
      <c r="D123" s="102">
        <f>Travellers!D152</f>
        <v>7579</v>
      </c>
      <c r="E123" s="102">
        <f>Travellers!E152</f>
        <v>161304</v>
      </c>
      <c r="F123" s="102">
        <f>Travellers!F152</f>
        <v>4599</v>
      </c>
      <c r="G123" s="102">
        <f>Travellers!G152</f>
        <v>275524</v>
      </c>
      <c r="H123" s="102">
        <f>Travellers!H152</f>
        <v>4381</v>
      </c>
      <c r="I123" s="102">
        <f>Travellers!I152</f>
        <v>282613</v>
      </c>
      <c r="J123" s="102"/>
      <c r="K123" s="102"/>
      <c r="L123" s="102"/>
      <c r="M123" s="102"/>
      <c r="N123" s="102"/>
      <c r="O123" s="102"/>
      <c r="P123" s="102"/>
      <c r="Q123" s="102"/>
      <c r="R123" s="102"/>
      <c r="S123" s="102"/>
      <c r="T123" s="102"/>
      <c r="U123" s="102"/>
      <c r="V123" s="102"/>
      <c r="W123" s="102"/>
      <c r="X123" s="102"/>
      <c r="Y123" s="102"/>
      <c r="Z123" s="102"/>
      <c r="AA123" s="102"/>
    </row>
    <row r="124" spans="1:27" x14ac:dyDescent="0.25">
      <c r="A124" s="110">
        <v>42095</v>
      </c>
      <c r="B124" s="102">
        <f>Travellers!B153</f>
        <v>7040</v>
      </c>
      <c r="C124" s="102">
        <f>Travellers!C153</f>
        <v>160887</v>
      </c>
      <c r="D124" s="102">
        <f>Travellers!D153</f>
        <v>8026</v>
      </c>
      <c r="E124" s="102">
        <f>Travellers!E153</f>
        <v>173337</v>
      </c>
      <c r="F124" s="102">
        <f>Travellers!F153</f>
        <v>3303</v>
      </c>
      <c r="G124" s="102">
        <f>Travellers!G153</f>
        <v>210207</v>
      </c>
      <c r="H124" s="102">
        <f>Travellers!H153</f>
        <v>4489</v>
      </c>
      <c r="I124" s="102">
        <f>Travellers!I153</f>
        <v>254403</v>
      </c>
      <c r="J124" s="102"/>
      <c r="K124" s="102"/>
      <c r="L124" s="102"/>
      <c r="M124" s="102"/>
      <c r="N124" s="102"/>
      <c r="O124" s="102"/>
      <c r="P124" s="102"/>
      <c r="Q124" s="102"/>
      <c r="R124" s="102"/>
      <c r="S124" s="102"/>
      <c r="T124" s="102"/>
      <c r="U124" s="102"/>
      <c r="V124" s="102"/>
      <c r="W124" s="102"/>
      <c r="X124" s="102"/>
      <c r="Y124" s="102"/>
      <c r="Z124" s="102"/>
      <c r="AA124" s="102"/>
    </row>
    <row r="125" spans="1:27" x14ac:dyDescent="0.25">
      <c r="A125" s="110">
        <v>42125</v>
      </c>
      <c r="B125" s="102" t="e">
        <f>Travellers!#REF!</f>
        <v>#REF!</v>
      </c>
      <c r="C125" s="102" t="e">
        <f>Travellers!#REF!</f>
        <v>#REF!</v>
      </c>
      <c r="D125" s="102" t="e">
        <f>Travellers!#REF!</f>
        <v>#REF!</v>
      </c>
      <c r="E125" s="102" t="e">
        <f>Travellers!#REF!</f>
        <v>#REF!</v>
      </c>
      <c r="F125" s="102" t="e">
        <f>Travellers!#REF!</f>
        <v>#REF!</v>
      </c>
      <c r="G125" s="102" t="e">
        <f>Travellers!#REF!</f>
        <v>#REF!</v>
      </c>
      <c r="H125" s="102" t="e">
        <f>Travellers!#REF!</f>
        <v>#REF!</v>
      </c>
      <c r="I125" s="102" t="e">
        <f>Travellers!#REF!</f>
        <v>#REF!</v>
      </c>
      <c r="J125" s="102"/>
      <c r="K125" s="102"/>
      <c r="L125" s="102"/>
      <c r="M125" s="102"/>
      <c r="N125" s="102"/>
      <c r="O125" s="102"/>
      <c r="P125" s="102"/>
      <c r="Q125" s="102"/>
      <c r="R125" s="102"/>
      <c r="S125" s="102"/>
      <c r="T125" s="102"/>
      <c r="U125" s="102"/>
      <c r="V125" s="102"/>
      <c r="W125" s="102"/>
      <c r="X125" s="102"/>
      <c r="Y125" s="102"/>
      <c r="Z125" s="102"/>
      <c r="AA125" s="102"/>
    </row>
    <row r="126" spans="1:27" x14ac:dyDescent="0.25">
      <c r="A126" s="110"/>
      <c r="B126" s="102"/>
      <c r="C126" s="102"/>
      <c r="D126" s="102"/>
      <c r="E126" s="102"/>
      <c r="F126" s="102"/>
      <c r="G126" s="102"/>
      <c r="H126" s="102"/>
      <c r="I126" s="102"/>
      <c r="J126" s="102"/>
      <c r="K126" s="102"/>
      <c r="L126" s="102"/>
      <c r="M126" s="102"/>
      <c r="N126" s="102"/>
      <c r="O126" s="102"/>
      <c r="P126" s="102"/>
      <c r="Q126" s="102"/>
      <c r="R126" s="102"/>
      <c r="S126" s="102"/>
      <c r="T126" s="102"/>
      <c r="U126" s="102"/>
      <c r="V126" s="102"/>
      <c r="W126" s="102"/>
      <c r="X126" s="102"/>
      <c r="Y126" s="102"/>
      <c r="Z126" s="102"/>
      <c r="AA126" s="102"/>
    </row>
    <row r="127" spans="1:27" x14ac:dyDescent="0.25">
      <c r="A127" s="110"/>
      <c r="B127" s="102"/>
      <c r="C127" s="102"/>
      <c r="D127" s="102"/>
      <c r="E127" s="102"/>
      <c r="F127" s="102"/>
      <c r="G127" s="102"/>
      <c r="H127" s="102"/>
      <c r="I127" s="102"/>
      <c r="J127" s="102"/>
      <c r="K127" s="102"/>
      <c r="L127" s="102"/>
      <c r="M127" s="102"/>
      <c r="N127" s="102"/>
      <c r="O127" s="102"/>
      <c r="P127" s="102"/>
      <c r="Q127" s="102"/>
      <c r="R127" s="102"/>
      <c r="S127" s="102"/>
      <c r="T127" s="102"/>
      <c r="U127" s="102"/>
      <c r="V127" s="102"/>
      <c r="W127" s="102"/>
      <c r="X127" s="102"/>
      <c r="Y127" s="102"/>
      <c r="Z127" s="102"/>
      <c r="AA127" s="102"/>
    </row>
    <row r="128" spans="1:27" x14ac:dyDescent="0.25">
      <c r="A128" s="110"/>
      <c r="B128" s="102"/>
      <c r="C128" s="102"/>
      <c r="D128" s="102"/>
      <c r="E128" s="102"/>
      <c r="F128" s="102"/>
      <c r="G128" s="102"/>
      <c r="H128" s="102"/>
      <c r="I128" s="102"/>
      <c r="J128" s="102"/>
      <c r="K128" s="102"/>
      <c r="L128" s="102"/>
      <c r="M128" s="102"/>
      <c r="N128" s="102"/>
      <c r="O128" s="102"/>
      <c r="P128" s="102"/>
      <c r="Q128" s="102"/>
      <c r="R128" s="102"/>
      <c r="S128" s="102"/>
      <c r="T128" s="102"/>
      <c r="U128" s="102"/>
      <c r="V128" s="102"/>
      <c r="W128" s="102"/>
      <c r="X128" s="102"/>
      <c r="Y128" s="102"/>
      <c r="Z128" s="102"/>
      <c r="AA128" s="102"/>
    </row>
    <row r="129" spans="1:27" x14ac:dyDescent="0.25">
      <c r="A129" s="110"/>
      <c r="B129" s="102"/>
      <c r="C129" s="102"/>
      <c r="D129" s="102"/>
      <c r="E129" s="102"/>
      <c r="F129" s="102"/>
      <c r="G129" s="102"/>
      <c r="H129" s="102"/>
      <c r="I129" s="102"/>
      <c r="J129" s="102"/>
      <c r="K129" s="102"/>
      <c r="L129" s="102"/>
      <c r="M129" s="102"/>
      <c r="N129" s="102"/>
      <c r="O129" s="102"/>
      <c r="P129" s="102"/>
      <c r="Q129" s="102"/>
      <c r="R129" s="102"/>
      <c r="S129" s="102"/>
      <c r="T129" s="102"/>
      <c r="U129" s="102"/>
      <c r="V129" s="102"/>
      <c r="W129" s="102"/>
      <c r="X129" s="102"/>
      <c r="Y129" s="102"/>
      <c r="Z129" s="102"/>
      <c r="AA129" s="102"/>
    </row>
    <row r="130" spans="1:27" x14ac:dyDescent="0.25">
      <c r="A130" s="102"/>
      <c r="B130" s="102"/>
      <c r="C130" s="102"/>
      <c r="D130" s="102"/>
      <c r="E130" s="102"/>
      <c r="F130" s="102"/>
      <c r="G130" s="102"/>
      <c r="H130" s="102"/>
      <c r="I130" s="102"/>
      <c r="J130" s="102"/>
      <c r="K130" s="102"/>
      <c r="L130" s="102"/>
      <c r="M130" s="102"/>
      <c r="N130" s="102"/>
      <c r="O130" s="102"/>
      <c r="P130" s="102"/>
      <c r="Q130" s="102"/>
      <c r="R130" s="102"/>
      <c r="S130" s="102"/>
      <c r="T130" s="102"/>
      <c r="U130" s="102"/>
      <c r="V130" s="102"/>
      <c r="W130" s="102"/>
      <c r="X130" s="102"/>
      <c r="Y130" s="102"/>
      <c r="Z130" s="102"/>
      <c r="AA130" s="102"/>
    </row>
    <row r="131" spans="1:27" x14ac:dyDescent="0.25">
      <c r="A131" s="102"/>
      <c r="B131" s="102"/>
      <c r="C131" s="102"/>
      <c r="D131" s="102"/>
      <c r="E131" s="102"/>
      <c r="F131" s="102"/>
      <c r="G131" s="102"/>
      <c r="H131" s="102"/>
      <c r="I131" s="102"/>
      <c r="J131" s="102"/>
      <c r="K131" s="102"/>
      <c r="L131" s="102"/>
      <c r="M131" s="102"/>
      <c r="N131" s="102"/>
      <c r="O131" s="102"/>
      <c r="P131" s="102"/>
      <c r="Q131" s="102"/>
      <c r="R131" s="102"/>
      <c r="S131" s="102"/>
      <c r="T131" s="102"/>
      <c r="U131" s="102"/>
      <c r="V131" s="102"/>
      <c r="W131" s="102"/>
      <c r="X131" s="102"/>
      <c r="Y131" s="102"/>
      <c r="Z131" s="102"/>
      <c r="AA131" s="102"/>
    </row>
    <row r="132" spans="1:27" x14ac:dyDescent="0.25">
      <c r="A132" s="102"/>
      <c r="B132" s="102"/>
      <c r="C132" s="102"/>
      <c r="D132" s="102"/>
      <c r="E132" s="102"/>
      <c r="F132" s="102"/>
      <c r="G132" s="102"/>
      <c r="H132" s="102"/>
      <c r="I132" s="102"/>
      <c r="J132" s="102"/>
      <c r="K132" s="102"/>
      <c r="L132" s="102"/>
      <c r="M132" s="102"/>
      <c r="N132" s="102"/>
      <c r="O132" s="102"/>
      <c r="P132" s="102"/>
      <c r="Q132" s="102"/>
      <c r="R132" s="102"/>
      <c r="S132" s="102"/>
      <c r="T132" s="102"/>
      <c r="U132" s="102"/>
      <c r="V132" s="102"/>
      <c r="W132" s="102"/>
      <c r="X132" s="102"/>
      <c r="Y132" s="102"/>
      <c r="Z132" s="102"/>
      <c r="AA132" s="102"/>
    </row>
    <row r="133" spans="1:27" x14ac:dyDescent="0.25">
      <c r="A133" s="102"/>
      <c r="B133" s="102"/>
      <c r="C133" s="102"/>
      <c r="D133" s="102"/>
      <c r="E133" s="102"/>
      <c r="F133" s="102"/>
      <c r="G133" s="102"/>
      <c r="H133" s="102"/>
      <c r="I133" s="102"/>
      <c r="J133" s="102"/>
      <c r="K133" s="102"/>
      <c r="L133" s="102"/>
      <c r="M133" s="102"/>
      <c r="N133" s="102"/>
      <c r="O133" s="102"/>
      <c r="P133" s="102"/>
      <c r="Q133" s="102"/>
      <c r="R133" s="102"/>
      <c r="S133" s="102"/>
      <c r="T133" s="102"/>
      <c r="U133" s="102"/>
      <c r="V133" s="102"/>
      <c r="W133" s="102"/>
      <c r="X133" s="102"/>
      <c r="Y133" s="102"/>
      <c r="Z133" s="102"/>
      <c r="AA133" s="102"/>
    </row>
    <row r="134" spans="1:27" x14ac:dyDescent="0.25">
      <c r="A134" s="102"/>
      <c r="B134" s="102"/>
      <c r="C134" s="102"/>
      <c r="D134" s="102"/>
      <c r="E134" s="102"/>
      <c r="F134" s="102"/>
      <c r="G134" s="102"/>
      <c r="H134" s="102"/>
      <c r="I134" s="102"/>
      <c r="J134" s="102"/>
      <c r="K134" s="102"/>
      <c r="L134" s="102"/>
      <c r="M134" s="102"/>
      <c r="N134" s="102"/>
      <c r="O134" s="102"/>
      <c r="P134" s="102"/>
      <c r="Q134" s="102"/>
      <c r="R134" s="102"/>
      <c r="S134" s="102"/>
      <c r="T134" s="102"/>
      <c r="U134" s="102"/>
      <c r="V134" s="102"/>
      <c r="W134" s="102"/>
      <c r="X134" s="102"/>
      <c r="Y134" s="102"/>
      <c r="Z134" s="102"/>
      <c r="AA134" s="102"/>
    </row>
    <row r="135" spans="1:27" x14ac:dyDescent="0.25">
      <c r="A135" s="102"/>
      <c r="B135" s="102"/>
      <c r="C135" s="102"/>
      <c r="D135" s="102"/>
      <c r="E135" s="102"/>
      <c r="F135" s="102"/>
      <c r="G135" s="102"/>
      <c r="H135" s="102"/>
      <c r="I135" s="102"/>
      <c r="J135" s="102"/>
      <c r="K135" s="102"/>
      <c r="L135" s="102"/>
      <c r="M135" s="102"/>
      <c r="N135" s="102"/>
      <c r="O135" s="102"/>
      <c r="P135" s="102"/>
      <c r="Q135" s="102"/>
      <c r="R135" s="102"/>
      <c r="S135" s="102"/>
      <c r="T135" s="102"/>
      <c r="U135" s="102"/>
      <c r="V135" s="102"/>
      <c r="W135" s="102"/>
      <c r="X135" s="102"/>
      <c r="Y135" s="102"/>
      <c r="Z135" s="102"/>
      <c r="AA135" s="102"/>
    </row>
    <row r="136" spans="1:27" x14ac:dyDescent="0.25">
      <c r="A136" s="102"/>
      <c r="B136" s="102"/>
      <c r="C136" s="102"/>
      <c r="D136" s="102"/>
      <c r="E136" s="102"/>
      <c r="F136" s="102"/>
      <c r="G136" s="102"/>
      <c r="H136" s="102"/>
      <c r="I136" s="102"/>
      <c r="J136" s="102"/>
      <c r="K136" s="102"/>
      <c r="L136" s="102"/>
      <c r="M136" s="102"/>
      <c r="N136" s="102"/>
      <c r="O136" s="102"/>
      <c r="P136" s="102"/>
      <c r="Q136" s="102"/>
      <c r="R136" s="102"/>
      <c r="S136" s="102"/>
      <c r="T136" s="102"/>
      <c r="U136" s="102"/>
      <c r="V136" s="102"/>
      <c r="W136" s="102"/>
      <c r="X136" s="102"/>
      <c r="Y136" s="102"/>
      <c r="Z136" s="102"/>
      <c r="AA136" s="102"/>
    </row>
    <row r="137" spans="1:27" x14ac:dyDescent="0.25">
      <c r="A137" s="102"/>
      <c r="B137" s="102"/>
      <c r="C137" s="102"/>
      <c r="D137" s="102"/>
      <c r="E137" s="102"/>
      <c r="F137" s="102"/>
      <c r="G137" s="102"/>
      <c r="H137" s="102"/>
      <c r="I137" s="102"/>
      <c r="J137" s="102"/>
      <c r="K137" s="102"/>
      <c r="L137" s="102"/>
      <c r="M137" s="102"/>
      <c r="N137" s="102"/>
      <c r="O137" s="102"/>
      <c r="P137" s="102"/>
      <c r="Q137" s="102"/>
      <c r="R137" s="102"/>
      <c r="S137" s="102"/>
      <c r="T137" s="102"/>
      <c r="U137" s="102"/>
      <c r="V137" s="102"/>
      <c r="W137" s="102"/>
      <c r="X137" s="102"/>
      <c r="Y137" s="102"/>
      <c r="Z137" s="102"/>
      <c r="AA137" s="102"/>
    </row>
    <row r="138" spans="1:27" x14ac:dyDescent="0.25">
      <c r="A138" s="102"/>
      <c r="B138" s="102"/>
      <c r="C138" s="102"/>
      <c r="D138" s="102"/>
      <c r="E138" s="102"/>
      <c r="F138" s="102"/>
      <c r="G138" s="102"/>
      <c r="H138" s="102"/>
      <c r="I138" s="102"/>
      <c r="J138" s="102"/>
      <c r="K138" s="102"/>
      <c r="L138" s="102"/>
      <c r="M138" s="102"/>
      <c r="N138" s="102"/>
      <c r="O138" s="102"/>
      <c r="P138" s="102"/>
      <c r="Q138" s="102"/>
      <c r="R138" s="102"/>
      <c r="S138" s="102"/>
      <c r="T138" s="102"/>
      <c r="U138" s="102"/>
      <c r="V138" s="102"/>
      <c r="W138" s="102"/>
      <c r="X138" s="102"/>
      <c r="Y138" s="102"/>
      <c r="Z138" s="102"/>
      <c r="AA138" s="102"/>
    </row>
    <row r="139" spans="1:27" x14ac:dyDescent="0.25">
      <c r="A139" s="102"/>
      <c r="B139" s="102"/>
      <c r="C139" s="102"/>
      <c r="D139" s="102"/>
      <c r="E139" s="102"/>
      <c r="F139" s="102"/>
      <c r="G139" s="102"/>
      <c r="H139" s="102"/>
      <c r="I139" s="102"/>
      <c r="J139" s="102"/>
      <c r="K139" s="102"/>
      <c r="L139" s="102"/>
      <c r="M139" s="102"/>
      <c r="N139" s="102"/>
      <c r="O139" s="102"/>
      <c r="P139" s="102"/>
      <c r="Q139" s="102"/>
      <c r="R139" s="102"/>
      <c r="S139" s="102"/>
      <c r="T139" s="102"/>
      <c r="U139" s="102"/>
      <c r="V139" s="102"/>
      <c r="W139" s="102"/>
      <c r="X139" s="102"/>
      <c r="Y139" s="102"/>
      <c r="Z139" s="102"/>
      <c r="AA139" s="102"/>
    </row>
    <row r="140" spans="1:27" x14ac:dyDescent="0.25">
      <c r="A140" s="102"/>
      <c r="B140" s="102"/>
      <c r="C140" s="102"/>
      <c r="D140" s="102"/>
      <c r="E140" s="102"/>
      <c r="F140" s="102"/>
      <c r="G140" s="102"/>
      <c r="H140" s="102"/>
      <c r="I140" s="102"/>
      <c r="J140" s="102"/>
      <c r="K140" s="102"/>
      <c r="L140" s="102"/>
      <c r="M140" s="102"/>
      <c r="N140" s="102"/>
      <c r="O140" s="102"/>
      <c r="P140" s="102"/>
      <c r="Q140" s="102"/>
      <c r="R140" s="102"/>
      <c r="S140" s="102"/>
      <c r="T140" s="102"/>
      <c r="U140" s="102"/>
      <c r="V140" s="102"/>
      <c r="W140" s="102"/>
      <c r="X140" s="102"/>
      <c r="Y140" s="102"/>
      <c r="Z140" s="102"/>
      <c r="AA140" s="102"/>
    </row>
    <row r="141" spans="1:27" x14ac:dyDescent="0.25">
      <c r="A141" s="102"/>
      <c r="B141" s="102"/>
      <c r="C141" s="102"/>
      <c r="D141" s="102"/>
      <c r="E141" s="102"/>
      <c r="F141" s="102"/>
      <c r="G141" s="102"/>
      <c r="H141" s="102"/>
      <c r="I141" s="102"/>
      <c r="J141" s="102"/>
      <c r="K141" s="102"/>
      <c r="L141" s="102"/>
      <c r="M141" s="102"/>
      <c r="N141" s="102"/>
      <c r="O141" s="102"/>
      <c r="P141" s="102"/>
      <c r="Q141" s="102"/>
      <c r="R141" s="102"/>
      <c r="S141" s="102"/>
      <c r="T141" s="102"/>
      <c r="U141" s="102"/>
      <c r="V141" s="102"/>
      <c r="W141" s="102"/>
      <c r="X141" s="102"/>
      <c r="Y141" s="102"/>
      <c r="Z141" s="102"/>
      <c r="AA141" s="102"/>
    </row>
    <row r="142" spans="1:27" x14ac:dyDescent="0.25">
      <c r="A142" s="102"/>
      <c r="B142" s="102"/>
      <c r="C142" s="102"/>
      <c r="D142" s="102"/>
      <c r="E142" s="102"/>
      <c r="F142" s="102"/>
      <c r="G142" s="102"/>
      <c r="H142" s="102"/>
      <c r="I142" s="102"/>
      <c r="J142" s="102"/>
      <c r="K142" s="102"/>
      <c r="L142" s="102"/>
      <c r="M142" s="102"/>
      <c r="N142" s="102"/>
      <c r="O142" s="102"/>
      <c r="P142" s="102"/>
      <c r="Q142" s="102"/>
      <c r="R142" s="102"/>
      <c r="S142" s="102"/>
      <c r="T142" s="102"/>
      <c r="U142" s="102"/>
      <c r="V142" s="102"/>
      <c r="W142" s="102"/>
      <c r="X142" s="102"/>
      <c r="Y142" s="102"/>
      <c r="Z142" s="102"/>
      <c r="AA142" s="102"/>
    </row>
    <row r="143" spans="1:27" x14ac:dyDescent="0.25">
      <c r="A143" s="102"/>
      <c r="B143" s="102"/>
      <c r="C143" s="102"/>
      <c r="D143" s="102"/>
      <c r="E143" s="102"/>
      <c r="F143" s="102"/>
      <c r="G143" s="102"/>
      <c r="H143" s="102"/>
      <c r="I143" s="102"/>
      <c r="J143" s="102"/>
      <c r="K143" s="102"/>
      <c r="L143" s="102"/>
      <c r="M143" s="102"/>
      <c r="N143" s="102"/>
      <c r="O143" s="102"/>
      <c r="P143" s="102"/>
      <c r="Q143" s="102"/>
      <c r="R143" s="102"/>
      <c r="S143" s="102"/>
      <c r="T143" s="102"/>
      <c r="U143" s="102"/>
      <c r="V143" s="102"/>
      <c r="W143" s="102"/>
      <c r="X143" s="102"/>
      <c r="Y143" s="102"/>
      <c r="Z143" s="102"/>
      <c r="AA143" s="102"/>
    </row>
    <row r="144" spans="1:27" x14ac:dyDescent="0.25">
      <c r="A144" s="102"/>
      <c r="B144" s="102"/>
      <c r="C144" s="102"/>
      <c r="D144" s="102"/>
      <c r="E144" s="102"/>
      <c r="F144" s="102"/>
      <c r="G144" s="102"/>
      <c r="H144" s="102"/>
      <c r="I144" s="102"/>
      <c r="J144" s="102"/>
      <c r="K144" s="102"/>
      <c r="L144" s="102"/>
      <c r="M144" s="102"/>
      <c r="N144" s="102"/>
      <c r="O144" s="102"/>
      <c r="P144" s="102"/>
      <c r="Q144" s="102"/>
      <c r="R144" s="102"/>
      <c r="S144" s="102"/>
      <c r="T144" s="102"/>
      <c r="U144" s="102"/>
      <c r="V144" s="102"/>
      <c r="W144" s="102"/>
      <c r="X144" s="102"/>
      <c r="Y144" s="102"/>
      <c r="Z144" s="102"/>
      <c r="AA144" s="102"/>
    </row>
    <row r="145" spans="1:27" x14ac:dyDescent="0.25">
      <c r="A145" s="102"/>
      <c r="B145" s="102"/>
      <c r="C145" s="102"/>
      <c r="D145" s="102"/>
      <c r="E145" s="102"/>
      <c r="F145" s="102"/>
      <c r="G145" s="102"/>
      <c r="H145" s="102"/>
      <c r="I145" s="102"/>
      <c r="J145" s="102"/>
      <c r="K145" s="102"/>
      <c r="L145" s="102"/>
      <c r="M145" s="102"/>
      <c r="N145" s="102"/>
      <c r="O145" s="102"/>
      <c r="P145" s="102"/>
      <c r="Q145" s="102"/>
      <c r="R145" s="102"/>
      <c r="S145" s="102"/>
      <c r="T145" s="102"/>
      <c r="U145" s="102"/>
      <c r="V145" s="102"/>
      <c r="W145" s="102"/>
      <c r="X145" s="102"/>
      <c r="Y145" s="102"/>
      <c r="Z145" s="102"/>
      <c r="AA145" s="102"/>
    </row>
    <row r="146" spans="1:27" x14ac:dyDescent="0.25">
      <c r="A146" s="102"/>
      <c r="B146" s="102"/>
      <c r="C146" s="102"/>
      <c r="D146" s="102"/>
      <c r="E146" s="102"/>
      <c r="F146" s="102"/>
      <c r="G146" s="102"/>
      <c r="H146" s="102"/>
      <c r="I146" s="102"/>
      <c r="J146" s="102"/>
      <c r="K146" s="102"/>
      <c r="L146" s="102"/>
      <c r="M146" s="102"/>
      <c r="N146" s="102"/>
      <c r="O146" s="102"/>
      <c r="P146" s="102"/>
      <c r="Q146" s="102"/>
      <c r="R146" s="102"/>
      <c r="S146" s="102"/>
      <c r="T146" s="102"/>
      <c r="U146" s="102"/>
      <c r="V146" s="102"/>
      <c r="W146" s="102"/>
      <c r="X146" s="102"/>
      <c r="Y146" s="102"/>
      <c r="Z146" s="102"/>
      <c r="AA146" s="102"/>
    </row>
    <row r="147" spans="1:27" x14ac:dyDescent="0.25">
      <c r="A147" s="102"/>
      <c r="B147" s="102"/>
      <c r="C147" s="102"/>
      <c r="D147" s="102"/>
      <c r="E147" s="102"/>
      <c r="F147" s="102"/>
      <c r="G147" s="102"/>
      <c r="H147" s="102"/>
      <c r="I147" s="102"/>
      <c r="J147" s="102"/>
      <c r="K147" s="102"/>
      <c r="L147" s="102"/>
      <c r="M147" s="102"/>
      <c r="N147" s="102"/>
      <c r="O147" s="102"/>
      <c r="P147" s="102"/>
      <c r="Q147" s="102"/>
      <c r="R147" s="102"/>
      <c r="S147" s="102"/>
      <c r="T147" s="102"/>
      <c r="U147" s="102"/>
      <c r="V147" s="102"/>
      <c r="W147" s="102"/>
      <c r="X147" s="102"/>
      <c r="Y147" s="102"/>
      <c r="Z147" s="102"/>
      <c r="AA147" s="102"/>
    </row>
    <row r="148" spans="1:27" x14ac:dyDescent="0.25">
      <c r="A148" s="102"/>
      <c r="B148" s="102"/>
      <c r="C148" s="102"/>
      <c r="D148" s="102"/>
      <c r="E148" s="102"/>
      <c r="F148" s="102"/>
      <c r="G148" s="102"/>
      <c r="H148" s="102"/>
      <c r="I148" s="102"/>
      <c r="J148" s="102"/>
      <c r="K148" s="102"/>
      <c r="L148" s="102"/>
      <c r="M148" s="102"/>
      <c r="N148" s="102"/>
      <c r="O148" s="102"/>
      <c r="P148" s="102"/>
      <c r="Q148" s="102"/>
      <c r="R148" s="102"/>
      <c r="S148" s="102"/>
      <c r="T148" s="102"/>
      <c r="U148" s="102"/>
      <c r="V148" s="102"/>
      <c r="W148" s="102"/>
      <c r="X148" s="102"/>
      <c r="Y148" s="102"/>
      <c r="Z148" s="102"/>
      <c r="AA148" s="102"/>
    </row>
    <row r="149" spans="1:27" x14ac:dyDescent="0.25">
      <c r="A149" s="102"/>
      <c r="B149" s="102"/>
      <c r="C149" s="102"/>
      <c r="D149" s="102"/>
      <c r="E149" s="102"/>
      <c r="F149" s="102"/>
      <c r="G149" s="102"/>
      <c r="H149" s="102"/>
      <c r="I149" s="102"/>
      <c r="J149" s="102"/>
      <c r="K149" s="102"/>
      <c r="L149" s="102"/>
      <c r="M149" s="102"/>
      <c r="N149" s="102"/>
      <c r="O149" s="102"/>
      <c r="P149" s="102"/>
      <c r="Q149" s="102"/>
      <c r="R149" s="102"/>
      <c r="S149" s="102"/>
      <c r="T149" s="102"/>
      <c r="U149" s="102"/>
      <c r="V149" s="102"/>
      <c r="W149" s="102"/>
      <c r="X149" s="102"/>
      <c r="Y149" s="102"/>
      <c r="Z149" s="102"/>
      <c r="AA149" s="102"/>
    </row>
    <row r="150" spans="1:27" x14ac:dyDescent="0.25">
      <c r="A150" s="102"/>
      <c r="B150" s="102"/>
      <c r="C150" s="102"/>
      <c r="D150" s="102"/>
      <c r="E150" s="102"/>
      <c r="F150" s="102"/>
      <c r="G150" s="102"/>
      <c r="H150" s="102"/>
      <c r="I150" s="102"/>
      <c r="J150" s="102"/>
      <c r="K150" s="102"/>
      <c r="L150" s="102"/>
      <c r="M150" s="102"/>
      <c r="N150" s="102"/>
      <c r="O150" s="102"/>
      <c r="P150" s="102"/>
      <c r="Q150" s="102"/>
      <c r="R150" s="102"/>
      <c r="S150" s="102"/>
      <c r="T150" s="102"/>
      <c r="U150" s="102"/>
      <c r="V150" s="102"/>
      <c r="W150" s="102"/>
      <c r="X150" s="102"/>
      <c r="Y150" s="102"/>
      <c r="Z150" s="102"/>
      <c r="AA150" s="102"/>
    </row>
    <row r="151" spans="1:27" x14ac:dyDescent="0.25">
      <c r="A151" s="102"/>
      <c r="B151" s="102"/>
      <c r="C151" s="102"/>
      <c r="D151" s="102"/>
      <c r="E151" s="102"/>
      <c r="F151" s="102"/>
      <c r="G151" s="102"/>
      <c r="H151" s="102"/>
      <c r="I151" s="102"/>
      <c r="J151" s="102"/>
      <c r="K151" s="102"/>
      <c r="L151" s="102"/>
      <c r="M151" s="102"/>
      <c r="N151" s="102"/>
      <c r="O151" s="102"/>
      <c r="P151" s="102"/>
      <c r="Q151" s="102"/>
      <c r="R151" s="102"/>
      <c r="S151" s="102"/>
      <c r="T151" s="102"/>
      <c r="U151" s="102"/>
      <c r="V151" s="102"/>
      <c r="W151" s="102"/>
      <c r="X151" s="102"/>
      <c r="Y151" s="102"/>
      <c r="Z151" s="102"/>
      <c r="AA151" s="102"/>
    </row>
    <row r="152" spans="1:27" x14ac:dyDescent="0.25">
      <c r="A152" s="102"/>
      <c r="B152" s="102"/>
      <c r="C152" s="102"/>
      <c r="D152" s="102"/>
      <c r="E152" s="102"/>
      <c r="F152" s="102"/>
      <c r="G152" s="102"/>
      <c r="H152" s="102"/>
      <c r="I152" s="102"/>
      <c r="J152" s="102"/>
      <c r="K152" s="102"/>
      <c r="L152" s="102"/>
      <c r="M152" s="102"/>
      <c r="N152" s="102"/>
      <c r="O152" s="102"/>
      <c r="P152" s="102"/>
      <c r="Q152" s="102"/>
      <c r="R152" s="102"/>
      <c r="S152" s="102"/>
      <c r="T152" s="102"/>
      <c r="U152" s="102"/>
      <c r="V152" s="102"/>
      <c r="W152" s="102"/>
      <c r="X152" s="102"/>
      <c r="Y152" s="102"/>
      <c r="Z152" s="102"/>
      <c r="AA152" s="102"/>
    </row>
    <row r="153" spans="1:27" x14ac:dyDescent="0.25">
      <c r="A153" s="102"/>
      <c r="B153" s="102"/>
      <c r="C153" s="102"/>
      <c r="D153" s="102"/>
      <c r="E153" s="102"/>
      <c r="F153" s="102"/>
      <c r="G153" s="102"/>
      <c r="H153" s="102"/>
      <c r="I153" s="102"/>
      <c r="J153" s="102"/>
      <c r="K153" s="102"/>
      <c r="L153" s="102"/>
      <c r="M153" s="102"/>
      <c r="N153" s="102"/>
      <c r="O153" s="102"/>
      <c r="P153" s="102"/>
      <c r="Q153" s="102"/>
      <c r="R153" s="102"/>
      <c r="S153" s="102"/>
      <c r="T153" s="102"/>
      <c r="U153" s="102"/>
      <c r="V153" s="102"/>
      <c r="W153" s="102"/>
      <c r="X153" s="102"/>
      <c r="Y153" s="102"/>
      <c r="Z153" s="102"/>
      <c r="AA153" s="102"/>
    </row>
    <row r="154" spans="1:27" x14ac:dyDescent="0.25">
      <c r="A154" s="102"/>
      <c r="B154" s="102"/>
      <c r="C154" s="102"/>
      <c r="D154" s="102"/>
      <c r="E154" s="102"/>
      <c r="F154" s="102"/>
      <c r="G154" s="102"/>
      <c r="H154" s="102"/>
      <c r="I154" s="102"/>
      <c r="J154" s="102"/>
      <c r="K154" s="102"/>
      <c r="L154" s="102"/>
      <c r="M154" s="102"/>
      <c r="N154" s="102"/>
      <c r="O154" s="102"/>
      <c r="P154" s="102"/>
      <c r="Q154" s="102"/>
      <c r="R154" s="102"/>
      <c r="S154" s="102"/>
      <c r="T154" s="102"/>
      <c r="U154" s="102"/>
      <c r="V154" s="102"/>
      <c r="W154" s="102"/>
      <c r="X154" s="102"/>
      <c r="Y154" s="102"/>
      <c r="Z154" s="102"/>
      <c r="AA154" s="102"/>
    </row>
    <row r="155" spans="1:27" x14ac:dyDescent="0.25">
      <c r="A155" s="102"/>
      <c r="B155" s="102"/>
      <c r="C155" s="102"/>
      <c r="D155" s="102"/>
      <c r="E155" s="102"/>
      <c r="F155" s="102"/>
      <c r="G155" s="102"/>
      <c r="H155" s="102"/>
      <c r="I155" s="102"/>
      <c r="J155" s="102"/>
      <c r="K155" s="102"/>
      <c r="L155" s="102"/>
      <c r="M155" s="102"/>
      <c r="N155" s="102"/>
      <c r="O155" s="102"/>
      <c r="P155" s="102"/>
      <c r="Q155" s="102"/>
      <c r="R155" s="102"/>
      <c r="S155" s="102"/>
      <c r="T155" s="102"/>
      <c r="U155" s="102"/>
      <c r="V155" s="102"/>
      <c r="W155" s="102"/>
      <c r="X155" s="102"/>
      <c r="Y155" s="102"/>
      <c r="Z155" s="102"/>
      <c r="AA155" s="102"/>
    </row>
    <row r="156" spans="1:27" x14ac:dyDescent="0.25">
      <c r="A156" s="102"/>
      <c r="B156" s="102"/>
      <c r="C156" s="102"/>
      <c r="D156" s="102"/>
      <c r="E156" s="102"/>
      <c r="F156" s="102"/>
      <c r="G156" s="102"/>
      <c r="H156" s="102"/>
      <c r="I156" s="102"/>
      <c r="J156" s="102"/>
      <c r="K156" s="102"/>
      <c r="L156" s="102"/>
      <c r="M156" s="102"/>
      <c r="N156" s="102"/>
      <c r="O156" s="102"/>
      <c r="P156" s="102"/>
      <c r="Q156" s="102"/>
      <c r="R156" s="102"/>
      <c r="S156" s="102"/>
      <c r="T156" s="102"/>
      <c r="U156" s="102"/>
      <c r="V156" s="102"/>
      <c r="W156" s="102"/>
      <c r="X156" s="102"/>
      <c r="Y156" s="102"/>
      <c r="Z156" s="102"/>
      <c r="AA156" s="102"/>
    </row>
    <row r="157" spans="1:27" x14ac:dyDescent="0.25">
      <c r="A157" s="102"/>
      <c r="B157" s="102"/>
      <c r="C157" s="102"/>
      <c r="D157" s="102"/>
      <c r="E157" s="102"/>
      <c r="F157" s="102"/>
      <c r="G157" s="102"/>
      <c r="H157" s="102"/>
      <c r="I157" s="102"/>
      <c r="J157" s="102"/>
      <c r="K157" s="102"/>
      <c r="L157" s="102"/>
      <c r="M157" s="102"/>
      <c r="N157" s="102"/>
      <c r="O157" s="102"/>
      <c r="P157" s="102"/>
      <c r="Q157" s="102"/>
      <c r="R157" s="102"/>
      <c r="S157" s="102"/>
      <c r="T157" s="102"/>
      <c r="U157" s="102"/>
      <c r="V157" s="102"/>
      <c r="W157" s="102"/>
      <c r="X157" s="102"/>
      <c r="Y157" s="102"/>
      <c r="Z157" s="102"/>
      <c r="AA157" s="102"/>
    </row>
    <row r="158" spans="1:27" x14ac:dyDescent="0.25">
      <c r="A158" s="102"/>
      <c r="B158" s="102"/>
      <c r="C158" s="102"/>
      <c r="D158" s="102"/>
      <c r="E158" s="102"/>
      <c r="F158" s="102"/>
      <c r="G158" s="102"/>
      <c r="H158" s="102"/>
      <c r="I158" s="102"/>
      <c r="J158" s="102"/>
      <c r="K158" s="102"/>
      <c r="L158" s="102"/>
      <c r="M158" s="102"/>
      <c r="N158" s="102"/>
      <c r="O158" s="102"/>
      <c r="P158" s="102"/>
      <c r="Q158" s="102"/>
      <c r="R158" s="102"/>
      <c r="S158" s="102"/>
      <c r="T158" s="102"/>
      <c r="U158" s="102"/>
      <c r="V158" s="102"/>
      <c r="W158" s="102"/>
      <c r="X158" s="102"/>
      <c r="Y158" s="102"/>
      <c r="Z158" s="102"/>
      <c r="AA158" s="102"/>
    </row>
    <row r="159" spans="1:27" x14ac:dyDescent="0.25">
      <c r="A159" s="102"/>
      <c r="B159" s="102"/>
      <c r="C159" s="102"/>
      <c r="D159" s="102"/>
      <c r="E159" s="102"/>
      <c r="F159" s="102"/>
      <c r="G159" s="102"/>
      <c r="H159" s="102"/>
      <c r="I159" s="102"/>
      <c r="J159" s="102"/>
      <c r="K159" s="102"/>
      <c r="L159" s="102"/>
      <c r="M159" s="102"/>
      <c r="N159" s="102"/>
      <c r="O159" s="102"/>
      <c r="P159" s="102"/>
      <c r="Q159" s="102"/>
      <c r="R159" s="102"/>
      <c r="S159" s="102"/>
      <c r="T159" s="102"/>
      <c r="U159" s="102"/>
      <c r="V159" s="102"/>
      <c r="W159" s="102"/>
      <c r="X159" s="102"/>
      <c r="Y159" s="102"/>
      <c r="Z159" s="102"/>
      <c r="AA159" s="102"/>
    </row>
    <row r="160" spans="1:27" x14ac:dyDescent="0.25">
      <c r="A160" s="102"/>
      <c r="B160" s="102"/>
      <c r="C160" s="102"/>
      <c r="D160" s="102"/>
      <c r="E160" s="102"/>
      <c r="F160" s="102"/>
      <c r="G160" s="102"/>
      <c r="H160" s="102"/>
      <c r="I160" s="102"/>
      <c r="J160" s="102"/>
      <c r="K160" s="102"/>
      <c r="L160" s="102"/>
      <c r="M160" s="102"/>
      <c r="N160" s="102"/>
      <c r="O160" s="102"/>
      <c r="P160" s="102"/>
      <c r="Q160" s="102"/>
      <c r="R160" s="102"/>
      <c r="S160" s="102"/>
      <c r="T160" s="102"/>
      <c r="U160" s="102"/>
      <c r="V160" s="102"/>
      <c r="W160" s="102"/>
      <c r="X160" s="102"/>
      <c r="Y160" s="102"/>
      <c r="Z160" s="102"/>
      <c r="AA160" s="102"/>
    </row>
    <row r="161" spans="1:27" x14ac:dyDescent="0.25">
      <c r="A161" s="102"/>
      <c r="B161" s="102"/>
      <c r="C161" s="102"/>
      <c r="D161" s="102"/>
      <c r="E161" s="102"/>
      <c r="F161" s="102"/>
      <c r="G161" s="102"/>
      <c r="H161" s="102"/>
      <c r="I161" s="102"/>
      <c r="J161" s="102"/>
      <c r="K161" s="102"/>
      <c r="L161" s="102"/>
      <c r="M161" s="102"/>
      <c r="N161" s="102"/>
      <c r="O161" s="102"/>
      <c r="P161" s="102"/>
      <c r="Q161" s="102"/>
      <c r="R161" s="102"/>
      <c r="S161" s="102"/>
      <c r="T161" s="102"/>
      <c r="U161" s="102"/>
      <c r="V161" s="102"/>
      <c r="W161" s="102"/>
      <c r="X161" s="102"/>
      <c r="Y161" s="102"/>
      <c r="Z161" s="102"/>
      <c r="AA161" s="102"/>
    </row>
    <row r="162" spans="1:27" x14ac:dyDescent="0.25">
      <c r="A162" s="102"/>
      <c r="B162" s="102"/>
      <c r="C162" s="102"/>
      <c r="D162" s="102"/>
      <c r="E162" s="102"/>
      <c r="F162" s="102"/>
      <c r="G162" s="102"/>
      <c r="H162" s="102"/>
      <c r="I162" s="102"/>
      <c r="J162" s="102"/>
      <c r="K162" s="102"/>
      <c r="L162" s="102"/>
      <c r="M162" s="102"/>
      <c r="N162" s="102"/>
      <c r="O162" s="102"/>
      <c r="P162" s="102"/>
      <c r="Q162" s="102"/>
      <c r="R162" s="102"/>
      <c r="S162" s="102"/>
      <c r="T162" s="102"/>
      <c r="U162" s="102"/>
      <c r="V162" s="102"/>
      <c r="W162" s="102"/>
      <c r="X162" s="102"/>
      <c r="Y162" s="102"/>
      <c r="Z162" s="102"/>
      <c r="AA162" s="102"/>
    </row>
    <row r="163" spans="1:27" x14ac:dyDescent="0.25">
      <c r="A163" s="102"/>
      <c r="B163" s="102"/>
      <c r="C163" s="102"/>
      <c r="D163" s="102"/>
      <c r="E163" s="102"/>
      <c r="F163" s="102"/>
      <c r="G163" s="102"/>
      <c r="H163" s="102"/>
      <c r="I163" s="102"/>
      <c r="J163" s="102"/>
      <c r="K163" s="102"/>
      <c r="L163" s="102"/>
      <c r="M163" s="102"/>
      <c r="N163" s="102"/>
      <c r="O163" s="102"/>
      <c r="P163" s="102"/>
      <c r="Q163" s="102"/>
      <c r="R163" s="102"/>
      <c r="S163" s="102"/>
      <c r="T163" s="102"/>
      <c r="U163" s="102"/>
      <c r="V163" s="102"/>
      <c r="W163" s="102"/>
      <c r="X163" s="102"/>
      <c r="Y163" s="102"/>
      <c r="Z163" s="102"/>
      <c r="AA163" s="102"/>
    </row>
    <row r="164" spans="1:27" x14ac:dyDescent="0.25">
      <c r="A164" s="102"/>
      <c r="B164" s="102"/>
      <c r="C164" s="102"/>
      <c r="D164" s="102"/>
      <c r="E164" s="102"/>
      <c r="F164" s="102"/>
      <c r="G164" s="102"/>
      <c r="H164" s="102"/>
      <c r="I164" s="102"/>
      <c r="J164" s="102"/>
      <c r="K164" s="102"/>
      <c r="L164" s="102"/>
      <c r="M164" s="102"/>
      <c r="N164" s="102"/>
      <c r="O164" s="102"/>
      <c r="P164" s="102"/>
      <c r="Q164" s="102"/>
      <c r="R164" s="102"/>
      <c r="S164" s="102"/>
      <c r="T164" s="102"/>
      <c r="U164" s="102"/>
      <c r="V164" s="102"/>
      <c r="W164" s="102"/>
      <c r="X164" s="102"/>
      <c r="Y164" s="102"/>
      <c r="Z164" s="102"/>
      <c r="AA164" s="102"/>
    </row>
    <row r="165" spans="1:27" x14ac:dyDescent="0.25">
      <c r="A165" s="102"/>
      <c r="B165" s="102"/>
      <c r="C165" s="102"/>
      <c r="D165" s="102"/>
      <c r="E165" s="102"/>
      <c r="F165" s="102"/>
      <c r="G165" s="102"/>
      <c r="H165" s="102"/>
      <c r="I165" s="102"/>
      <c r="J165" s="102"/>
      <c r="K165" s="102"/>
      <c r="L165" s="102"/>
      <c r="M165" s="102"/>
      <c r="N165" s="102"/>
      <c r="O165" s="102"/>
      <c r="P165" s="102"/>
      <c r="Q165" s="102"/>
      <c r="R165" s="102"/>
      <c r="S165" s="102"/>
      <c r="T165" s="102"/>
      <c r="U165" s="102"/>
      <c r="V165" s="102"/>
      <c r="W165" s="102"/>
      <c r="X165" s="102"/>
      <c r="Y165" s="102"/>
      <c r="Z165" s="102"/>
      <c r="AA165" s="102"/>
    </row>
    <row r="166" spans="1:27" x14ac:dyDescent="0.25">
      <c r="A166" s="102"/>
      <c r="B166" s="102"/>
      <c r="C166" s="102"/>
      <c r="D166" s="102"/>
      <c r="E166" s="102"/>
      <c r="F166" s="102"/>
      <c r="G166" s="102"/>
      <c r="H166" s="102"/>
      <c r="I166" s="102"/>
      <c r="J166" s="102"/>
      <c r="K166" s="102"/>
      <c r="L166" s="102"/>
      <c r="M166" s="102"/>
      <c r="N166" s="102"/>
      <c r="O166" s="102"/>
      <c r="P166" s="102"/>
      <c r="Q166" s="102"/>
      <c r="R166" s="102"/>
      <c r="S166" s="102"/>
      <c r="T166" s="102"/>
      <c r="U166" s="102"/>
      <c r="V166" s="102"/>
      <c r="W166" s="102"/>
      <c r="X166" s="102"/>
      <c r="Y166" s="102"/>
      <c r="Z166" s="102"/>
      <c r="AA166" s="102"/>
    </row>
    <row r="167" spans="1:27" x14ac:dyDescent="0.25">
      <c r="A167" s="102"/>
      <c r="B167" s="102"/>
      <c r="C167" s="102"/>
      <c r="D167" s="102"/>
      <c r="E167" s="102"/>
      <c r="F167" s="102"/>
      <c r="G167" s="102"/>
      <c r="H167" s="102"/>
      <c r="I167" s="102"/>
      <c r="J167" s="102"/>
      <c r="K167" s="102"/>
      <c r="L167" s="102"/>
      <c r="M167" s="102"/>
      <c r="N167" s="102"/>
      <c r="O167" s="102"/>
      <c r="P167" s="102"/>
      <c r="Q167" s="102"/>
      <c r="R167" s="102"/>
      <c r="S167" s="102"/>
      <c r="T167" s="102"/>
      <c r="U167" s="102"/>
      <c r="V167" s="102"/>
      <c r="W167" s="102"/>
      <c r="X167" s="102"/>
      <c r="Y167" s="102"/>
      <c r="Z167" s="102"/>
      <c r="AA167" s="102"/>
    </row>
    <row r="168" spans="1:27" x14ac:dyDescent="0.25">
      <c r="A168" s="102"/>
      <c r="B168" s="102"/>
      <c r="C168" s="102"/>
      <c r="D168" s="102"/>
      <c r="E168" s="102"/>
      <c r="F168" s="102"/>
      <c r="G168" s="102"/>
      <c r="H168" s="102"/>
      <c r="I168" s="102"/>
      <c r="J168" s="102"/>
      <c r="K168" s="102"/>
      <c r="L168" s="102"/>
      <c r="M168" s="102"/>
      <c r="N168" s="102"/>
      <c r="O168" s="102"/>
      <c r="P168" s="102"/>
      <c r="Q168" s="102"/>
      <c r="R168" s="102"/>
      <c r="S168" s="102"/>
      <c r="T168" s="102"/>
      <c r="U168" s="102"/>
      <c r="V168" s="102"/>
      <c r="W168" s="102"/>
      <c r="X168" s="102"/>
      <c r="Y168" s="102"/>
      <c r="Z168" s="102"/>
      <c r="AA168" s="102"/>
    </row>
    <row r="169" spans="1:27" x14ac:dyDescent="0.25">
      <c r="A169" s="102"/>
      <c r="B169" s="102"/>
      <c r="C169" s="102"/>
      <c r="D169" s="102"/>
      <c r="E169" s="102"/>
      <c r="F169" s="102"/>
      <c r="G169" s="102"/>
      <c r="H169" s="102"/>
      <c r="I169" s="102"/>
      <c r="J169" s="102"/>
      <c r="K169" s="102"/>
      <c r="L169" s="102"/>
      <c r="M169" s="102"/>
      <c r="N169" s="102"/>
      <c r="O169" s="102"/>
      <c r="P169" s="102"/>
      <c r="Q169" s="102"/>
      <c r="R169" s="102"/>
      <c r="S169" s="102"/>
      <c r="T169" s="102"/>
      <c r="U169" s="102"/>
      <c r="V169" s="102"/>
      <c r="W169" s="102"/>
      <c r="X169" s="102"/>
      <c r="Y169" s="102"/>
      <c r="Z169" s="102"/>
      <c r="AA169" s="102"/>
    </row>
    <row r="170" spans="1:27" x14ac:dyDescent="0.25">
      <c r="A170" s="102"/>
      <c r="B170" s="102"/>
      <c r="C170" s="102"/>
      <c r="D170" s="102"/>
      <c r="E170" s="102"/>
      <c r="F170" s="102"/>
      <c r="G170" s="102"/>
      <c r="H170" s="102"/>
      <c r="I170" s="102"/>
      <c r="J170" s="102"/>
      <c r="K170" s="102"/>
      <c r="L170" s="102"/>
      <c r="M170" s="102"/>
      <c r="N170" s="102"/>
      <c r="O170" s="102"/>
      <c r="P170" s="102"/>
      <c r="Q170" s="102"/>
      <c r="R170" s="102"/>
      <c r="S170" s="102"/>
      <c r="T170" s="102"/>
      <c r="U170" s="102"/>
      <c r="V170" s="102"/>
      <c r="W170" s="102"/>
      <c r="X170" s="102"/>
      <c r="Y170" s="102"/>
      <c r="Z170" s="102"/>
      <c r="AA170" s="102"/>
    </row>
    <row r="171" spans="1:27" x14ac:dyDescent="0.25">
      <c r="A171" s="102"/>
      <c r="B171" s="102"/>
      <c r="C171" s="102"/>
      <c r="D171" s="102"/>
      <c r="E171" s="102"/>
      <c r="F171" s="102"/>
      <c r="G171" s="102"/>
      <c r="H171" s="102"/>
      <c r="I171" s="102"/>
      <c r="J171" s="102"/>
      <c r="K171" s="102"/>
      <c r="L171" s="102"/>
      <c r="M171" s="102"/>
      <c r="N171" s="102"/>
      <c r="O171" s="102"/>
      <c r="P171" s="102"/>
      <c r="Q171" s="102"/>
      <c r="R171" s="102"/>
      <c r="S171" s="102"/>
      <c r="T171" s="102"/>
      <c r="U171" s="102"/>
      <c r="V171" s="102"/>
      <c r="W171" s="102"/>
      <c r="X171" s="102"/>
      <c r="Y171" s="102"/>
      <c r="Z171" s="102"/>
      <c r="AA171" s="102"/>
    </row>
    <row r="172" spans="1:27" x14ac:dyDescent="0.25">
      <c r="A172" s="102"/>
      <c r="B172" s="102"/>
      <c r="C172" s="102"/>
      <c r="D172" s="102"/>
      <c r="E172" s="102"/>
      <c r="F172" s="102"/>
      <c r="G172" s="102"/>
      <c r="H172" s="102"/>
      <c r="I172" s="102"/>
      <c r="J172" s="102"/>
      <c r="K172" s="102"/>
      <c r="L172" s="102"/>
      <c r="M172" s="102"/>
      <c r="N172" s="102"/>
      <c r="O172" s="102"/>
      <c r="P172" s="102"/>
      <c r="Q172" s="102"/>
      <c r="R172" s="102"/>
      <c r="S172" s="102"/>
      <c r="T172" s="102"/>
      <c r="U172" s="102"/>
      <c r="V172" s="102"/>
      <c r="W172" s="102"/>
      <c r="X172" s="102"/>
      <c r="Y172" s="102"/>
      <c r="Z172" s="102"/>
      <c r="AA172" s="102"/>
    </row>
    <row r="173" spans="1:27" x14ac:dyDescent="0.25">
      <c r="A173" s="102"/>
      <c r="B173" s="102"/>
      <c r="C173" s="102"/>
      <c r="D173" s="102"/>
      <c r="E173" s="102"/>
      <c r="F173" s="102"/>
      <c r="G173" s="102"/>
      <c r="H173" s="102"/>
      <c r="I173" s="102"/>
      <c r="J173" s="102"/>
      <c r="K173" s="102"/>
      <c r="L173" s="102"/>
      <c r="M173" s="102"/>
      <c r="N173" s="102"/>
      <c r="O173" s="102"/>
      <c r="P173" s="102"/>
      <c r="Q173" s="102"/>
      <c r="R173" s="102"/>
      <c r="S173" s="102"/>
      <c r="T173" s="102"/>
      <c r="U173" s="102"/>
      <c r="V173" s="102"/>
      <c r="W173" s="102"/>
      <c r="X173" s="102"/>
      <c r="Y173" s="102"/>
      <c r="Z173" s="102"/>
      <c r="AA173" s="102"/>
    </row>
    <row r="174" spans="1:27" x14ac:dyDescent="0.25">
      <c r="A174" s="102"/>
      <c r="B174" s="102"/>
      <c r="C174" s="102"/>
      <c r="D174" s="102"/>
      <c r="E174" s="102"/>
      <c r="F174" s="102"/>
      <c r="G174" s="102"/>
      <c r="H174" s="102"/>
      <c r="I174" s="102"/>
      <c r="J174" s="102"/>
      <c r="K174" s="102"/>
      <c r="L174" s="102"/>
      <c r="M174" s="102"/>
      <c r="N174" s="102"/>
      <c r="O174" s="102"/>
      <c r="P174" s="102"/>
      <c r="Q174" s="102"/>
      <c r="R174" s="102"/>
      <c r="S174" s="102"/>
      <c r="T174" s="102"/>
      <c r="U174" s="102"/>
      <c r="V174" s="102"/>
      <c r="W174" s="102"/>
      <c r="X174" s="102"/>
      <c r="Y174" s="102"/>
      <c r="Z174" s="102"/>
      <c r="AA174" s="102"/>
    </row>
    <row r="175" spans="1:27" x14ac:dyDescent="0.25">
      <c r="A175" s="102"/>
      <c r="B175" s="102"/>
      <c r="C175" s="102"/>
      <c r="D175" s="102"/>
      <c r="E175" s="102"/>
      <c r="F175" s="102"/>
      <c r="G175" s="102"/>
      <c r="H175" s="102"/>
      <c r="I175" s="102"/>
      <c r="J175" s="102"/>
      <c r="K175" s="102"/>
      <c r="L175" s="102"/>
      <c r="M175" s="102"/>
      <c r="N175" s="102"/>
      <c r="O175" s="102"/>
      <c r="P175" s="102"/>
      <c r="Q175" s="102"/>
      <c r="R175" s="102"/>
      <c r="S175" s="102"/>
      <c r="T175" s="102"/>
      <c r="U175" s="102"/>
      <c r="V175" s="102"/>
      <c r="W175" s="102"/>
      <c r="X175" s="102"/>
      <c r="Y175" s="102"/>
      <c r="Z175" s="102"/>
      <c r="AA175" s="102"/>
    </row>
    <row r="176" spans="1:27" x14ac:dyDescent="0.25">
      <c r="A176" s="102"/>
      <c r="B176" s="102"/>
      <c r="C176" s="102"/>
      <c r="D176" s="102"/>
      <c r="E176" s="102"/>
      <c r="F176" s="102"/>
      <c r="G176" s="102"/>
      <c r="H176" s="102"/>
      <c r="I176" s="102"/>
      <c r="J176" s="102"/>
      <c r="K176" s="102"/>
      <c r="L176" s="102"/>
      <c r="M176" s="102"/>
      <c r="N176" s="102"/>
      <c r="O176" s="102"/>
      <c r="P176" s="102"/>
      <c r="Q176" s="102"/>
      <c r="R176" s="102"/>
      <c r="S176" s="102"/>
      <c r="T176" s="102"/>
      <c r="U176" s="102"/>
      <c r="V176" s="102"/>
      <c r="W176" s="102"/>
      <c r="X176" s="102"/>
      <c r="Y176" s="102"/>
      <c r="Z176" s="102"/>
      <c r="AA176" s="102"/>
    </row>
    <row r="177" spans="1:27" x14ac:dyDescent="0.25">
      <c r="A177" s="102"/>
      <c r="B177" s="102"/>
      <c r="C177" s="102"/>
      <c r="D177" s="102"/>
      <c r="E177" s="102"/>
      <c r="F177" s="102"/>
      <c r="G177" s="102"/>
      <c r="H177" s="102"/>
      <c r="I177" s="102"/>
      <c r="J177" s="102"/>
      <c r="K177" s="102"/>
      <c r="L177" s="102"/>
      <c r="M177" s="102"/>
      <c r="N177" s="102"/>
      <c r="O177" s="102"/>
      <c r="P177" s="102"/>
      <c r="Q177" s="102"/>
      <c r="R177" s="102"/>
      <c r="S177" s="102"/>
      <c r="T177" s="102"/>
      <c r="U177" s="102"/>
      <c r="V177" s="102"/>
      <c r="W177" s="102"/>
      <c r="X177" s="102"/>
      <c r="Y177" s="102"/>
      <c r="Z177" s="102"/>
      <c r="AA177" s="102"/>
    </row>
    <row r="178" spans="1:27" x14ac:dyDescent="0.25">
      <c r="A178" s="102"/>
      <c r="B178" s="102"/>
      <c r="C178" s="102"/>
      <c r="D178" s="102"/>
      <c r="E178" s="102"/>
      <c r="F178" s="102"/>
      <c r="G178" s="102"/>
      <c r="H178" s="102"/>
      <c r="I178" s="102"/>
      <c r="J178" s="102"/>
      <c r="K178" s="102"/>
      <c r="L178" s="102"/>
      <c r="M178" s="102"/>
      <c r="N178" s="102"/>
      <c r="O178" s="102"/>
      <c r="P178" s="102"/>
      <c r="Q178" s="102"/>
      <c r="R178" s="102"/>
      <c r="S178" s="102"/>
      <c r="T178" s="102"/>
      <c r="U178" s="102"/>
      <c r="V178" s="102"/>
      <c r="W178" s="102"/>
      <c r="X178" s="102"/>
      <c r="Y178" s="102"/>
      <c r="Z178" s="102"/>
      <c r="AA178" s="102"/>
    </row>
    <row r="179" spans="1:27" x14ac:dyDescent="0.25">
      <c r="A179" s="102"/>
      <c r="B179" s="102"/>
      <c r="C179" s="102"/>
      <c r="D179" s="102"/>
      <c r="E179" s="102"/>
      <c r="F179" s="102"/>
      <c r="G179" s="102"/>
      <c r="H179" s="102"/>
      <c r="I179" s="102"/>
      <c r="J179" s="102"/>
      <c r="K179" s="102"/>
      <c r="L179" s="102"/>
      <c r="M179" s="102"/>
      <c r="N179" s="102"/>
      <c r="O179" s="102"/>
      <c r="P179" s="102"/>
      <c r="Q179" s="102"/>
      <c r="R179" s="102"/>
      <c r="S179" s="102"/>
      <c r="T179" s="102"/>
      <c r="U179" s="102"/>
      <c r="V179" s="102"/>
      <c r="W179" s="102"/>
      <c r="X179" s="102"/>
      <c r="Y179" s="102"/>
      <c r="Z179" s="102"/>
      <c r="AA179" s="102"/>
    </row>
    <row r="180" spans="1:27" x14ac:dyDescent="0.25">
      <c r="A180" s="102"/>
      <c r="B180" s="102"/>
      <c r="C180" s="102"/>
      <c r="D180" s="102"/>
      <c r="E180" s="102"/>
      <c r="F180" s="102"/>
      <c r="G180" s="102"/>
      <c r="H180" s="102"/>
      <c r="I180" s="102"/>
      <c r="J180" s="102"/>
      <c r="K180" s="102"/>
      <c r="L180" s="102"/>
      <c r="M180" s="102"/>
      <c r="N180" s="102"/>
      <c r="O180" s="102"/>
      <c r="P180" s="102"/>
      <c r="Q180" s="102"/>
      <c r="R180" s="102"/>
      <c r="S180" s="102"/>
      <c r="T180" s="102"/>
      <c r="U180" s="102"/>
      <c r="V180" s="102"/>
      <c r="W180" s="102"/>
      <c r="X180" s="102"/>
      <c r="Y180" s="102"/>
      <c r="Z180" s="102"/>
      <c r="AA180" s="102"/>
    </row>
    <row r="181" spans="1:27" x14ac:dyDescent="0.25">
      <c r="A181" s="102"/>
      <c r="B181" s="102"/>
      <c r="C181" s="102"/>
      <c r="D181" s="102"/>
      <c r="E181" s="102"/>
      <c r="F181" s="102"/>
      <c r="G181" s="102"/>
      <c r="H181" s="102"/>
      <c r="I181" s="102"/>
      <c r="J181" s="102"/>
      <c r="K181" s="102"/>
      <c r="L181" s="102"/>
      <c r="M181" s="102"/>
      <c r="N181" s="102"/>
      <c r="O181" s="102"/>
      <c r="P181" s="102"/>
      <c r="Q181" s="102"/>
      <c r="R181" s="102"/>
      <c r="S181" s="102"/>
      <c r="T181" s="102"/>
      <c r="U181" s="102"/>
      <c r="V181" s="102"/>
      <c r="W181" s="102"/>
      <c r="X181" s="102"/>
      <c r="Y181" s="102"/>
      <c r="Z181" s="102"/>
      <c r="AA181" s="102"/>
    </row>
    <row r="182" spans="1:27" x14ac:dyDescent="0.25">
      <c r="A182" s="102"/>
      <c r="B182" s="102"/>
      <c r="C182" s="102"/>
      <c r="D182" s="102"/>
      <c r="E182" s="102"/>
      <c r="F182" s="102"/>
      <c r="G182" s="102"/>
      <c r="H182" s="102"/>
      <c r="I182" s="102"/>
      <c r="J182" s="102"/>
      <c r="K182" s="102"/>
      <c r="L182" s="102"/>
      <c r="M182" s="102"/>
      <c r="N182" s="102"/>
      <c r="O182" s="102"/>
      <c r="P182" s="102"/>
      <c r="Q182" s="102"/>
      <c r="R182" s="102"/>
      <c r="S182" s="102"/>
      <c r="T182" s="102"/>
      <c r="U182" s="102"/>
      <c r="V182" s="102"/>
      <c r="W182" s="102"/>
      <c r="X182" s="102"/>
      <c r="Y182" s="102"/>
      <c r="Z182" s="102"/>
      <c r="AA182" s="102"/>
    </row>
    <row r="183" spans="1:27" x14ac:dyDescent="0.25">
      <c r="A183" s="102"/>
      <c r="B183" s="102"/>
      <c r="C183" s="102"/>
      <c r="D183" s="102"/>
      <c r="E183" s="102"/>
      <c r="F183" s="102"/>
      <c r="G183" s="102"/>
      <c r="H183" s="102"/>
      <c r="I183" s="102"/>
      <c r="J183" s="102"/>
      <c r="K183" s="102"/>
      <c r="L183" s="102"/>
      <c r="M183" s="102"/>
      <c r="N183" s="102"/>
      <c r="O183" s="102"/>
      <c r="P183" s="102"/>
      <c r="Q183" s="102"/>
      <c r="R183" s="102"/>
      <c r="S183" s="102"/>
      <c r="T183" s="102"/>
      <c r="U183" s="102"/>
      <c r="V183" s="102"/>
      <c r="W183" s="102"/>
      <c r="X183" s="102"/>
      <c r="Y183" s="102"/>
      <c r="Z183" s="102"/>
      <c r="AA183" s="102"/>
    </row>
    <row r="184" spans="1:27" x14ac:dyDescent="0.25">
      <c r="A184" s="102"/>
      <c r="B184" s="102"/>
      <c r="C184" s="102"/>
      <c r="D184" s="102"/>
      <c r="E184" s="102"/>
      <c r="F184" s="102"/>
      <c r="G184" s="102"/>
      <c r="H184" s="102"/>
      <c r="I184" s="102"/>
      <c r="J184" s="102"/>
      <c r="K184" s="102"/>
      <c r="L184" s="102"/>
      <c r="M184" s="102"/>
      <c r="N184" s="102"/>
      <c r="O184" s="102"/>
      <c r="P184" s="102"/>
      <c r="Q184" s="102"/>
      <c r="R184" s="102"/>
      <c r="S184" s="102"/>
      <c r="T184" s="102"/>
      <c r="U184" s="102"/>
      <c r="V184" s="102"/>
      <c r="W184" s="102"/>
      <c r="X184" s="102"/>
      <c r="Y184" s="102"/>
      <c r="Z184" s="102"/>
      <c r="AA184" s="102"/>
    </row>
    <row r="185" spans="1:27" x14ac:dyDescent="0.25">
      <c r="A185" s="102"/>
      <c r="B185" s="102"/>
      <c r="C185" s="102"/>
      <c r="D185" s="102"/>
      <c r="E185" s="102"/>
      <c r="F185" s="102"/>
      <c r="G185" s="102"/>
      <c r="H185" s="102"/>
      <c r="I185" s="102"/>
      <c r="J185" s="102"/>
      <c r="K185" s="102"/>
      <c r="L185" s="102"/>
      <c r="M185" s="102"/>
      <c r="N185" s="102"/>
      <c r="O185" s="102"/>
      <c r="P185" s="102"/>
      <c r="Q185" s="102"/>
      <c r="R185" s="102"/>
      <c r="S185" s="102"/>
      <c r="T185" s="102"/>
      <c r="U185" s="102"/>
      <c r="V185" s="102"/>
      <c r="W185" s="102"/>
      <c r="X185" s="102"/>
      <c r="Y185" s="102"/>
      <c r="Z185" s="102"/>
      <c r="AA185" s="102"/>
    </row>
    <row r="186" spans="1:27" x14ac:dyDescent="0.25">
      <c r="A186" s="102"/>
      <c r="B186" s="102"/>
      <c r="C186" s="102"/>
      <c r="D186" s="102"/>
      <c r="E186" s="102"/>
      <c r="F186" s="102"/>
      <c r="G186" s="102"/>
      <c r="H186" s="102"/>
      <c r="I186" s="102"/>
      <c r="J186" s="102"/>
      <c r="K186" s="102"/>
      <c r="L186" s="102"/>
      <c r="M186" s="102"/>
      <c r="N186" s="102"/>
      <c r="O186" s="102"/>
      <c r="P186" s="102"/>
      <c r="Q186" s="102"/>
      <c r="R186" s="102"/>
      <c r="S186" s="102"/>
      <c r="T186" s="102"/>
      <c r="U186" s="102"/>
      <c r="V186" s="102"/>
      <c r="W186" s="102"/>
      <c r="X186" s="102"/>
      <c r="Y186" s="102"/>
      <c r="Z186" s="102"/>
      <c r="AA186" s="102"/>
    </row>
    <row r="187" spans="1:27" x14ac:dyDescent="0.25">
      <c r="A187" s="102"/>
      <c r="B187" s="102"/>
      <c r="C187" s="102"/>
      <c r="D187" s="102"/>
      <c r="E187" s="102"/>
      <c r="F187" s="102"/>
      <c r="G187" s="102"/>
      <c r="H187" s="102"/>
      <c r="I187" s="102"/>
      <c r="J187" s="102"/>
      <c r="K187" s="102"/>
      <c r="L187" s="102"/>
      <c r="M187" s="102"/>
      <c r="N187" s="102"/>
      <c r="O187" s="102"/>
      <c r="P187" s="102"/>
      <c r="Q187" s="102"/>
      <c r="R187" s="102"/>
      <c r="S187" s="102"/>
      <c r="T187" s="102"/>
      <c r="U187" s="102"/>
      <c r="V187" s="102"/>
      <c r="W187" s="102"/>
      <c r="X187" s="102"/>
      <c r="Y187" s="102"/>
      <c r="Z187" s="102"/>
      <c r="AA187" s="102"/>
    </row>
    <row r="188" spans="1:27" x14ac:dyDescent="0.25">
      <c r="A188" s="102"/>
      <c r="B188" s="102"/>
      <c r="C188" s="102"/>
      <c r="D188" s="102"/>
      <c r="E188" s="102"/>
      <c r="F188" s="102"/>
      <c r="G188" s="102"/>
      <c r="H188" s="102"/>
      <c r="I188" s="102"/>
      <c r="J188" s="102"/>
      <c r="K188" s="102"/>
      <c r="L188" s="102"/>
      <c r="M188" s="102"/>
      <c r="N188" s="102"/>
      <c r="O188" s="102"/>
      <c r="P188" s="102"/>
      <c r="Q188" s="102"/>
      <c r="R188" s="102"/>
      <c r="S188" s="102"/>
      <c r="T188" s="102"/>
      <c r="U188" s="102"/>
      <c r="V188" s="102"/>
      <c r="W188" s="102"/>
      <c r="X188" s="102"/>
      <c r="Y188" s="102"/>
      <c r="Z188" s="102"/>
      <c r="AA188" s="102"/>
    </row>
    <row r="189" spans="1:27" x14ac:dyDescent="0.25">
      <c r="A189" s="102"/>
      <c r="B189" s="102"/>
      <c r="C189" s="102"/>
      <c r="D189" s="102"/>
      <c r="E189" s="102"/>
      <c r="F189" s="102"/>
      <c r="G189" s="102"/>
      <c r="H189" s="102"/>
      <c r="I189" s="102"/>
      <c r="J189" s="102"/>
      <c r="K189" s="102"/>
      <c r="L189" s="102"/>
      <c r="M189" s="102"/>
      <c r="N189" s="102"/>
      <c r="O189" s="102"/>
      <c r="P189" s="102"/>
      <c r="Q189" s="102"/>
      <c r="R189" s="102"/>
      <c r="S189" s="102"/>
      <c r="T189" s="102"/>
      <c r="U189" s="102"/>
      <c r="V189" s="102"/>
      <c r="W189" s="102"/>
      <c r="X189" s="102"/>
      <c r="Y189" s="102"/>
      <c r="Z189" s="102"/>
      <c r="AA189" s="102"/>
    </row>
    <row r="190" spans="1:27" x14ac:dyDescent="0.25">
      <c r="A190" s="102"/>
      <c r="B190" s="102"/>
      <c r="C190" s="102"/>
      <c r="D190" s="102"/>
      <c r="E190" s="102"/>
      <c r="F190" s="102"/>
      <c r="G190" s="102"/>
      <c r="H190" s="102"/>
      <c r="I190" s="102"/>
      <c r="J190" s="102"/>
      <c r="K190" s="102"/>
      <c r="L190" s="102"/>
      <c r="M190" s="102"/>
      <c r="N190" s="102"/>
      <c r="O190" s="102"/>
      <c r="P190" s="102"/>
      <c r="Q190" s="102"/>
      <c r="R190" s="102"/>
      <c r="S190" s="102"/>
      <c r="T190" s="102"/>
      <c r="U190" s="102"/>
      <c r="V190" s="102"/>
      <c r="W190" s="102"/>
      <c r="X190" s="102"/>
      <c r="Y190" s="102"/>
      <c r="Z190" s="102"/>
      <c r="AA190" s="102"/>
    </row>
    <row r="191" spans="1:27" x14ac:dyDescent="0.25">
      <c r="A191" s="102"/>
      <c r="B191" s="102"/>
      <c r="C191" s="102"/>
      <c r="D191" s="102"/>
      <c r="E191" s="102"/>
      <c r="F191" s="102"/>
      <c r="G191" s="102"/>
      <c r="H191" s="102"/>
      <c r="I191" s="102"/>
      <c r="J191" s="102"/>
      <c r="K191" s="102"/>
      <c r="L191" s="102"/>
      <c r="M191" s="102"/>
      <c r="N191" s="102"/>
      <c r="O191" s="102"/>
      <c r="P191" s="102"/>
      <c r="Q191" s="102"/>
      <c r="R191" s="102"/>
      <c r="S191" s="102"/>
      <c r="T191" s="102"/>
      <c r="U191" s="102"/>
      <c r="V191" s="102"/>
      <c r="W191" s="102"/>
      <c r="X191" s="102"/>
      <c r="Y191" s="102"/>
      <c r="Z191" s="102"/>
      <c r="AA191" s="102"/>
    </row>
    <row r="192" spans="1:27" x14ac:dyDescent="0.25">
      <c r="A192" s="102"/>
      <c r="B192" s="102"/>
      <c r="C192" s="102"/>
      <c r="D192" s="102"/>
      <c r="E192" s="102"/>
      <c r="F192" s="102"/>
      <c r="G192" s="102"/>
      <c r="H192" s="102"/>
      <c r="I192" s="102"/>
      <c r="J192" s="102"/>
      <c r="K192" s="102"/>
      <c r="L192" s="102"/>
      <c r="M192" s="102"/>
      <c r="N192" s="102"/>
      <c r="O192" s="102"/>
      <c r="P192" s="102"/>
      <c r="Q192" s="102"/>
      <c r="R192" s="102"/>
      <c r="S192" s="102"/>
      <c r="T192" s="102"/>
      <c r="U192" s="102"/>
      <c r="V192" s="102"/>
      <c r="W192" s="102"/>
      <c r="X192" s="102"/>
      <c r="Y192" s="102"/>
      <c r="Z192" s="102"/>
      <c r="AA192" s="102"/>
    </row>
    <row r="193" spans="1:27" x14ac:dyDescent="0.25">
      <c r="A193" s="102"/>
      <c r="B193" s="102"/>
      <c r="C193" s="102"/>
      <c r="D193" s="102"/>
      <c r="E193" s="102"/>
      <c r="F193" s="102"/>
      <c r="G193" s="102"/>
      <c r="H193" s="102"/>
      <c r="I193" s="102"/>
      <c r="J193" s="102"/>
      <c r="K193" s="102"/>
      <c r="L193" s="102"/>
      <c r="M193" s="102"/>
      <c r="N193" s="102"/>
      <c r="O193" s="102"/>
      <c r="P193" s="102"/>
      <c r="Q193" s="102"/>
      <c r="R193" s="102"/>
      <c r="S193" s="102"/>
      <c r="T193" s="102"/>
      <c r="U193" s="102"/>
      <c r="V193" s="102"/>
      <c r="W193" s="102"/>
      <c r="X193" s="102"/>
      <c r="Y193" s="102"/>
      <c r="Z193" s="102"/>
      <c r="AA193" s="102"/>
    </row>
    <row r="194" spans="1:27" x14ac:dyDescent="0.25">
      <c r="A194" s="102"/>
      <c r="B194" s="102"/>
      <c r="C194" s="102"/>
      <c r="D194" s="102"/>
      <c r="E194" s="102"/>
      <c r="F194" s="102"/>
      <c r="G194" s="102"/>
      <c r="H194" s="102"/>
      <c r="I194" s="102"/>
      <c r="J194" s="102"/>
      <c r="K194" s="102"/>
      <c r="L194" s="102"/>
      <c r="M194" s="102"/>
      <c r="N194" s="102"/>
      <c r="O194" s="102"/>
      <c r="P194" s="102"/>
      <c r="Q194" s="102"/>
      <c r="R194" s="102"/>
      <c r="S194" s="102"/>
      <c r="T194" s="102"/>
      <c r="U194" s="102"/>
      <c r="V194" s="102"/>
      <c r="W194" s="102"/>
      <c r="X194" s="102"/>
      <c r="Y194" s="102"/>
      <c r="Z194" s="102"/>
      <c r="AA194" s="102"/>
    </row>
    <row r="195" spans="1:27" x14ac:dyDescent="0.25">
      <c r="A195" s="102"/>
      <c r="B195" s="102"/>
      <c r="C195" s="102"/>
      <c r="D195" s="102"/>
      <c r="E195" s="102"/>
      <c r="F195" s="102"/>
      <c r="G195" s="102"/>
      <c r="H195" s="102"/>
      <c r="I195" s="102"/>
      <c r="J195" s="102"/>
      <c r="K195" s="102"/>
      <c r="L195" s="102"/>
      <c r="M195" s="102"/>
      <c r="N195" s="102"/>
      <c r="O195" s="102"/>
      <c r="P195" s="102"/>
      <c r="Q195" s="102"/>
      <c r="R195" s="102"/>
      <c r="S195" s="102"/>
      <c r="T195" s="102"/>
      <c r="U195" s="102"/>
      <c r="V195" s="102"/>
      <c r="W195" s="102"/>
      <c r="X195" s="102"/>
      <c r="Y195" s="102"/>
      <c r="Z195" s="102"/>
      <c r="AA195" s="102"/>
    </row>
    <row r="196" spans="1:27" x14ac:dyDescent="0.25">
      <c r="A196" s="102"/>
      <c r="B196" s="102"/>
      <c r="C196" s="102"/>
      <c r="D196" s="102"/>
      <c r="E196" s="102"/>
      <c r="F196" s="102"/>
      <c r="G196" s="102"/>
      <c r="H196" s="102"/>
      <c r="I196" s="102"/>
      <c r="J196" s="102"/>
      <c r="K196" s="102"/>
      <c r="L196" s="102"/>
      <c r="M196" s="102"/>
      <c r="N196" s="102"/>
      <c r="O196" s="102"/>
      <c r="P196" s="102"/>
      <c r="Q196" s="102"/>
      <c r="R196" s="102"/>
      <c r="S196" s="102"/>
      <c r="T196" s="102"/>
      <c r="U196" s="102"/>
      <c r="V196" s="102"/>
      <c r="W196" s="102"/>
      <c r="X196" s="102"/>
      <c r="Y196" s="102"/>
      <c r="Z196" s="102"/>
      <c r="AA196" s="102"/>
    </row>
    <row r="197" spans="1:27" x14ac:dyDescent="0.25">
      <c r="A197" s="102"/>
      <c r="B197" s="102"/>
      <c r="C197" s="102"/>
      <c r="D197" s="102"/>
      <c r="E197" s="102"/>
      <c r="F197" s="102"/>
      <c r="G197" s="102"/>
      <c r="H197" s="102"/>
      <c r="I197" s="102"/>
      <c r="J197" s="102"/>
      <c r="K197" s="102"/>
      <c r="L197" s="102"/>
      <c r="M197" s="102"/>
      <c r="N197" s="102"/>
      <c r="O197" s="102"/>
      <c r="P197" s="102"/>
      <c r="Q197" s="102"/>
      <c r="R197" s="102"/>
      <c r="S197" s="102"/>
      <c r="T197" s="102"/>
      <c r="U197" s="102"/>
      <c r="V197" s="102"/>
      <c r="W197" s="102"/>
      <c r="X197" s="102"/>
      <c r="Y197" s="102"/>
      <c r="Z197" s="102"/>
      <c r="AA197" s="102"/>
    </row>
    <row r="198" spans="1:27" x14ac:dyDescent="0.25">
      <c r="A198" s="102"/>
      <c r="B198" s="102"/>
      <c r="C198" s="102"/>
      <c r="D198" s="102"/>
      <c r="E198" s="102"/>
      <c r="F198" s="102"/>
      <c r="G198" s="102"/>
      <c r="H198" s="102"/>
      <c r="I198" s="102"/>
      <c r="J198" s="102"/>
      <c r="K198" s="102"/>
      <c r="L198" s="102"/>
      <c r="M198" s="102"/>
      <c r="N198" s="102"/>
      <c r="O198" s="102"/>
      <c r="P198" s="102"/>
      <c r="Q198" s="102"/>
      <c r="R198" s="102"/>
      <c r="S198" s="102"/>
      <c r="T198" s="102"/>
      <c r="U198" s="102"/>
      <c r="V198" s="102"/>
      <c r="W198" s="102"/>
      <c r="X198" s="102"/>
      <c r="Y198" s="102"/>
      <c r="Z198" s="102"/>
      <c r="AA198" s="102"/>
    </row>
    <row r="199" spans="1:27" x14ac:dyDescent="0.25">
      <c r="A199" s="102"/>
      <c r="B199" s="102"/>
      <c r="C199" s="102"/>
      <c r="D199" s="102"/>
      <c r="E199" s="102"/>
      <c r="F199" s="102"/>
      <c r="G199" s="102"/>
      <c r="H199" s="102"/>
      <c r="I199" s="102"/>
      <c r="J199" s="102"/>
      <c r="K199" s="102"/>
      <c r="L199" s="102"/>
      <c r="M199" s="102"/>
      <c r="N199" s="102"/>
      <c r="O199" s="102"/>
      <c r="P199" s="102"/>
      <c r="Q199" s="102"/>
      <c r="R199" s="102"/>
      <c r="S199" s="102"/>
      <c r="T199" s="102"/>
      <c r="U199" s="102"/>
      <c r="V199" s="102"/>
      <c r="W199" s="102"/>
      <c r="X199" s="102"/>
      <c r="Y199" s="102"/>
      <c r="Z199" s="102"/>
      <c r="AA199" s="102"/>
    </row>
    <row r="200" spans="1:27" x14ac:dyDescent="0.25">
      <c r="A200" s="102"/>
      <c r="B200" s="102"/>
      <c r="C200" s="102"/>
      <c r="D200" s="102"/>
      <c r="E200" s="102"/>
      <c r="F200" s="102"/>
      <c r="G200" s="102"/>
      <c r="H200" s="102"/>
      <c r="I200" s="102"/>
      <c r="J200" s="102"/>
      <c r="K200" s="102"/>
      <c r="L200" s="102"/>
      <c r="M200" s="102"/>
      <c r="N200" s="102"/>
      <c r="O200" s="102"/>
      <c r="P200" s="102"/>
      <c r="Q200" s="102"/>
      <c r="R200" s="102"/>
      <c r="S200" s="102"/>
      <c r="T200" s="102"/>
      <c r="U200" s="102"/>
      <c r="V200" s="102"/>
      <c r="W200" s="102"/>
      <c r="X200" s="102"/>
      <c r="Y200" s="102"/>
      <c r="Z200" s="102"/>
      <c r="AA200" s="102"/>
    </row>
    <row r="201" spans="1:27" x14ac:dyDescent="0.25">
      <c r="A201" s="102"/>
      <c r="B201" s="102"/>
      <c r="C201" s="102"/>
      <c r="D201" s="102"/>
      <c r="E201" s="102"/>
      <c r="F201" s="102"/>
      <c r="G201" s="102"/>
      <c r="H201" s="102"/>
      <c r="I201" s="102"/>
      <c r="J201" s="102"/>
      <c r="K201" s="102"/>
      <c r="L201" s="102"/>
      <c r="M201" s="102"/>
      <c r="N201" s="102"/>
      <c r="O201" s="102"/>
      <c r="P201" s="102"/>
      <c r="Q201" s="102"/>
      <c r="R201" s="102"/>
      <c r="S201" s="102"/>
      <c r="T201" s="102"/>
      <c r="U201" s="102"/>
      <c r="V201" s="102"/>
      <c r="W201" s="102"/>
      <c r="X201" s="102"/>
      <c r="Y201" s="102"/>
      <c r="Z201" s="102"/>
      <c r="AA201" s="102"/>
    </row>
    <row r="202" spans="1:27" x14ac:dyDescent="0.25">
      <c r="A202" s="102"/>
      <c r="B202" s="102"/>
      <c r="C202" s="102"/>
      <c r="D202" s="102"/>
      <c r="E202" s="102"/>
      <c r="F202" s="102"/>
      <c r="G202" s="102"/>
      <c r="H202" s="102"/>
      <c r="I202" s="102"/>
      <c r="J202" s="102"/>
      <c r="K202" s="102"/>
      <c r="L202" s="102"/>
      <c r="M202" s="102"/>
      <c r="N202" s="102"/>
      <c r="O202" s="102"/>
      <c r="P202" s="102"/>
      <c r="Q202" s="102"/>
      <c r="R202" s="102"/>
      <c r="S202" s="102"/>
      <c r="T202" s="102"/>
      <c r="U202" s="102"/>
      <c r="V202" s="102"/>
      <c r="W202" s="102"/>
      <c r="X202" s="102"/>
      <c r="Y202" s="102"/>
      <c r="Z202" s="102"/>
      <c r="AA202" s="102"/>
    </row>
    <row r="203" spans="1:27" x14ac:dyDescent="0.25">
      <c r="A203" s="102"/>
      <c r="B203" s="102"/>
      <c r="C203" s="102"/>
      <c r="D203" s="102"/>
      <c r="E203" s="102"/>
      <c r="F203" s="102"/>
      <c r="G203" s="102"/>
      <c r="H203" s="102"/>
      <c r="I203" s="102"/>
      <c r="J203" s="102"/>
      <c r="K203" s="102"/>
      <c r="L203" s="102"/>
      <c r="M203" s="102"/>
      <c r="N203" s="102"/>
      <c r="O203" s="102"/>
      <c r="P203" s="102"/>
      <c r="Q203" s="102"/>
      <c r="R203" s="102"/>
      <c r="S203" s="102"/>
      <c r="T203" s="102"/>
      <c r="U203" s="102"/>
      <c r="V203" s="102"/>
      <c r="W203" s="102"/>
      <c r="X203" s="102"/>
      <c r="Y203" s="102"/>
      <c r="Z203" s="102"/>
      <c r="AA203" s="102"/>
    </row>
    <row r="204" spans="1:27" x14ac:dyDescent="0.25">
      <c r="A204" s="102"/>
      <c r="B204" s="102"/>
      <c r="C204" s="102"/>
      <c r="D204" s="102"/>
      <c r="E204" s="102"/>
      <c r="F204" s="102"/>
      <c r="G204" s="102"/>
      <c r="H204" s="102"/>
      <c r="I204" s="102"/>
      <c r="J204" s="102"/>
      <c r="K204" s="102"/>
      <c r="L204" s="102"/>
      <c r="M204" s="102"/>
      <c r="N204" s="102"/>
      <c r="O204" s="102"/>
      <c r="P204" s="102"/>
      <c r="Q204" s="102"/>
      <c r="R204" s="102"/>
      <c r="S204" s="102"/>
      <c r="T204" s="102"/>
      <c r="U204" s="102"/>
      <c r="V204" s="102"/>
      <c r="W204" s="102"/>
      <c r="X204" s="102"/>
      <c r="Y204" s="102"/>
      <c r="Z204" s="102"/>
      <c r="AA204" s="102"/>
    </row>
    <row r="205" spans="1:27" x14ac:dyDescent="0.25">
      <c r="A205" s="102"/>
      <c r="B205" s="102"/>
      <c r="C205" s="102"/>
      <c r="D205" s="102"/>
      <c r="E205" s="102"/>
      <c r="F205" s="102"/>
      <c r="G205" s="102"/>
      <c r="H205" s="102"/>
      <c r="I205" s="102"/>
      <c r="J205" s="102"/>
      <c r="K205" s="102"/>
      <c r="L205" s="102"/>
      <c r="M205" s="102"/>
      <c r="N205" s="102"/>
      <c r="O205" s="102"/>
      <c r="P205" s="102"/>
      <c r="Q205" s="102"/>
      <c r="R205" s="102"/>
      <c r="S205" s="102"/>
      <c r="T205" s="102"/>
      <c r="U205" s="102"/>
      <c r="V205" s="102"/>
      <c r="W205" s="102"/>
      <c r="X205" s="102"/>
      <c r="Y205" s="102"/>
      <c r="Z205" s="102"/>
      <c r="AA205" s="102"/>
    </row>
    <row r="206" spans="1:27" x14ac:dyDescent="0.25">
      <c r="A206" s="102"/>
      <c r="B206" s="102"/>
      <c r="C206" s="102"/>
      <c r="D206" s="102"/>
      <c r="E206" s="102"/>
      <c r="F206" s="102"/>
      <c r="G206" s="102"/>
      <c r="H206" s="102"/>
      <c r="I206" s="102"/>
      <c r="J206" s="102"/>
      <c r="K206" s="102"/>
      <c r="L206" s="102"/>
      <c r="M206" s="102"/>
      <c r="N206" s="102"/>
      <c r="O206" s="102"/>
      <c r="P206" s="102"/>
      <c r="Q206" s="102"/>
      <c r="R206" s="102"/>
      <c r="S206" s="102"/>
      <c r="T206" s="102"/>
      <c r="U206" s="102"/>
      <c r="V206" s="102"/>
      <c r="W206" s="102"/>
      <c r="X206" s="102"/>
      <c r="Y206" s="102"/>
      <c r="Z206" s="102"/>
      <c r="AA206" s="102"/>
    </row>
    <row r="207" spans="1:27" x14ac:dyDescent="0.25">
      <c r="A207" s="102"/>
      <c r="B207" s="102"/>
      <c r="C207" s="102"/>
      <c r="D207" s="102"/>
      <c r="E207" s="102"/>
      <c r="F207" s="102"/>
      <c r="G207" s="102"/>
      <c r="H207" s="102"/>
      <c r="I207" s="102"/>
      <c r="J207" s="102"/>
      <c r="K207" s="102"/>
      <c r="L207" s="102"/>
      <c r="M207" s="102"/>
      <c r="N207" s="102"/>
      <c r="O207" s="102"/>
      <c r="P207" s="102"/>
      <c r="Q207" s="102"/>
      <c r="R207" s="102"/>
      <c r="S207" s="102"/>
      <c r="T207" s="102"/>
      <c r="U207" s="102"/>
      <c r="V207" s="102"/>
      <c r="W207" s="102"/>
      <c r="X207" s="102"/>
      <c r="Y207" s="102"/>
      <c r="Z207" s="102"/>
      <c r="AA207" s="102"/>
    </row>
    <row r="208" spans="1:27" x14ac:dyDescent="0.25">
      <c r="A208" s="102"/>
      <c r="B208" s="102"/>
      <c r="C208" s="102"/>
      <c r="D208" s="102"/>
      <c r="E208" s="102"/>
      <c r="F208" s="102"/>
      <c r="G208" s="102"/>
      <c r="H208" s="102"/>
      <c r="I208" s="102"/>
      <c r="J208" s="102"/>
      <c r="K208" s="102"/>
      <c r="L208" s="102"/>
      <c r="M208" s="102"/>
      <c r="N208" s="102"/>
      <c r="O208" s="102"/>
      <c r="P208" s="102"/>
      <c r="Q208" s="102"/>
      <c r="R208" s="102"/>
      <c r="S208" s="102"/>
      <c r="T208" s="102"/>
      <c r="U208" s="102"/>
      <c r="V208" s="102"/>
      <c r="W208" s="102"/>
      <c r="X208" s="102"/>
      <c r="Y208" s="102"/>
      <c r="Z208" s="102"/>
      <c r="AA208" s="102"/>
    </row>
    <row r="209" spans="1:27" x14ac:dyDescent="0.25">
      <c r="A209" s="102"/>
      <c r="B209" s="102"/>
      <c r="C209" s="102"/>
      <c r="D209" s="102"/>
      <c r="E209" s="102"/>
      <c r="F209" s="102"/>
      <c r="G209" s="102"/>
      <c r="H209" s="102"/>
      <c r="I209" s="102"/>
      <c r="J209" s="102"/>
      <c r="K209" s="102"/>
      <c r="L209" s="102"/>
      <c r="M209" s="102"/>
      <c r="N209" s="102"/>
      <c r="O209" s="102"/>
      <c r="P209" s="102"/>
      <c r="Q209" s="102"/>
      <c r="R209" s="102"/>
      <c r="S209" s="102"/>
      <c r="T209" s="102"/>
      <c r="U209" s="102"/>
      <c r="V209" s="102"/>
      <c r="W209" s="102"/>
      <c r="X209" s="102"/>
      <c r="Y209" s="102"/>
      <c r="Z209" s="102"/>
      <c r="AA209" s="102"/>
    </row>
    <row r="210" spans="1:27" x14ac:dyDescent="0.25">
      <c r="A210" s="102"/>
      <c r="B210" s="102"/>
      <c r="C210" s="102"/>
      <c r="D210" s="102"/>
      <c r="E210" s="102"/>
      <c r="F210" s="102"/>
      <c r="G210" s="102"/>
      <c r="H210" s="102"/>
      <c r="I210" s="102"/>
      <c r="J210" s="102"/>
      <c r="K210" s="102"/>
      <c r="L210" s="102"/>
      <c r="M210" s="102"/>
      <c r="N210" s="102"/>
      <c r="O210" s="102"/>
      <c r="P210" s="102"/>
      <c r="Q210" s="102"/>
      <c r="R210" s="102"/>
      <c r="S210" s="102"/>
      <c r="T210" s="102"/>
      <c r="U210" s="102"/>
      <c r="V210" s="102"/>
      <c r="W210" s="102"/>
      <c r="X210" s="102"/>
      <c r="Y210" s="102"/>
      <c r="Z210" s="102"/>
      <c r="AA210" s="102"/>
    </row>
    <row r="211" spans="1:27" x14ac:dyDescent="0.25">
      <c r="A211" s="102"/>
      <c r="B211" s="102"/>
      <c r="C211" s="102"/>
      <c r="D211" s="102"/>
      <c r="E211" s="102"/>
      <c r="F211" s="102"/>
      <c r="G211" s="102"/>
      <c r="H211" s="102"/>
      <c r="I211" s="102"/>
      <c r="J211" s="102"/>
      <c r="K211" s="102"/>
      <c r="L211" s="102"/>
      <c r="M211" s="102"/>
      <c r="N211" s="102"/>
      <c r="O211" s="102"/>
      <c r="P211" s="102"/>
      <c r="Q211" s="102"/>
      <c r="R211" s="102"/>
      <c r="S211" s="102"/>
      <c r="T211" s="102"/>
      <c r="U211" s="102"/>
      <c r="V211" s="102"/>
      <c r="W211" s="102"/>
      <c r="X211" s="102"/>
      <c r="Y211" s="102"/>
      <c r="Z211" s="102"/>
      <c r="AA211" s="102"/>
    </row>
    <row r="212" spans="1:27" x14ac:dyDescent="0.25">
      <c r="A212" s="102"/>
      <c r="B212" s="102"/>
      <c r="C212" s="102"/>
      <c r="D212" s="102"/>
      <c r="E212" s="102"/>
      <c r="F212" s="102"/>
      <c r="G212" s="102"/>
      <c r="H212" s="102"/>
      <c r="I212" s="102"/>
      <c r="J212" s="102"/>
      <c r="K212" s="102"/>
      <c r="L212" s="102"/>
      <c r="M212" s="102"/>
      <c r="N212" s="102"/>
      <c r="O212" s="102"/>
      <c r="P212" s="102"/>
      <c r="Q212" s="102"/>
      <c r="R212" s="102"/>
      <c r="S212" s="102"/>
      <c r="T212" s="102"/>
      <c r="U212" s="102"/>
      <c r="V212" s="102"/>
      <c r="W212" s="102"/>
      <c r="X212" s="102"/>
      <c r="Y212" s="102"/>
      <c r="Z212" s="102"/>
      <c r="AA212" s="102"/>
    </row>
    <row r="213" spans="1:27" x14ac:dyDescent="0.25">
      <c r="A213" s="102"/>
      <c r="B213" s="102"/>
      <c r="C213" s="102"/>
      <c r="D213" s="102"/>
      <c r="E213" s="102"/>
      <c r="F213" s="102"/>
      <c r="G213" s="102"/>
      <c r="H213" s="102"/>
      <c r="I213" s="102"/>
      <c r="J213" s="102"/>
      <c r="K213" s="102"/>
      <c r="L213" s="102"/>
      <c r="M213" s="102"/>
      <c r="N213" s="102"/>
      <c r="O213" s="102"/>
      <c r="P213" s="102"/>
      <c r="Q213" s="102"/>
      <c r="R213" s="102"/>
      <c r="S213" s="102"/>
      <c r="T213" s="102"/>
      <c r="U213" s="102"/>
      <c r="V213" s="102"/>
      <c r="W213" s="102"/>
      <c r="X213" s="102"/>
      <c r="Y213" s="102"/>
      <c r="Z213" s="102"/>
      <c r="AA213" s="102"/>
    </row>
    <row r="214" spans="1:27" x14ac:dyDescent="0.25">
      <c r="A214" s="102"/>
      <c r="B214" s="102"/>
      <c r="C214" s="102"/>
      <c r="D214" s="102"/>
      <c r="E214" s="102"/>
      <c r="F214" s="102"/>
      <c r="G214" s="102"/>
      <c r="H214" s="102"/>
      <c r="I214" s="102"/>
      <c r="J214" s="102"/>
      <c r="K214" s="102"/>
      <c r="L214" s="102"/>
      <c r="M214" s="102"/>
      <c r="N214" s="102"/>
      <c r="O214" s="102"/>
      <c r="P214" s="102"/>
      <c r="Q214" s="102"/>
      <c r="R214" s="102"/>
      <c r="S214" s="102"/>
      <c r="T214" s="102"/>
      <c r="U214" s="102"/>
      <c r="V214" s="102"/>
      <c r="W214" s="102"/>
      <c r="X214" s="102"/>
      <c r="Y214" s="102"/>
      <c r="Z214" s="102"/>
      <c r="AA214" s="102"/>
    </row>
    <row r="215" spans="1:27" x14ac:dyDescent="0.25">
      <c r="A215" s="102"/>
      <c r="B215" s="102"/>
      <c r="C215" s="102"/>
      <c r="D215" s="102"/>
      <c r="E215" s="102"/>
      <c r="F215" s="102"/>
      <c r="G215" s="102"/>
      <c r="H215" s="102"/>
      <c r="I215" s="102"/>
      <c r="J215" s="102"/>
      <c r="K215" s="102"/>
      <c r="L215" s="102"/>
      <c r="M215" s="102"/>
      <c r="N215" s="102"/>
      <c r="O215" s="102"/>
      <c r="P215" s="102"/>
      <c r="Q215" s="102"/>
      <c r="R215" s="102"/>
      <c r="S215" s="102"/>
      <c r="T215" s="102"/>
      <c r="U215" s="102"/>
      <c r="V215" s="102"/>
      <c r="W215" s="102"/>
      <c r="X215" s="102"/>
      <c r="Y215" s="102"/>
      <c r="Z215" s="102"/>
      <c r="AA215" s="102"/>
    </row>
    <row r="216" spans="1:27" x14ac:dyDescent="0.25">
      <c r="A216" s="102"/>
      <c r="B216" s="102"/>
      <c r="C216" s="102"/>
      <c r="D216" s="102"/>
      <c r="E216" s="102"/>
      <c r="F216" s="102"/>
      <c r="G216" s="102"/>
      <c r="H216" s="102"/>
      <c r="I216" s="102"/>
      <c r="J216" s="102"/>
      <c r="K216" s="102"/>
      <c r="L216" s="102"/>
      <c r="M216" s="102"/>
      <c r="N216" s="102"/>
      <c r="O216" s="102"/>
      <c r="P216" s="102"/>
      <c r="Q216" s="102"/>
      <c r="R216" s="102"/>
      <c r="S216" s="102"/>
      <c r="T216" s="102"/>
      <c r="U216" s="102"/>
      <c r="V216" s="102"/>
      <c r="W216" s="102"/>
      <c r="X216" s="102"/>
      <c r="Y216" s="102"/>
      <c r="Z216" s="102"/>
      <c r="AA216" s="102"/>
    </row>
    <row r="217" spans="1:27" x14ac:dyDescent="0.25">
      <c r="A217" s="102"/>
      <c r="B217" s="102"/>
      <c r="C217" s="102"/>
      <c r="D217" s="102"/>
      <c r="E217" s="102"/>
      <c r="F217" s="102"/>
      <c r="G217" s="102"/>
      <c r="H217" s="102"/>
      <c r="I217" s="102"/>
      <c r="J217" s="102"/>
      <c r="K217" s="102"/>
      <c r="L217" s="102"/>
      <c r="M217" s="102"/>
      <c r="N217" s="102"/>
      <c r="O217" s="102"/>
      <c r="P217" s="102"/>
      <c r="Q217" s="102"/>
      <c r="R217" s="102"/>
      <c r="S217" s="102"/>
      <c r="T217" s="102"/>
      <c r="U217" s="102"/>
      <c r="V217" s="102"/>
      <c r="W217" s="102"/>
      <c r="X217" s="102"/>
      <c r="Y217" s="102"/>
      <c r="Z217" s="102"/>
      <c r="AA217" s="102"/>
    </row>
    <row r="218" spans="1:27" x14ac:dyDescent="0.25">
      <c r="A218" s="102"/>
      <c r="B218" s="102"/>
      <c r="C218" s="102"/>
      <c r="D218" s="102"/>
      <c r="E218" s="102"/>
      <c r="F218" s="102"/>
      <c r="G218" s="102"/>
      <c r="H218" s="102"/>
      <c r="I218" s="102"/>
      <c r="J218" s="102"/>
      <c r="K218" s="102"/>
      <c r="L218" s="102"/>
      <c r="M218" s="102"/>
      <c r="N218" s="102"/>
      <c r="O218" s="102"/>
      <c r="P218" s="102"/>
      <c r="Q218" s="102"/>
      <c r="R218" s="102"/>
      <c r="S218" s="102"/>
      <c r="T218" s="102"/>
      <c r="U218" s="102"/>
      <c r="V218" s="102"/>
      <c r="W218" s="102"/>
      <c r="X218" s="102"/>
      <c r="Y218" s="102"/>
      <c r="Z218" s="102"/>
      <c r="AA218" s="102"/>
    </row>
    <row r="219" spans="1:27" x14ac:dyDescent="0.25">
      <c r="A219" s="102"/>
      <c r="B219" s="102"/>
      <c r="C219" s="102"/>
      <c r="D219" s="102"/>
      <c r="E219" s="102"/>
      <c r="F219" s="102"/>
      <c r="G219" s="102"/>
      <c r="H219" s="102"/>
      <c r="I219" s="102"/>
      <c r="J219" s="102"/>
      <c r="K219" s="102"/>
      <c r="L219" s="102"/>
      <c r="M219" s="102"/>
      <c r="N219" s="102"/>
      <c r="O219" s="102"/>
      <c r="P219" s="102"/>
      <c r="Q219" s="102"/>
      <c r="R219" s="102"/>
      <c r="S219" s="102"/>
      <c r="T219" s="102"/>
      <c r="U219" s="102"/>
      <c r="V219" s="102"/>
      <c r="W219" s="102"/>
      <c r="X219" s="102"/>
      <c r="Y219" s="102"/>
      <c r="Z219" s="102"/>
      <c r="AA219" s="102"/>
    </row>
    <row r="220" spans="1:27" x14ac:dyDescent="0.25">
      <c r="A220" s="102"/>
      <c r="B220" s="102"/>
      <c r="C220" s="102"/>
      <c r="D220" s="102"/>
      <c r="E220" s="102"/>
      <c r="F220" s="102"/>
      <c r="G220" s="102"/>
      <c r="H220" s="102"/>
      <c r="I220" s="102"/>
      <c r="J220" s="102"/>
      <c r="K220" s="102"/>
      <c r="L220" s="102"/>
      <c r="M220" s="102"/>
      <c r="N220" s="102"/>
      <c r="O220" s="102"/>
      <c r="P220" s="102"/>
      <c r="Q220" s="102"/>
      <c r="R220" s="102"/>
      <c r="S220" s="102"/>
      <c r="T220" s="102"/>
      <c r="U220" s="102"/>
      <c r="V220" s="102"/>
      <c r="W220" s="102"/>
      <c r="X220" s="102"/>
      <c r="Y220" s="102"/>
      <c r="Z220" s="102"/>
      <c r="AA220" s="102"/>
    </row>
    <row r="221" spans="1:27" x14ac:dyDescent="0.25">
      <c r="A221" s="102"/>
      <c r="B221" s="102"/>
      <c r="C221" s="102"/>
      <c r="D221" s="102"/>
      <c r="E221" s="102"/>
      <c r="F221" s="102"/>
      <c r="G221" s="102"/>
      <c r="H221" s="102"/>
      <c r="I221" s="102"/>
      <c r="J221" s="102"/>
      <c r="K221" s="102"/>
      <c r="L221" s="102"/>
      <c r="M221" s="102"/>
      <c r="N221" s="102"/>
      <c r="O221" s="102"/>
      <c r="P221" s="102"/>
      <c r="Q221" s="102"/>
      <c r="R221" s="102"/>
      <c r="S221" s="102"/>
      <c r="T221" s="102"/>
      <c r="U221" s="102"/>
      <c r="V221" s="102"/>
      <c r="W221" s="102"/>
      <c r="X221" s="102"/>
      <c r="Y221" s="102"/>
      <c r="Z221" s="102"/>
      <c r="AA221" s="102"/>
    </row>
    <row r="222" spans="1:27" x14ac:dyDescent="0.25">
      <c r="A222" s="102"/>
      <c r="B222" s="102"/>
      <c r="C222" s="102"/>
      <c r="D222" s="102"/>
      <c r="E222" s="102"/>
      <c r="F222" s="102"/>
      <c r="G222" s="102"/>
      <c r="H222" s="102"/>
      <c r="I222" s="102"/>
      <c r="J222" s="102"/>
      <c r="K222" s="102"/>
      <c r="L222" s="102"/>
      <c r="M222" s="102"/>
      <c r="N222" s="102"/>
      <c r="O222" s="102"/>
      <c r="P222" s="102"/>
      <c r="Q222" s="102"/>
      <c r="R222" s="102"/>
      <c r="S222" s="102"/>
      <c r="T222" s="102"/>
      <c r="U222" s="102"/>
      <c r="V222" s="102"/>
      <c r="W222" s="102"/>
      <c r="X222" s="102"/>
      <c r="Y222" s="102"/>
      <c r="Z222" s="102"/>
      <c r="AA222" s="102"/>
    </row>
    <row r="223" spans="1:27" x14ac:dyDescent="0.25">
      <c r="A223" s="102"/>
      <c r="B223" s="102"/>
      <c r="C223" s="102"/>
      <c r="D223" s="102"/>
      <c r="E223" s="102"/>
      <c r="F223" s="102"/>
      <c r="G223" s="102"/>
      <c r="H223" s="102"/>
      <c r="I223" s="102"/>
      <c r="J223" s="102"/>
      <c r="K223" s="102"/>
      <c r="L223" s="102"/>
      <c r="M223" s="102"/>
      <c r="N223" s="102"/>
      <c r="O223" s="102"/>
      <c r="P223" s="102"/>
      <c r="Q223" s="102"/>
      <c r="R223" s="102"/>
      <c r="S223" s="102"/>
      <c r="T223" s="102"/>
      <c r="U223" s="102"/>
      <c r="V223" s="102"/>
      <c r="W223" s="102"/>
      <c r="X223" s="102"/>
      <c r="Y223" s="102"/>
      <c r="Z223" s="102"/>
      <c r="AA223" s="102"/>
    </row>
    <row r="224" spans="1:27" x14ac:dyDescent="0.25">
      <c r="A224" s="102"/>
      <c r="B224" s="102"/>
      <c r="C224" s="102"/>
      <c r="D224" s="102"/>
      <c r="E224" s="102"/>
      <c r="F224" s="102"/>
      <c r="G224" s="102"/>
      <c r="H224" s="102"/>
      <c r="I224" s="102"/>
      <c r="J224" s="102"/>
      <c r="K224" s="102"/>
      <c r="L224" s="102"/>
      <c r="M224" s="102"/>
      <c r="N224" s="102"/>
      <c r="O224" s="102"/>
      <c r="P224" s="102"/>
      <c r="Q224" s="102"/>
      <c r="R224" s="102"/>
      <c r="S224" s="102"/>
      <c r="T224" s="102"/>
      <c r="U224" s="102"/>
      <c r="V224" s="102"/>
      <c r="W224" s="102"/>
      <c r="X224" s="102"/>
      <c r="Y224" s="102"/>
      <c r="Z224" s="102"/>
      <c r="AA224" s="102"/>
    </row>
    <row r="225" spans="1:27" x14ac:dyDescent="0.25">
      <c r="A225" s="102"/>
      <c r="B225" s="102"/>
      <c r="C225" s="102"/>
      <c r="D225" s="102"/>
      <c r="E225" s="102"/>
      <c r="F225" s="102"/>
      <c r="G225" s="102"/>
      <c r="H225" s="102"/>
      <c r="I225" s="102"/>
      <c r="J225" s="102"/>
      <c r="K225" s="102"/>
      <c r="L225" s="102"/>
      <c r="M225" s="102"/>
      <c r="N225" s="102"/>
      <c r="O225" s="102"/>
      <c r="P225" s="102"/>
      <c r="Q225" s="102"/>
      <c r="R225" s="102"/>
      <c r="S225" s="102"/>
      <c r="T225" s="102"/>
      <c r="U225" s="102"/>
      <c r="V225" s="102"/>
      <c r="W225" s="102"/>
      <c r="X225" s="102"/>
      <c r="Y225" s="102"/>
      <c r="Z225" s="102"/>
      <c r="AA225" s="102"/>
    </row>
    <row r="226" spans="1:27" x14ac:dyDescent="0.25">
      <c r="A226" s="102"/>
      <c r="B226" s="102"/>
      <c r="C226" s="102"/>
      <c r="D226" s="102"/>
      <c r="E226" s="102"/>
      <c r="F226" s="102"/>
      <c r="G226" s="102"/>
      <c r="H226" s="102"/>
      <c r="I226" s="102"/>
      <c r="J226" s="102"/>
      <c r="K226" s="102"/>
      <c r="L226" s="102"/>
      <c r="M226" s="102"/>
      <c r="N226" s="102"/>
      <c r="O226" s="102"/>
      <c r="P226" s="102"/>
      <c r="Q226" s="102"/>
      <c r="R226" s="102"/>
      <c r="S226" s="102"/>
      <c r="T226" s="102"/>
      <c r="U226" s="102"/>
      <c r="V226" s="102"/>
      <c r="W226" s="102"/>
      <c r="X226" s="102"/>
      <c r="Y226" s="102"/>
      <c r="Z226" s="102"/>
      <c r="AA226" s="102"/>
    </row>
    <row r="227" spans="1:27" x14ac:dyDescent="0.25">
      <c r="A227" s="102"/>
      <c r="B227" s="102"/>
      <c r="C227" s="102"/>
      <c r="D227" s="102"/>
      <c r="E227" s="102"/>
      <c r="F227" s="102"/>
      <c r="G227" s="102"/>
      <c r="H227" s="102"/>
      <c r="I227" s="102"/>
      <c r="J227" s="102"/>
      <c r="K227" s="102"/>
      <c r="L227" s="102"/>
      <c r="M227" s="102"/>
      <c r="N227" s="102"/>
      <c r="O227" s="102"/>
      <c r="P227" s="102"/>
      <c r="Q227" s="102"/>
      <c r="R227" s="102"/>
      <c r="S227" s="102"/>
      <c r="T227" s="102"/>
      <c r="U227" s="102"/>
      <c r="V227" s="102"/>
      <c r="W227" s="102"/>
      <c r="X227" s="102"/>
      <c r="Y227" s="102"/>
      <c r="Z227" s="102"/>
      <c r="AA227" s="102"/>
    </row>
    <row r="228" spans="1:27" x14ac:dyDescent="0.25">
      <c r="A228" s="102"/>
      <c r="B228" s="102"/>
      <c r="C228" s="102"/>
      <c r="D228" s="102"/>
      <c r="E228" s="102"/>
      <c r="F228" s="102"/>
      <c r="G228" s="102"/>
      <c r="H228" s="102"/>
      <c r="I228" s="102"/>
      <c r="J228" s="102"/>
      <c r="K228" s="102"/>
      <c r="L228" s="102"/>
      <c r="M228" s="102"/>
      <c r="N228" s="102"/>
      <c r="O228" s="102"/>
      <c r="P228" s="102"/>
      <c r="Q228" s="102"/>
      <c r="R228" s="102"/>
      <c r="S228" s="102"/>
      <c r="T228" s="102"/>
      <c r="U228" s="102"/>
      <c r="V228" s="102"/>
      <c r="W228" s="102"/>
      <c r="X228" s="102"/>
      <c r="Y228" s="102"/>
      <c r="Z228" s="102"/>
      <c r="AA228" s="102"/>
    </row>
    <row r="229" spans="1:27" x14ac:dyDescent="0.25">
      <c r="A229" s="102"/>
      <c r="B229" s="102"/>
      <c r="C229" s="102"/>
      <c r="D229" s="102"/>
      <c r="E229" s="102"/>
      <c r="F229" s="102"/>
      <c r="G229" s="102"/>
      <c r="H229" s="102"/>
      <c r="I229" s="102"/>
      <c r="J229" s="102"/>
      <c r="K229" s="102"/>
      <c r="L229" s="102"/>
      <c r="M229" s="102"/>
      <c r="N229" s="102"/>
      <c r="O229" s="102"/>
      <c r="P229" s="102"/>
      <c r="Q229" s="102"/>
      <c r="R229" s="102"/>
      <c r="S229" s="102"/>
      <c r="T229" s="102"/>
      <c r="U229" s="102"/>
      <c r="V229" s="102"/>
      <c r="W229" s="102"/>
      <c r="X229" s="102"/>
      <c r="Y229" s="102"/>
      <c r="Z229" s="102"/>
      <c r="AA229" s="102"/>
    </row>
    <row r="230" spans="1:27" x14ac:dyDescent="0.25">
      <c r="A230" s="102"/>
      <c r="B230" s="102"/>
      <c r="C230" s="102"/>
      <c r="D230" s="102"/>
      <c r="E230" s="102"/>
      <c r="F230" s="102"/>
      <c r="G230" s="102"/>
      <c r="H230" s="102"/>
      <c r="I230" s="102"/>
      <c r="J230" s="102"/>
      <c r="K230" s="102"/>
      <c r="L230" s="102"/>
      <c r="M230" s="102"/>
      <c r="N230" s="102"/>
      <c r="O230" s="102"/>
      <c r="P230" s="102"/>
      <c r="Q230" s="102"/>
      <c r="R230" s="102"/>
      <c r="S230" s="102"/>
      <c r="T230" s="102"/>
      <c r="U230" s="102"/>
      <c r="V230" s="102"/>
      <c r="W230" s="102"/>
      <c r="X230" s="102"/>
      <c r="Y230" s="102"/>
      <c r="Z230" s="102"/>
      <c r="AA230" s="102"/>
    </row>
    <row r="231" spans="1:27" x14ac:dyDescent="0.25">
      <c r="A231" s="102"/>
      <c r="B231" s="102"/>
      <c r="C231" s="102"/>
      <c r="D231" s="102"/>
      <c r="E231" s="102"/>
      <c r="F231" s="102"/>
      <c r="G231" s="102"/>
      <c r="H231" s="102"/>
      <c r="I231" s="102"/>
      <c r="J231" s="102"/>
      <c r="K231" s="102"/>
      <c r="L231" s="102"/>
      <c r="M231" s="102"/>
      <c r="N231" s="102"/>
      <c r="O231" s="102"/>
      <c r="P231" s="102"/>
      <c r="Q231" s="102"/>
      <c r="R231" s="102"/>
      <c r="S231" s="102"/>
      <c r="T231" s="102"/>
      <c r="U231" s="102"/>
      <c r="V231" s="102"/>
      <c r="W231" s="102"/>
      <c r="X231" s="102"/>
      <c r="Y231" s="102"/>
      <c r="Z231" s="102"/>
      <c r="AA231" s="102"/>
    </row>
    <row r="232" spans="1:27" x14ac:dyDescent="0.25">
      <c r="A232" s="102"/>
      <c r="B232" s="102"/>
      <c r="C232" s="102"/>
      <c r="D232" s="102"/>
      <c r="E232" s="102"/>
      <c r="F232" s="102"/>
      <c r="G232" s="102"/>
      <c r="H232" s="102"/>
      <c r="I232" s="102"/>
      <c r="J232" s="102"/>
      <c r="K232" s="102"/>
      <c r="L232" s="102"/>
      <c r="M232" s="102"/>
      <c r="N232" s="102"/>
      <c r="O232" s="102"/>
      <c r="P232" s="102"/>
      <c r="Q232" s="102"/>
      <c r="R232" s="102"/>
      <c r="S232" s="102"/>
      <c r="T232" s="102"/>
      <c r="U232" s="102"/>
      <c r="V232" s="102"/>
      <c r="W232" s="102"/>
      <c r="X232" s="102"/>
      <c r="Y232" s="102"/>
      <c r="Z232" s="102"/>
      <c r="AA232" s="102"/>
    </row>
    <row r="233" spans="1:27" x14ac:dyDescent="0.25">
      <c r="A233" s="102"/>
      <c r="B233" s="102"/>
      <c r="C233" s="102"/>
      <c r="D233" s="102"/>
      <c r="E233" s="102"/>
      <c r="F233" s="102"/>
      <c r="G233" s="102"/>
      <c r="H233" s="102"/>
      <c r="I233" s="102"/>
      <c r="J233" s="102"/>
      <c r="K233" s="102"/>
      <c r="L233" s="102"/>
      <c r="M233" s="102"/>
      <c r="N233" s="102"/>
      <c r="O233" s="102"/>
      <c r="P233" s="102"/>
      <c r="Q233" s="102"/>
      <c r="R233" s="102"/>
      <c r="S233" s="102"/>
      <c r="T233" s="102"/>
      <c r="U233" s="102"/>
      <c r="V233" s="102"/>
      <c r="W233" s="102"/>
      <c r="X233" s="102"/>
      <c r="Y233" s="102"/>
      <c r="Z233" s="102"/>
      <c r="AA233" s="102"/>
    </row>
    <row r="234" spans="1:27" x14ac:dyDescent="0.25">
      <c r="A234" s="102"/>
      <c r="B234" s="102"/>
      <c r="C234" s="102"/>
      <c r="D234" s="102"/>
      <c r="E234" s="102"/>
      <c r="F234" s="102"/>
      <c r="G234" s="102"/>
      <c r="H234" s="102"/>
      <c r="I234" s="102"/>
      <c r="J234" s="102"/>
      <c r="K234" s="102"/>
      <c r="L234" s="102"/>
      <c r="M234" s="102"/>
      <c r="N234" s="102"/>
      <c r="O234" s="102"/>
      <c r="P234" s="102"/>
      <c r="Q234" s="102"/>
      <c r="R234" s="102"/>
      <c r="S234" s="102"/>
      <c r="T234" s="102"/>
      <c r="U234" s="102"/>
      <c r="V234" s="102"/>
      <c r="W234" s="102"/>
      <c r="X234" s="102"/>
      <c r="Y234" s="102"/>
      <c r="Z234" s="102"/>
      <c r="AA234" s="102"/>
    </row>
    <row r="235" spans="1:27" x14ac:dyDescent="0.25">
      <c r="A235" s="102"/>
      <c r="B235" s="102"/>
      <c r="C235" s="102"/>
      <c r="D235" s="102"/>
      <c r="E235" s="102"/>
      <c r="F235" s="102"/>
      <c r="G235" s="102"/>
      <c r="H235" s="102"/>
      <c r="I235" s="102"/>
      <c r="J235" s="102"/>
      <c r="K235" s="102"/>
      <c r="L235" s="102"/>
      <c r="M235" s="102"/>
      <c r="N235" s="102"/>
      <c r="O235" s="102"/>
      <c r="P235" s="102"/>
      <c r="Q235" s="102"/>
      <c r="R235" s="102"/>
      <c r="S235" s="102"/>
      <c r="T235" s="102"/>
      <c r="U235" s="102"/>
      <c r="V235" s="102"/>
      <c r="W235" s="102"/>
      <c r="X235" s="102"/>
      <c r="Y235" s="102"/>
      <c r="Z235" s="102"/>
      <c r="AA235" s="102"/>
    </row>
    <row r="236" spans="1:27" x14ac:dyDescent="0.25">
      <c r="A236" s="102"/>
      <c r="B236" s="102"/>
      <c r="C236" s="102"/>
      <c r="D236" s="102"/>
      <c r="E236" s="102"/>
      <c r="F236" s="102"/>
      <c r="G236" s="102"/>
      <c r="H236" s="102"/>
      <c r="I236" s="102"/>
      <c r="J236" s="102"/>
      <c r="K236" s="102"/>
      <c r="L236" s="102"/>
      <c r="M236" s="102"/>
      <c r="N236" s="102"/>
      <c r="O236" s="102"/>
      <c r="P236" s="102"/>
      <c r="Q236" s="102"/>
      <c r="R236" s="102"/>
      <c r="S236" s="102"/>
      <c r="T236" s="102"/>
      <c r="U236" s="102"/>
      <c r="V236" s="102"/>
      <c r="W236" s="102"/>
      <c r="X236" s="102"/>
      <c r="Y236" s="102"/>
      <c r="Z236" s="102"/>
      <c r="AA236" s="102"/>
    </row>
    <row r="237" spans="1:27" x14ac:dyDescent="0.25">
      <c r="A237" s="102"/>
      <c r="B237" s="102"/>
      <c r="C237" s="102"/>
      <c r="D237" s="102"/>
      <c r="E237" s="102"/>
      <c r="F237" s="102"/>
      <c r="G237" s="102"/>
      <c r="H237" s="102"/>
      <c r="I237" s="102"/>
      <c r="J237" s="102"/>
      <c r="K237" s="102"/>
      <c r="L237" s="102"/>
      <c r="M237" s="102"/>
      <c r="N237" s="102"/>
      <c r="O237" s="102"/>
      <c r="P237" s="102"/>
      <c r="Q237" s="102"/>
      <c r="R237" s="102"/>
      <c r="S237" s="102"/>
      <c r="T237" s="102"/>
      <c r="U237" s="102"/>
      <c r="V237" s="102"/>
      <c r="W237" s="102"/>
      <c r="X237" s="102"/>
      <c r="Y237" s="102"/>
      <c r="Z237" s="102"/>
      <c r="AA237" s="102"/>
    </row>
    <row r="238" spans="1:27" x14ac:dyDescent="0.25">
      <c r="A238" s="102"/>
      <c r="B238" s="102"/>
      <c r="C238" s="102"/>
      <c r="D238" s="102"/>
      <c r="E238" s="102"/>
      <c r="F238" s="102"/>
      <c r="G238" s="102"/>
      <c r="H238" s="102"/>
      <c r="I238" s="102"/>
      <c r="J238" s="102"/>
      <c r="K238" s="102"/>
      <c r="L238" s="102"/>
      <c r="M238" s="102"/>
      <c r="N238" s="102"/>
      <c r="O238" s="102"/>
      <c r="P238" s="102"/>
      <c r="Q238" s="102"/>
      <c r="R238" s="102"/>
      <c r="S238" s="102"/>
      <c r="T238" s="102"/>
      <c r="U238" s="102"/>
      <c r="V238" s="102"/>
      <c r="W238" s="102"/>
      <c r="X238" s="102"/>
      <c r="Y238" s="102"/>
      <c r="Z238" s="102"/>
      <c r="AA238" s="102"/>
    </row>
    <row r="239" spans="1:27" x14ac:dyDescent="0.25">
      <c r="A239" s="102"/>
      <c r="B239" s="102"/>
      <c r="C239" s="102"/>
      <c r="D239" s="102"/>
      <c r="E239" s="102"/>
      <c r="F239" s="102"/>
      <c r="G239" s="102"/>
      <c r="H239" s="102"/>
      <c r="I239" s="102"/>
      <c r="J239" s="102"/>
      <c r="K239" s="102"/>
      <c r="L239" s="102"/>
      <c r="M239" s="102"/>
      <c r="N239" s="102"/>
      <c r="O239" s="102"/>
      <c r="P239" s="102"/>
      <c r="Q239" s="102"/>
      <c r="R239" s="102"/>
      <c r="S239" s="102"/>
      <c r="T239" s="102"/>
      <c r="U239" s="102"/>
      <c r="V239" s="102"/>
      <c r="W239" s="102"/>
      <c r="X239" s="102"/>
      <c r="Y239" s="102"/>
      <c r="Z239" s="102"/>
      <c r="AA239" s="102"/>
    </row>
    <row r="240" spans="1:27" x14ac:dyDescent="0.25">
      <c r="A240" s="102"/>
      <c r="B240" s="102"/>
      <c r="C240" s="102"/>
      <c r="D240" s="102"/>
      <c r="E240" s="102"/>
      <c r="F240" s="102"/>
      <c r="G240" s="102"/>
      <c r="H240" s="102"/>
      <c r="I240" s="102"/>
      <c r="J240" s="102"/>
      <c r="K240" s="102"/>
      <c r="L240" s="102"/>
      <c r="M240" s="102"/>
      <c r="N240" s="102"/>
      <c r="O240" s="102"/>
      <c r="P240" s="102"/>
      <c r="Q240" s="102"/>
      <c r="R240" s="102"/>
      <c r="S240" s="102"/>
      <c r="T240" s="102"/>
      <c r="U240" s="102"/>
      <c r="V240" s="102"/>
      <c r="W240" s="102"/>
      <c r="X240" s="102"/>
      <c r="Y240" s="102"/>
      <c r="Z240" s="102"/>
      <c r="AA240" s="102"/>
    </row>
    <row r="241" spans="1:27" x14ac:dyDescent="0.25">
      <c r="A241" s="102"/>
      <c r="B241" s="102"/>
      <c r="C241" s="102"/>
      <c r="D241" s="102"/>
      <c r="E241" s="102"/>
      <c r="F241" s="102"/>
      <c r="G241" s="102"/>
      <c r="H241" s="102"/>
      <c r="I241" s="102"/>
      <c r="J241" s="102"/>
      <c r="K241" s="102"/>
      <c r="L241" s="102"/>
      <c r="M241" s="102"/>
      <c r="N241" s="102"/>
      <c r="O241" s="102"/>
      <c r="P241" s="102"/>
      <c r="Q241" s="102"/>
      <c r="R241" s="102"/>
      <c r="S241" s="102"/>
      <c r="T241" s="102"/>
      <c r="U241" s="102"/>
      <c r="V241" s="102"/>
      <c r="W241" s="102"/>
      <c r="X241" s="102"/>
      <c r="Y241" s="102"/>
      <c r="Z241" s="102"/>
      <c r="AA241" s="102"/>
    </row>
    <row r="242" spans="1:27" x14ac:dyDescent="0.25">
      <c r="A242" s="102"/>
      <c r="B242" s="102"/>
      <c r="C242" s="102"/>
      <c r="D242" s="102"/>
      <c r="E242" s="102"/>
      <c r="F242" s="102"/>
      <c r="G242" s="102"/>
      <c r="H242" s="102"/>
      <c r="I242" s="102"/>
      <c r="J242" s="102"/>
      <c r="K242" s="102"/>
      <c r="L242" s="102"/>
      <c r="M242" s="102"/>
      <c r="N242" s="102"/>
      <c r="O242" s="102"/>
      <c r="P242" s="102"/>
      <c r="Q242" s="102"/>
      <c r="R242" s="102"/>
      <c r="S242" s="102"/>
      <c r="T242" s="102"/>
      <c r="U242" s="102"/>
      <c r="V242" s="102"/>
      <c r="W242" s="102"/>
      <c r="X242" s="102"/>
      <c r="Y242" s="102"/>
      <c r="Z242" s="102"/>
      <c r="AA242" s="102"/>
    </row>
    <row r="243" spans="1:27" x14ac:dyDescent="0.25">
      <c r="A243" s="102"/>
      <c r="B243" s="102"/>
      <c r="C243" s="102"/>
      <c r="D243" s="102"/>
      <c r="E243" s="102"/>
      <c r="F243" s="102"/>
      <c r="G243" s="102"/>
      <c r="H243" s="102"/>
      <c r="I243" s="102"/>
      <c r="J243" s="102"/>
      <c r="K243" s="102"/>
      <c r="L243" s="102"/>
      <c r="M243" s="102"/>
      <c r="N243" s="102"/>
      <c r="O243" s="102"/>
      <c r="P243" s="102"/>
      <c r="Q243" s="102"/>
      <c r="R243" s="102"/>
      <c r="S243" s="102"/>
      <c r="T243" s="102"/>
      <c r="U243" s="102"/>
      <c r="V243" s="102"/>
      <c r="W243" s="102"/>
      <c r="X243" s="102"/>
      <c r="Y243" s="102"/>
      <c r="Z243" s="102"/>
      <c r="AA243" s="102"/>
    </row>
    <row r="244" spans="1:27" x14ac:dyDescent="0.25">
      <c r="A244" s="102"/>
      <c r="B244" s="102"/>
      <c r="C244" s="102"/>
      <c r="D244" s="102"/>
      <c r="E244" s="102"/>
      <c r="F244" s="102"/>
      <c r="G244" s="102"/>
      <c r="H244" s="102"/>
      <c r="I244" s="102"/>
      <c r="J244" s="102"/>
      <c r="K244" s="102"/>
      <c r="L244" s="102"/>
      <c r="M244" s="102"/>
      <c r="N244" s="102"/>
      <c r="O244" s="102"/>
      <c r="P244" s="102"/>
      <c r="Q244" s="102"/>
      <c r="R244" s="102"/>
      <c r="S244" s="102"/>
      <c r="T244" s="102"/>
      <c r="U244" s="102"/>
      <c r="V244" s="102"/>
      <c r="W244" s="102"/>
      <c r="X244" s="102"/>
      <c r="Y244" s="102"/>
      <c r="Z244" s="102"/>
      <c r="AA244" s="102"/>
    </row>
    <row r="245" spans="1:27" x14ac:dyDescent="0.25">
      <c r="A245" s="102"/>
      <c r="B245" s="102"/>
      <c r="C245" s="102"/>
      <c r="D245" s="102"/>
      <c r="E245" s="102"/>
      <c r="F245" s="102"/>
      <c r="G245" s="102"/>
      <c r="H245" s="102"/>
      <c r="I245" s="102"/>
      <c r="J245" s="102"/>
      <c r="K245" s="102"/>
      <c r="L245" s="102"/>
      <c r="M245" s="102"/>
      <c r="N245" s="102"/>
      <c r="O245" s="102"/>
      <c r="P245" s="102"/>
      <c r="Q245" s="102"/>
      <c r="R245" s="102"/>
      <c r="S245" s="102"/>
      <c r="T245" s="102"/>
      <c r="U245" s="102"/>
      <c r="V245" s="102"/>
      <c r="W245" s="102"/>
      <c r="X245" s="102"/>
      <c r="Y245" s="102"/>
      <c r="Z245" s="102"/>
      <c r="AA245" s="102"/>
    </row>
    <row r="246" spans="1:27" x14ac:dyDescent="0.25">
      <c r="A246" s="102"/>
      <c r="B246" s="102"/>
      <c r="C246" s="102"/>
      <c r="D246" s="102"/>
      <c r="E246" s="102"/>
      <c r="F246" s="102"/>
      <c r="G246" s="102"/>
      <c r="H246" s="102"/>
      <c r="I246" s="102"/>
      <c r="J246" s="102"/>
      <c r="K246" s="102"/>
      <c r="L246" s="102"/>
      <c r="M246" s="102"/>
      <c r="N246" s="102"/>
      <c r="O246" s="102"/>
      <c r="P246" s="102"/>
      <c r="Q246" s="102"/>
      <c r="R246" s="102"/>
      <c r="S246" s="102"/>
      <c r="T246" s="102"/>
      <c r="U246" s="102"/>
      <c r="V246" s="102"/>
      <c r="W246" s="102"/>
      <c r="X246" s="102"/>
      <c r="Y246" s="102"/>
      <c r="Z246" s="102"/>
      <c r="AA246" s="102"/>
    </row>
    <row r="247" spans="1:27" x14ac:dyDescent="0.25">
      <c r="A247" s="102"/>
      <c r="B247" s="102"/>
      <c r="C247" s="102"/>
      <c r="D247" s="102"/>
      <c r="E247" s="102"/>
      <c r="F247" s="102"/>
      <c r="G247" s="102"/>
      <c r="H247" s="102"/>
      <c r="I247" s="102"/>
      <c r="J247" s="102"/>
      <c r="K247" s="102"/>
      <c r="L247" s="102"/>
      <c r="M247" s="102"/>
      <c r="N247" s="102"/>
      <c r="O247" s="102"/>
      <c r="P247" s="102"/>
      <c r="Q247" s="102"/>
      <c r="R247" s="102"/>
      <c r="S247" s="102"/>
      <c r="T247" s="102"/>
      <c r="U247" s="102"/>
      <c r="V247" s="102"/>
      <c r="W247" s="102"/>
      <c r="X247" s="102"/>
      <c r="Y247" s="102"/>
      <c r="Z247" s="102"/>
      <c r="AA247" s="102"/>
    </row>
    <row r="248" spans="1:27" x14ac:dyDescent="0.25">
      <c r="A248" s="102"/>
      <c r="B248" s="102"/>
      <c r="C248" s="102"/>
      <c r="D248" s="102"/>
      <c r="E248" s="102"/>
      <c r="F248" s="102"/>
      <c r="G248" s="102"/>
      <c r="H248" s="102"/>
      <c r="I248" s="102"/>
      <c r="J248" s="102"/>
      <c r="K248" s="102"/>
      <c r="L248" s="102"/>
      <c r="M248" s="102"/>
      <c r="N248" s="102"/>
      <c r="O248" s="102"/>
      <c r="P248" s="102"/>
      <c r="Q248" s="102"/>
      <c r="R248" s="102"/>
      <c r="S248" s="102"/>
      <c r="T248" s="102"/>
      <c r="U248" s="102"/>
      <c r="V248" s="102"/>
      <c r="W248" s="102"/>
      <c r="X248" s="102"/>
      <c r="Y248" s="102"/>
      <c r="Z248" s="102"/>
      <c r="AA248" s="102"/>
    </row>
    <row r="249" spans="1:27" x14ac:dyDescent="0.25">
      <c r="A249" s="102"/>
      <c r="B249" s="102"/>
      <c r="C249" s="102"/>
      <c r="D249" s="102"/>
      <c r="E249" s="102"/>
      <c r="F249" s="102"/>
      <c r="G249" s="102"/>
      <c r="H249" s="102"/>
      <c r="I249" s="102"/>
      <c r="J249" s="102"/>
      <c r="K249" s="102"/>
      <c r="L249" s="102"/>
      <c r="M249" s="102"/>
      <c r="N249" s="102"/>
      <c r="O249" s="102"/>
      <c r="P249" s="102"/>
      <c r="Q249" s="102"/>
      <c r="R249" s="102"/>
      <c r="S249" s="102"/>
      <c r="T249" s="102"/>
      <c r="U249" s="102"/>
      <c r="V249" s="102"/>
      <c r="W249" s="102"/>
      <c r="X249" s="102"/>
      <c r="Y249" s="102"/>
      <c r="Z249" s="102"/>
      <c r="AA249" s="102"/>
    </row>
    <row r="250" spans="1:27" x14ac:dyDescent="0.25">
      <c r="A250" s="102"/>
      <c r="B250" s="102"/>
      <c r="C250" s="102"/>
      <c r="D250" s="102"/>
      <c r="E250" s="102"/>
      <c r="F250" s="102"/>
      <c r="G250" s="102"/>
      <c r="H250" s="102"/>
      <c r="I250" s="102"/>
      <c r="J250" s="102"/>
      <c r="K250" s="102"/>
      <c r="L250" s="102"/>
      <c r="M250" s="102"/>
      <c r="N250" s="102"/>
      <c r="O250" s="102"/>
      <c r="P250" s="102"/>
      <c r="Q250" s="102"/>
      <c r="R250" s="102"/>
      <c r="S250" s="102"/>
      <c r="T250" s="102"/>
      <c r="U250" s="102"/>
      <c r="V250" s="102"/>
      <c r="W250" s="102"/>
      <c r="X250" s="102"/>
      <c r="Y250" s="102"/>
      <c r="Z250" s="102"/>
      <c r="AA250" s="102"/>
    </row>
    <row r="251" spans="1:27" x14ac:dyDescent="0.25">
      <c r="A251" s="102"/>
      <c r="B251" s="102"/>
      <c r="C251" s="102"/>
      <c r="D251" s="102"/>
      <c r="E251" s="102"/>
      <c r="F251" s="102"/>
      <c r="G251" s="102"/>
      <c r="H251" s="102"/>
      <c r="I251" s="102"/>
      <c r="J251" s="102"/>
      <c r="K251" s="102"/>
      <c r="L251" s="102"/>
      <c r="M251" s="102"/>
      <c r="N251" s="102"/>
      <c r="O251" s="102"/>
      <c r="P251" s="102"/>
      <c r="Q251" s="102"/>
      <c r="R251" s="102"/>
      <c r="S251" s="102"/>
      <c r="T251" s="102"/>
      <c r="U251" s="102"/>
      <c r="V251" s="102"/>
      <c r="W251" s="102"/>
      <c r="X251" s="102"/>
      <c r="Y251" s="102"/>
      <c r="Z251" s="102"/>
      <c r="AA251" s="102"/>
    </row>
    <row r="252" spans="1:27" x14ac:dyDescent="0.25">
      <c r="A252" s="102"/>
      <c r="B252" s="102"/>
      <c r="C252" s="102"/>
      <c r="D252" s="102"/>
      <c r="E252" s="102"/>
      <c r="F252" s="102"/>
      <c r="G252" s="102"/>
      <c r="H252" s="102"/>
      <c r="I252" s="102"/>
      <c r="J252" s="102"/>
      <c r="K252" s="102"/>
      <c r="L252" s="102"/>
      <c r="M252" s="102"/>
      <c r="N252" s="102"/>
      <c r="O252" s="102"/>
      <c r="P252" s="102"/>
      <c r="Q252" s="102"/>
      <c r="R252" s="102"/>
      <c r="S252" s="102"/>
      <c r="T252" s="102"/>
      <c r="U252" s="102"/>
      <c r="V252" s="102"/>
      <c r="W252" s="102"/>
      <c r="X252" s="102"/>
      <c r="Y252" s="102"/>
      <c r="Z252" s="102"/>
      <c r="AA252" s="102"/>
    </row>
    <row r="253" spans="1:27" x14ac:dyDescent="0.25">
      <c r="A253" s="102"/>
      <c r="B253" s="102"/>
      <c r="C253" s="102"/>
      <c r="D253" s="102"/>
      <c r="E253" s="102"/>
      <c r="F253" s="102"/>
      <c r="G253" s="102"/>
      <c r="H253" s="102"/>
      <c r="I253" s="102"/>
      <c r="J253" s="102"/>
      <c r="K253" s="102"/>
      <c r="L253" s="102"/>
      <c r="M253" s="102"/>
      <c r="N253" s="102"/>
      <c r="O253" s="102"/>
      <c r="P253" s="102"/>
      <c r="Q253" s="102"/>
      <c r="R253" s="102"/>
      <c r="S253" s="102"/>
      <c r="T253" s="102"/>
      <c r="U253" s="102"/>
      <c r="V253" s="102"/>
      <c r="W253" s="102"/>
      <c r="X253" s="102"/>
      <c r="Y253" s="102"/>
      <c r="Z253" s="102"/>
      <c r="AA253" s="102"/>
    </row>
    <row r="254" spans="1:27" x14ac:dyDescent="0.25">
      <c r="A254" s="102"/>
      <c r="B254" s="102"/>
      <c r="C254" s="102"/>
      <c r="D254" s="102"/>
      <c r="E254" s="102"/>
      <c r="F254" s="102"/>
      <c r="G254" s="102"/>
      <c r="H254" s="102"/>
      <c r="I254" s="102"/>
      <c r="J254" s="102"/>
      <c r="K254" s="102"/>
      <c r="L254" s="102"/>
      <c r="M254" s="102"/>
      <c r="N254" s="102"/>
      <c r="O254" s="102"/>
      <c r="P254" s="102"/>
      <c r="Q254" s="102"/>
      <c r="R254" s="102"/>
      <c r="S254" s="102"/>
      <c r="T254" s="102"/>
      <c r="U254" s="102"/>
      <c r="V254" s="102"/>
      <c r="W254" s="102"/>
      <c r="X254" s="102"/>
      <c r="Y254" s="102"/>
      <c r="Z254" s="102"/>
      <c r="AA254" s="102"/>
    </row>
    <row r="255" spans="1:27" x14ac:dyDescent="0.25">
      <c r="A255" s="102"/>
      <c r="B255" s="102"/>
      <c r="C255" s="102"/>
      <c r="D255" s="102"/>
      <c r="E255" s="102"/>
      <c r="F255" s="102"/>
      <c r="G255" s="102"/>
      <c r="H255" s="102"/>
      <c r="I255" s="102"/>
      <c r="J255" s="102"/>
      <c r="K255" s="102"/>
      <c r="L255" s="102"/>
      <c r="M255" s="102"/>
      <c r="N255" s="102"/>
      <c r="O255" s="102"/>
      <c r="P255" s="102"/>
      <c r="Q255" s="102"/>
      <c r="R255" s="102"/>
      <c r="S255" s="102"/>
      <c r="T255" s="102"/>
      <c r="U255" s="102"/>
      <c r="V255" s="102"/>
      <c r="W255" s="102"/>
      <c r="X255" s="102"/>
      <c r="Y255" s="102"/>
      <c r="Z255" s="102"/>
      <c r="AA255" s="102"/>
    </row>
    <row r="256" spans="1:27" x14ac:dyDescent="0.25">
      <c r="A256" s="102"/>
      <c r="B256" s="102"/>
      <c r="C256" s="102"/>
      <c r="D256" s="102"/>
      <c r="E256" s="102"/>
      <c r="F256" s="102"/>
      <c r="G256" s="102"/>
      <c r="H256" s="102"/>
      <c r="I256" s="102"/>
      <c r="J256" s="102"/>
      <c r="K256" s="102"/>
      <c r="L256" s="102"/>
      <c r="M256" s="102"/>
      <c r="N256" s="102"/>
      <c r="O256" s="102"/>
      <c r="P256" s="102"/>
      <c r="Q256" s="102"/>
      <c r="R256" s="102"/>
      <c r="S256" s="102"/>
      <c r="T256" s="102"/>
      <c r="U256" s="102"/>
      <c r="V256" s="102"/>
      <c r="W256" s="102"/>
      <c r="X256" s="102"/>
      <c r="Y256" s="102"/>
      <c r="Z256" s="102"/>
      <c r="AA256" s="102"/>
    </row>
    <row r="257" spans="1:27" x14ac:dyDescent="0.25">
      <c r="A257" s="102"/>
      <c r="B257" s="102"/>
      <c r="C257" s="102"/>
      <c r="D257" s="102"/>
      <c r="E257" s="102"/>
      <c r="F257" s="102"/>
      <c r="G257" s="102"/>
      <c r="H257" s="102"/>
      <c r="I257" s="102"/>
      <c r="J257" s="102"/>
      <c r="K257" s="102"/>
      <c r="L257" s="102"/>
      <c r="M257" s="102"/>
      <c r="N257" s="102"/>
      <c r="O257" s="102"/>
      <c r="P257" s="102"/>
      <c r="Q257" s="102"/>
      <c r="R257" s="102"/>
      <c r="S257" s="102"/>
      <c r="T257" s="102"/>
      <c r="U257" s="102"/>
      <c r="V257" s="102"/>
      <c r="W257" s="102"/>
      <c r="X257" s="102"/>
      <c r="Y257" s="102"/>
      <c r="Z257" s="102"/>
      <c r="AA257" s="102"/>
    </row>
    <row r="258" spans="1:27" x14ac:dyDescent="0.25">
      <c r="A258" s="102"/>
      <c r="B258" s="102"/>
      <c r="C258" s="102"/>
      <c r="D258" s="102"/>
      <c r="E258" s="102"/>
      <c r="F258" s="102"/>
      <c r="G258" s="102"/>
      <c r="H258" s="102"/>
      <c r="I258" s="102"/>
      <c r="J258" s="102"/>
      <c r="K258" s="102"/>
      <c r="L258" s="102"/>
      <c r="M258" s="102"/>
      <c r="N258" s="102"/>
      <c r="O258" s="102"/>
      <c r="P258" s="102"/>
      <c r="Q258" s="102"/>
      <c r="R258" s="102"/>
      <c r="S258" s="102"/>
      <c r="T258" s="102"/>
      <c r="U258" s="102"/>
      <c r="V258" s="102"/>
      <c r="W258" s="102"/>
      <c r="X258" s="102"/>
      <c r="Y258" s="102"/>
      <c r="Z258" s="102"/>
      <c r="AA258" s="102"/>
    </row>
    <row r="259" spans="1:27" x14ac:dyDescent="0.25">
      <c r="A259" s="102"/>
      <c r="B259" s="102"/>
      <c r="C259" s="102"/>
      <c r="D259" s="102"/>
      <c r="E259" s="102"/>
      <c r="F259" s="102"/>
      <c r="G259" s="102"/>
      <c r="H259" s="102"/>
      <c r="I259" s="102"/>
      <c r="J259" s="102"/>
      <c r="K259" s="102"/>
      <c r="L259" s="102"/>
      <c r="M259" s="102"/>
      <c r="N259" s="102"/>
      <c r="O259" s="102"/>
      <c r="P259" s="102"/>
      <c r="Q259" s="102"/>
      <c r="R259" s="102"/>
      <c r="S259" s="102"/>
      <c r="T259" s="102"/>
      <c r="U259" s="102"/>
      <c r="V259" s="102"/>
      <c r="W259" s="102"/>
      <c r="X259" s="102"/>
      <c r="Y259" s="102"/>
      <c r="Z259" s="102"/>
      <c r="AA259" s="102"/>
    </row>
    <row r="260" spans="1:27" x14ac:dyDescent="0.25">
      <c r="A260" s="102"/>
      <c r="B260" s="102"/>
      <c r="C260" s="102"/>
      <c r="D260" s="102"/>
      <c r="E260" s="102"/>
      <c r="F260" s="102"/>
      <c r="G260" s="102"/>
      <c r="H260" s="102"/>
      <c r="I260" s="102"/>
      <c r="J260" s="102"/>
      <c r="K260" s="102"/>
      <c r="L260" s="102"/>
      <c r="M260" s="102"/>
      <c r="N260" s="102"/>
      <c r="O260" s="102"/>
      <c r="P260" s="102"/>
      <c r="Q260" s="102"/>
      <c r="R260" s="102"/>
      <c r="S260" s="102"/>
      <c r="T260" s="102"/>
      <c r="U260" s="102"/>
      <c r="V260" s="102"/>
      <c r="W260" s="102"/>
      <c r="X260" s="102"/>
      <c r="Y260" s="102"/>
      <c r="Z260" s="102"/>
      <c r="AA260" s="102"/>
    </row>
    <row r="261" spans="1:27" x14ac:dyDescent="0.25">
      <c r="A261" s="102"/>
      <c r="B261" s="102"/>
      <c r="C261" s="102"/>
      <c r="D261" s="102"/>
      <c r="E261" s="102"/>
      <c r="F261" s="102"/>
      <c r="G261" s="102"/>
      <c r="H261" s="102"/>
      <c r="I261" s="102"/>
      <c r="J261" s="102"/>
      <c r="K261" s="102"/>
      <c r="L261" s="102"/>
      <c r="M261" s="102"/>
      <c r="N261" s="102"/>
      <c r="O261" s="102"/>
      <c r="P261" s="102"/>
      <c r="Q261" s="102"/>
      <c r="R261" s="102"/>
      <c r="S261" s="102"/>
      <c r="T261" s="102"/>
      <c r="U261" s="102"/>
      <c r="V261" s="102"/>
      <c r="W261" s="102"/>
      <c r="X261" s="102"/>
      <c r="Y261" s="102"/>
      <c r="Z261" s="102"/>
      <c r="AA261" s="102"/>
    </row>
    <row r="262" spans="1:27" x14ac:dyDescent="0.25">
      <c r="A262" s="102"/>
      <c r="B262" s="102"/>
      <c r="C262" s="102"/>
      <c r="D262" s="102"/>
      <c r="E262" s="102"/>
      <c r="F262" s="102"/>
      <c r="G262" s="102"/>
      <c r="H262" s="102"/>
      <c r="I262" s="102"/>
      <c r="J262" s="102"/>
      <c r="K262" s="102"/>
      <c r="L262" s="102"/>
      <c r="M262" s="102"/>
      <c r="N262" s="102"/>
      <c r="O262" s="102"/>
      <c r="P262" s="102"/>
      <c r="Q262" s="102"/>
      <c r="R262" s="102"/>
      <c r="S262" s="102"/>
      <c r="T262" s="102"/>
      <c r="U262" s="102"/>
      <c r="V262" s="102"/>
      <c r="W262" s="102"/>
      <c r="X262" s="102"/>
      <c r="Y262" s="102"/>
      <c r="Z262" s="102"/>
      <c r="AA262" s="102"/>
    </row>
    <row r="263" spans="1:27" x14ac:dyDescent="0.25">
      <c r="A263" s="102"/>
      <c r="B263" s="102"/>
      <c r="C263" s="102"/>
      <c r="D263" s="102"/>
      <c r="E263" s="102"/>
      <c r="F263" s="102"/>
      <c r="G263" s="102"/>
      <c r="H263" s="102"/>
      <c r="I263" s="102"/>
      <c r="J263" s="102"/>
      <c r="K263" s="102"/>
      <c r="L263" s="102"/>
      <c r="M263" s="102"/>
      <c r="N263" s="102"/>
      <c r="O263" s="102"/>
      <c r="P263" s="102"/>
      <c r="Q263" s="102"/>
      <c r="R263" s="102"/>
      <c r="S263" s="102"/>
      <c r="T263" s="102"/>
      <c r="U263" s="102"/>
      <c r="V263" s="102"/>
      <c r="W263" s="102"/>
      <c r="X263" s="102"/>
      <c r="Y263" s="102"/>
      <c r="Z263" s="102"/>
      <c r="AA263" s="102"/>
    </row>
    <row r="264" spans="1:27" x14ac:dyDescent="0.25">
      <c r="A264" s="102"/>
      <c r="B264" s="102"/>
      <c r="C264" s="102"/>
      <c r="D264" s="102"/>
      <c r="E264" s="102"/>
      <c r="F264" s="102"/>
      <c r="G264" s="102"/>
      <c r="H264" s="102"/>
      <c r="I264" s="102"/>
      <c r="J264" s="102"/>
      <c r="K264" s="102"/>
      <c r="L264" s="102"/>
      <c r="M264" s="102"/>
      <c r="N264" s="102"/>
      <c r="O264" s="102"/>
      <c r="P264" s="102"/>
      <c r="Q264" s="102"/>
      <c r="R264" s="102"/>
      <c r="S264" s="102"/>
      <c r="T264" s="102"/>
      <c r="U264" s="102"/>
      <c r="V264" s="102"/>
      <c r="W264" s="102"/>
      <c r="X264" s="102"/>
      <c r="Y264" s="102"/>
      <c r="Z264" s="102"/>
      <c r="AA264" s="102"/>
    </row>
    <row r="265" spans="1:27" x14ac:dyDescent="0.25">
      <c r="A265" s="102"/>
      <c r="B265" s="102"/>
      <c r="C265" s="102"/>
      <c r="D265" s="102"/>
      <c r="E265" s="102"/>
      <c r="F265" s="102"/>
      <c r="G265" s="102"/>
      <c r="H265" s="102"/>
      <c r="I265" s="102"/>
      <c r="J265" s="102"/>
      <c r="K265" s="102"/>
      <c r="L265" s="102"/>
      <c r="M265" s="102"/>
      <c r="N265" s="102"/>
      <c r="O265" s="102"/>
      <c r="P265" s="102"/>
      <c r="Q265" s="102"/>
      <c r="R265" s="102"/>
      <c r="S265" s="102"/>
      <c r="T265" s="102"/>
      <c r="U265" s="102"/>
      <c r="V265" s="102"/>
      <c r="W265" s="102"/>
      <c r="X265" s="102"/>
      <c r="Y265" s="102"/>
      <c r="Z265" s="102"/>
      <c r="AA265" s="102"/>
    </row>
    <row r="266" spans="1:27" x14ac:dyDescent="0.25">
      <c r="A266" s="102"/>
      <c r="B266" s="102"/>
      <c r="C266" s="102"/>
      <c r="D266" s="102"/>
      <c r="E266" s="102"/>
      <c r="F266" s="102"/>
      <c r="G266" s="102"/>
      <c r="H266" s="102"/>
      <c r="I266" s="102"/>
      <c r="J266" s="102"/>
      <c r="K266" s="102"/>
      <c r="L266" s="102"/>
      <c r="M266" s="102"/>
      <c r="N266" s="102"/>
      <c r="O266" s="102"/>
      <c r="P266" s="102"/>
      <c r="Q266" s="102"/>
      <c r="R266" s="102"/>
      <c r="S266" s="102"/>
      <c r="T266" s="102"/>
      <c r="U266" s="102"/>
      <c r="V266" s="102"/>
      <c r="W266" s="102"/>
      <c r="X266" s="102"/>
      <c r="Y266" s="102"/>
      <c r="Z266" s="102"/>
      <c r="AA266" s="102"/>
    </row>
    <row r="267" spans="1:27" x14ac:dyDescent="0.25">
      <c r="A267" s="102"/>
      <c r="B267" s="102"/>
      <c r="C267" s="102"/>
      <c r="D267" s="102"/>
      <c r="E267" s="102"/>
      <c r="F267" s="102"/>
      <c r="G267" s="102"/>
      <c r="H267" s="102"/>
      <c r="I267" s="102"/>
      <c r="J267" s="102"/>
      <c r="K267" s="102"/>
      <c r="L267" s="102"/>
      <c r="M267" s="102"/>
      <c r="N267" s="102"/>
      <c r="O267" s="102"/>
      <c r="P267" s="102"/>
      <c r="Q267" s="102"/>
      <c r="R267" s="102"/>
      <c r="S267" s="102"/>
      <c r="T267" s="102"/>
      <c r="U267" s="102"/>
      <c r="V267" s="102"/>
      <c r="W267" s="102"/>
      <c r="X267" s="102"/>
      <c r="Y267" s="102"/>
      <c r="Z267" s="102"/>
      <c r="AA267" s="102"/>
    </row>
    <row r="268" spans="1:27" x14ac:dyDescent="0.25">
      <c r="A268" s="102"/>
      <c r="B268" s="102"/>
      <c r="C268" s="102"/>
      <c r="D268" s="102"/>
      <c r="E268" s="102"/>
      <c r="F268" s="102"/>
      <c r="G268" s="102"/>
      <c r="H268" s="102"/>
      <c r="I268" s="102"/>
      <c r="J268" s="102"/>
      <c r="K268" s="102"/>
      <c r="L268" s="102"/>
      <c r="M268" s="102"/>
      <c r="N268" s="102"/>
      <c r="O268" s="102"/>
      <c r="P268" s="102"/>
      <c r="Q268" s="102"/>
      <c r="R268" s="102"/>
      <c r="S268" s="102"/>
      <c r="T268" s="102"/>
      <c r="U268" s="102"/>
      <c r="V268" s="102"/>
      <c r="W268" s="102"/>
      <c r="X268" s="102"/>
      <c r="Y268" s="102"/>
      <c r="Z268" s="102"/>
      <c r="AA268" s="102"/>
    </row>
    <row r="269" spans="1:27" x14ac:dyDescent="0.25">
      <c r="A269" s="102"/>
      <c r="B269" s="102"/>
      <c r="C269" s="102"/>
      <c r="D269" s="102"/>
      <c r="E269" s="102"/>
      <c r="F269" s="102"/>
      <c r="G269" s="102"/>
      <c r="H269" s="102"/>
      <c r="I269" s="102"/>
      <c r="J269" s="102"/>
      <c r="K269" s="102"/>
      <c r="L269" s="102"/>
      <c r="M269" s="102"/>
      <c r="N269" s="102"/>
      <c r="O269" s="102"/>
      <c r="P269" s="102"/>
      <c r="Q269" s="102"/>
      <c r="R269" s="102"/>
      <c r="S269" s="102"/>
      <c r="T269" s="102"/>
      <c r="U269" s="102"/>
      <c r="V269" s="102"/>
      <c r="W269" s="102"/>
      <c r="X269" s="102"/>
      <c r="Y269" s="102"/>
      <c r="Z269" s="102"/>
      <c r="AA269" s="102"/>
    </row>
    <row r="270" spans="1:27" x14ac:dyDescent="0.25">
      <c r="A270" s="102"/>
      <c r="B270" s="102"/>
      <c r="C270" s="102"/>
      <c r="D270" s="102"/>
      <c r="E270" s="102"/>
      <c r="F270" s="102"/>
      <c r="G270" s="102"/>
      <c r="H270" s="102"/>
      <c r="I270" s="102"/>
      <c r="J270" s="102"/>
      <c r="K270" s="102"/>
      <c r="L270" s="102"/>
      <c r="M270" s="102"/>
      <c r="N270" s="102"/>
      <c r="O270" s="102"/>
      <c r="P270" s="102"/>
      <c r="Q270" s="102"/>
      <c r="R270" s="102"/>
      <c r="S270" s="102"/>
      <c r="T270" s="102"/>
      <c r="U270" s="102"/>
      <c r="V270" s="102"/>
      <c r="W270" s="102"/>
      <c r="X270" s="102"/>
      <c r="Y270" s="102"/>
      <c r="Z270" s="102"/>
      <c r="AA270" s="102"/>
    </row>
    <row r="271" spans="1:27" x14ac:dyDescent="0.25">
      <c r="A271" s="102"/>
      <c r="B271" s="102"/>
      <c r="C271" s="102"/>
      <c r="D271" s="102"/>
      <c r="E271" s="102"/>
      <c r="F271" s="102"/>
      <c r="G271" s="102"/>
      <c r="H271" s="102"/>
      <c r="I271" s="102"/>
      <c r="J271" s="102"/>
      <c r="K271" s="102"/>
      <c r="L271" s="102"/>
      <c r="M271" s="102"/>
      <c r="N271" s="102"/>
      <c r="O271" s="102"/>
      <c r="P271" s="102"/>
      <c r="Q271" s="102"/>
      <c r="R271" s="102"/>
      <c r="S271" s="102"/>
      <c r="T271" s="102"/>
      <c r="U271" s="102"/>
      <c r="V271" s="102"/>
      <c r="W271" s="102"/>
      <c r="X271" s="102"/>
      <c r="Y271" s="102"/>
      <c r="Z271" s="102"/>
      <c r="AA271" s="102"/>
    </row>
    <row r="272" spans="1:27" x14ac:dyDescent="0.25">
      <c r="A272" s="102"/>
      <c r="B272" s="102"/>
      <c r="C272" s="102"/>
      <c r="D272" s="102"/>
      <c r="E272" s="102"/>
      <c r="F272" s="102"/>
      <c r="G272" s="102"/>
      <c r="H272" s="102"/>
      <c r="I272" s="102"/>
      <c r="J272" s="102"/>
      <c r="K272" s="102"/>
      <c r="L272" s="102"/>
      <c r="M272" s="102"/>
      <c r="N272" s="102"/>
      <c r="O272" s="102"/>
      <c r="P272" s="102"/>
      <c r="Q272" s="102"/>
      <c r="R272" s="102"/>
      <c r="S272" s="102"/>
      <c r="T272" s="102"/>
      <c r="U272" s="102"/>
      <c r="V272" s="102"/>
      <c r="W272" s="102"/>
      <c r="X272" s="102"/>
      <c r="Y272" s="102"/>
      <c r="Z272" s="102"/>
      <c r="AA272" s="102"/>
    </row>
    <row r="273" spans="1:27" x14ac:dyDescent="0.25">
      <c r="A273" s="102"/>
      <c r="B273" s="102"/>
      <c r="C273" s="102"/>
      <c r="D273" s="102"/>
      <c r="E273" s="102"/>
      <c r="F273" s="102"/>
      <c r="G273" s="102"/>
      <c r="H273" s="102"/>
      <c r="I273" s="102"/>
      <c r="J273" s="102"/>
      <c r="K273" s="102"/>
      <c r="L273" s="102"/>
      <c r="M273" s="102"/>
      <c r="N273" s="102"/>
      <c r="O273" s="102"/>
      <c r="P273" s="102"/>
      <c r="Q273" s="102"/>
      <c r="R273" s="102"/>
      <c r="S273" s="102"/>
      <c r="T273" s="102"/>
      <c r="U273" s="102"/>
      <c r="V273" s="102"/>
      <c r="W273" s="102"/>
      <c r="X273" s="102"/>
      <c r="Y273" s="102"/>
      <c r="Z273" s="102"/>
      <c r="AA273" s="102"/>
    </row>
    <row r="274" spans="1:27" x14ac:dyDescent="0.25">
      <c r="A274" s="102"/>
      <c r="B274" s="102"/>
      <c r="C274" s="102"/>
      <c r="D274" s="102"/>
      <c r="E274" s="102"/>
      <c r="F274" s="102"/>
      <c r="G274" s="102"/>
      <c r="H274" s="102"/>
      <c r="I274" s="102"/>
      <c r="J274" s="102"/>
      <c r="K274" s="102"/>
      <c r="L274" s="102"/>
      <c r="M274" s="102"/>
      <c r="N274" s="102"/>
      <c r="O274" s="102"/>
      <c r="P274" s="102"/>
      <c r="Q274" s="102"/>
      <c r="R274" s="102"/>
      <c r="S274" s="102"/>
      <c r="T274" s="102"/>
      <c r="U274" s="102"/>
      <c r="V274" s="102"/>
      <c r="W274" s="102"/>
      <c r="X274" s="102"/>
      <c r="Y274" s="102"/>
      <c r="Z274" s="102"/>
      <c r="AA274" s="102"/>
    </row>
    <row r="275" spans="1:27" x14ac:dyDescent="0.25">
      <c r="A275" s="102"/>
      <c r="B275" s="102"/>
      <c r="C275" s="102"/>
      <c r="D275" s="102"/>
      <c r="E275" s="102"/>
      <c r="F275" s="102"/>
      <c r="G275" s="102"/>
      <c r="H275" s="102"/>
      <c r="I275" s="102"/>
      <c r="J275" s="102"/>
      <c r="K275" s="102"/>
      <c r="L275" s="102"/>
      <c r="M275" s="102"/>
      <c r="N275" s="102"/>
      <c r="O275" s="102"/>
      <c r="P275" s="102"/>
      <c r="Q275" s="102"/>
      <c r="R275" s="102"/>
      <c r="S275" s="102"/>
      <c r="T275" s="102"/>
      <c r="U275" s="102"/>
      <c r="V275" s="102"/>
      <c r="W275" s="102"/>
      <c r="X275" s="102"/>
      <c r="Y275" s="102"/>
      <c r="Z275" s="102"/>
      <c r="AA275" s="102"/>
    </row>
    <row r="276" spans="1:27" x14ac:dyDescent="0.25">
      <c r="A276" s="102"/>
      <c r="B276" s="102"/>
      <c r="C276" s="102"/>
      <c r="D276" s="102"/>
      <c r="E276" s="102"/>
      <c r="F276" s="102"/>
      <c r="G276" s="102"/>
      <c r="H276" s="102"/>
      <c r="I276" s="102"/>
      <c r="J276" s="102"/>
      <c r="K276" s="102"/>
      <c r="L276" s="102"/>
      <c r="M276" s="102"/>
      <c r="N276" s="102"/>
      <c r="O276" s="102"/>
      <c r="P276" s="102"/>
      <c r="Q276" s="102"/>
      <c r="R276" s="102"/>
      <c r="S276" s="102"/>
      <c r="T276" s="102"/>
      <c r="U276" s="102"/>
      <c r="V276" s="102"/>
      <c r="W276" s="102"/>
      <c r="X276" s="102"/>
      <c r="Y276" s="102"/>
      <c r="Z276" s="102"/>
      <c r="AA276" s="102"/>
    </row>
    <row r="277" spans="1:27" x14ac:dyDescent="0.25">
      <c r="A277" s="102"/>
      <c r="B277" s="102"/>
      <c r="C277" s="102"/>
      <c r="D277" s="102"/>
      <c r="E277" s="102"/>
      <c r="F277" s="102"/>
      <c r="G277" s="102"/>
      <c r="H277" s="102"/>
      <c r="I277" s="102"/>
      <c r="J277" s="102"/>
      <c r="K277" s="102"/>
      <c r="L277" s="102"/>
      <c r="M277" s="102"/>
      <c r="N277" s="102"/>
      <c r="O277" s="102"/>
      <c r="P277" s="102"/>
      <c r="Q277" s="102"/>
      <c r="R277" s="102"/>
      <c r="S277" s="102"/>
      <c r="T277" s="102"/>
      <c r="U277" s="102"/>
      <c r="V277" s="102"/>
      <c r="W277" s="102"/>
      <c r="X277" s="102"/>
      <c r="Y277" s="102"/>
      <c r="Z277" s="102"/>
      <c r="AA277" s="102"/>
    </row>
    <row r="278" spans="1:27" x14ac:dyDescent="0.25">
      <c r="A278" s="102"/>
      <c r="B278" s="102"/>
      <c r="C278" s="102"/>
      <c r="D278" s="102"/>
      <c r="E278" s="102"/>
      <c r="F278" s="102"/>
      <c r="G278" s="102"/>
      <c r="H278" s="102"/>
      <c r="I278" s="102"/>
      <c r="J278" s="102"/>
      <c r="K278" s="102"/>
      <c r="L278" s="102"/>
      <c r="M278" s="102"/>
      <c r="N278" s="102"/>
      <c r="O278" s="102"/>
      <c r="P278" s="102"/>
      <c r="Q278" s="102"/>
      <c r="R278" s="102"/>
      <c r="S278" s="102"/>
      <c r="T278" s="102"/>
      <c r="U278" s="102"/>
      <c r="V278" s="102"/>
      <c r="W278" s="102"/>
      <c r="X278" s="102"/>
      <c r="Y278" s="102"/>
      <c r="Z278" s="102"/>
      <c r="AA278" s="102"/>
    </row>
    <row r="279" spans="1:27" x14ac:dyDescent="0.25">
      <c r="A279" s="102"/>
      <c r="B279" s="102"/>
      <c r="C279" s="102"/>
      <c r="D279" s="102"/>
      <c r="E279" s="102"/>
      <c r="F279" s="102"/>
      <c r="G279" s="102"/>
      <c r="H279" s="102"/>
      <c r="I279" s="102"/>
      <c r="J279" s="102"/>
      <c r="K279" s="102"/>
      <c r="L279" s="102"/>
      <c r="M279" s="102"/>
      <c r="N279" s="102"/>
      <c r="O279" s="102"/>
      <c r="P279" s="102"/>
      <c r="Q279" s="102"/>
      <c r="R279" s="102"/>
      <c r="S279" s="102"/>
      <c r="T279" s="102"/>
      <c r="U279" s="102"/>
      <c r="V279" s="102"/>
      <c r="W279" s="102"/>
      <c r="X279" s="102"/>
      <c r="Y279" s="102"/>
      <c r="Z279" s="102"/>
      <c r="AA279" s="102"/>
    </row>
    <row r="280" spans="1:27" x14ac:dyDescent="0.25">
      <c r="A280" s="102"/>
      <c r="B280" s="102"/>
      <c r="C280" s="102"/>
      <c r="D280" s="102"/>
      <c r="E280" s="102"/>
      <c r="F280" s="102"/>
      <c r="G280" s="102"/>
      <c r="H280" s="102"/>
      <c r="I280" s="102"/>
      <c r="J280" s="102"/>
      <c r="K280" s="102"/>
      <c r="L280" s="102"/>
      <c r="M280" s="102"/>
      <c r="N280" s="102"/>
      <c r="O280" s="102"/>
      <c r="P280" s="102"/>
      <c r="Q280" s="102"/>
      <c r="R280" s="102"/>
      <c r="S280" s="102"/>
      <c r="T280" s="102"/>
      <c r="U280" s="102"/>
      <c r="V280" s="102"/>
      <c r="W280" s="102"/>
      <c r="X280" s="102"/>
      <c r="Y280" s="102"/>
      <c r="Z280" s="102"/>
      <c r="AA280" s="102"/>
    </row>
    <row r="281" spans="1:27" x14ac:dyDescent="0.25">
      <c r="A281" s="102"/>
      <c r="B281" s="102"/>
      <c r="C281" s="102"/>
      <c r="D281" s="102"/>
      <c r="E281" s="102"/>
      <c r="F281" s="102"/>
      <c r="G281" s="102"/>
      <c r="H281" s="102"/>
      <c r="I281" s="102"/>
      <c r="J281" s="102"/>
      <c r="K281" s="102"/>
      <c r="L281" s="102"/>
      <c r="M281" s="102"/>
      <c r="N281" s="102"/>
      <c r="O281" s="102"/>
      <c r="P281" s="102"/>
      <c r="Q281" s="102"/>
      <c r="R281" s="102"/>
      <c r="S281" s="102"/>
      <c r="T281" s="102"/>
      <c r="U281" s="102"/>
      <c r="V281" s="102"/>
      <c r="W281" s="102"/>
      <c r="X281" s="102"/>
      <c r="Y281" s="102"/>
      <c r="Z281" s="102"/>
      <c r="AA281" s="102"/>
    </row>
    <row r="282" spans="1:27" x14ac:dyDescent="0.25">
      <c r="A282" s="102"/>
      <c r="B282" s="102"/>
      <c r="C282" s="102"/>
      <c r="D282" s="102"/>
      <c r="E282" s="102"/>
      <c r="F282" s="102"/>
      <c r="G282" s="102"/>
      <c r="H282" s="102"/>
      <c r="I282" s="102"/>
      <c r="J282" s="102"/>
      <c r="K282" s="102"/>
      <c r="L282" s="102"/>
      <c r="M282" s="102"/>
      <c r="N282" s="102"/>
      <c r="O282" s="102"/>
      <c r="P282" s="102"/>
      <c r="Q282" s="102"/>
      <c r="R282" s="102"/>
      <c r="S282" s="102"/>
      <c r="T282" s="102"/>
      <c r="U282" s="102"/>
      <c r="V282" s="102"/>
      <c r="W282" s="102"/>
      <c r="X282" s="102"/>
      <c r="Y282" s="102"/>
      <c r="Z282" s="102"/>
      <c r="AA282" s="102"/>
    </row>
    <row r="283" spans="1:27" x14ac:dyDescent="0.25">
      <c r="A283" s="102"/>
      <c r="B283" s="102"/>
      <c r="C283" s="102"/>
      <c r="D283" s="102"/>
      <c r="E283" s="102"/>
      <c r="F283" s="102"/>
      <c r="G283" s="102"/>
      <c r="H283" s="102"/>
      <c r="I283" s="102"/>
      <c r="J283" s="102"/>
      <c r="K283" s="102"/>
      <c r="L283" s="102"/>
      <c r="M283" s="102"/>
      <c r="N283" s="102"/>
      <c r="O283" s="102"/>
      <c r="P283" s="102"/>
      <c r="Q283" s="102"/>
      <c r="R283" s="102"/>
      <c r="S283" s="102"/>
      <c r="T283" s="102"/>
      <c r="U283" s="102"/>
      <c r="V283" s="102"/>
      <c r="W283" s="102"/>
      <c r="X283" s="102"/>
      <c r="Y283" s="102"/>
      <c r="Z283" s="102"/>
      <c r="AA283" s="102"/>
    </row>
    <row r="284" spans="1:27" x14ac:dyDescent="0.25">
      <c r="A284" s="102"/>
      <c r="B284" s="102"/>
      <c r="C284" s="102"/>
      <c r="D284" s="102"/>
      <c r="E284" s="102"/>
      <c r="F284" s="102"/>
      <c r="G284" s="102"/>
      <c r="H284" s="102"/>
      <c r="I284" s="102"/>
      <c r="J284" s="102"/>
      <c r="K284" s="102"/>
      <c r="L284" s="102"/>
      <c r="M284" s="102"/>
      <c r="N284" s="102"/>
      <c r="O284" s="102"/>
      <c r="P284" s="102"/>
      <c r="Q284" s="102"/>
      <c r="R284" s="102"/>
      <c r="S284" s="102"/>
      <c r="T284" s="102"/>
      <c r="U284" s="102"/>
      <c r="V284" s="102"/>
      <c r="W284" s="102"/>
      <c r="X284" s="102"/>
      <c r="Y284" s="102"/>
      <c r="Z284" s="102"/>
      <c r="AA284" s="102"/>
    </row>
    <row r="285" spans="1:27" x14ac:dyDescent="0.25">
      <c r="A285" s="102"/>
      <c r="B285" s="102"/>
      <c r="C285" s="102"/>
      <c r="D285" s="102"/>
      <c r="E285" s="102"/>
      <c r="F285" s="102"/>
      <c r="G285" s="102"/>
      <c r="H285" s="102"/>
      <c r="I285" s="102"/>
      <c r="J285" s="102"/>
      <c r="K285" s="102"/>
      <c r="L285" s="102"/>
      <c r="M285" s="102"/>
      <c r="N285" s="102"/>
      <c r="O285" s="102"/>
      <c r="P285" s="102"/>
      <c r="Q285" s="102"/>
      <c r="R285" s="102"/>
      <c r="S285" s="102"/>
      <c r="T285" s="102"/>
      <c r="U285" s="102"/>
      <c r="V285" s="102"/>
      <c r="W285" s="102"/>
      <c r="X285" s="102"/>
      <c r="Y285" s="102"/>
      <c r="Z285" s="102"/>
      <c r="AA285" s="102"/>
    </row>
    <row r="286" spans="1:27" x14ac:dyDescent="0.25">
      <c r="A286" s="102"/>
      <c r="B286" s="102"/>
      <c r="C286" s="102"/>
      <c r="D286" s="102"/>
      <c r="E286" s="102"/>
      <c r="F286" s="102"/>
      <c r="G286" s="102"/>
      <c r="H286" s="102"/>
      <c r="I286" s="102"/>
      <c r="J286" s="102"/>
      <c r="K286" s="102"/>
      <c r="L286" s="102"/>
      <c r="M286" s="102"/>
      <c r="N286" s="102"/>
      <c r="O286" s="102"/>
      <c r="P286" s="102"/>
      <c r="Q286" s="102"/>
      <c r="R286" s="102"/>
      <c r="S286" s="102"/>
      <c r="T286" s="102"/>
      <c r="U286" s="102"/>
      <c r="V286" s="102"/>
      <c r="W286" s="102"/>
      <c r="X286" s="102"/>
      <c r="Y286" s="102"/>
      <c r="Z286" s="102"/>
      <c r="AA286" s="102"/>
    </row>
    <row r="287" spans="1:27" x14ac:dyDescent="0.25">
      <c r="A287" s="102"/>
      <c r="B287" s="102"/>
      <c r="C287" s="102"/>
      <c r="D287" s="102"/>
      <c r="E287" s="102"/>
      <c r="F287" s="102"/>
      <c r="G287" s="102"/>
      <c r="H287" s="102"/>
      <c r="I287" s="102"/>
      <c r="J287" s="102"/>
      <c r="K287" s="102"/>
      <c r="L287" s="102"/>
      <c r="M287" s="102"/>
      <c r="N287" s="102"/>
      <c r="O287" s="102"/>
      <c r="P287" s="102"/>
      <c r="Q287" s="102"/>
      <c r="R287" s="102"/>
      <c r="S287" s="102"/>
      <c r="T287" s="102"/>
      <c r="U287" s="102"/>
      <c r="V287" s="102"/>
      <c r="W287" s="102"/>
      <c r="X287" s="102"/>
      <c r="Y287" s="102"/>
      <c r="Z287" s="102"/>
      <c r="AA287" s="102"/>
    </row>
    <row r="288" spans="1:27" x14ac:dyDescent="0.25">
      <c r="A288" s="102"/>
      <c r="B288" s="102"/>
      <c r="C288" s="102"/>
      <c r="D288" s="102"/>
      <c r="E288" s="102"/>
      <c r="F288" s="102"/>
      <c r="G288" s="102"/>
      <c r="H288" s="102"/>
      <c r="I288" s="102"/>
      <c r="J288" s="102"/>
      <c r="K288" s="102"/>
      <c r="L288" s="102"/>
      <c r="M288" s="102"/>
      <c r="N288" s="102"/>
      <c r="O288" s="102"/>
      <c r="P288" s="102"/>
      <c r="Q288" s="102"/>
      <c r="R288" s="102"/>
      <c r="S288" s="102"/>
      <c r="T288" s="102"/>
      <c r="U288" s="102"/>
      <c r="V288" s="102"/>
      <c r="W288" s="102"/>
      <c r="X288" s="102"/>
      <c r="Y288" s="102"/>
      <c r="Z288" s="102"/>
      <c r="AA288" s="102"/>
    </row>
    <row r="289" spans="1:27" x14ac:dyDescent="0.25">
      <c r="A289" s="102"/>
      <c r="B289" s="102"/>
      <c r="C289" s="102"/>
      <c r="D289" s="102"/>
      <c r="E289" s="102"/>
      <c r="F289" s="102"/>
      <c r="G289" s="102"/>
      <c r="H289" s="102"/>
      <c r="I289" s="102"/>
      <c r="J289" s="102"/>
      <c r="K289" s="102"/>
      <c r="L289" s="102"/>
      <c r="M289" s="102"/>
      <c r="N289" s="102"/>
      <c r="O289" s="102"/>
      <c r="P289" s="102"/>
      <c r="Q289" s="102"/>
      <c r="R289" s="102"/>
      <c r="S289" s="102"/>
      <c r="T289" s="102"/>
      <c r="U289" s="102"/>
      <c r="V289" s="102"/>
      <c r="W289" s="102"/>
      <c r="X289" s="102"/>
      <c r="Y289" s="102"/>
      <c r="Z289" s="102"/>
      <c r="AA289" s="102"/>
    </row>
    <row r="290" spans="1:27" x14ac:dyDescent="0.25">
      <c r="A290" s="102"/>
      <c r="B290" s="102"/>
      <c r="C290" s="102"/>
      <c r="D290" s="102"/>
      <c r="E290" s="102"/>
      <c r="F290" s="102"/>
      <c r="G290" s="102"/>
      <c r="H290" s="102"/>
      <c r="I290" s="102"/>
      <c r="J290" s="102"/>
      <c r="K290" s="102"/>
      <c r="L290" s="102"/>
      <c r="M290" s="102"/>
      <c r="N290" s="102"/>
      <c r="O290" s="102"/>
      <c r="P290" s="102"/>
      <c r="Q290" s="102"/>
      <c r="R290" s="102"/>
      <c r="S290" s="102"/>
      <c r="T290" s="102"/>
      <c r="U290" s="102"/>
      <c r="V290" s="102"/>
      <c r="W290" s="102"/>
      <c r="X290" s="102"/>
      <c r="Y290" s="102"/>
      <c r="Z290" s="102"/>
      <c r="AA290" s="102"/>
    </row>
    <row r="291" spans="1:27" x14ac:dyDescent="0.25">
      <c r="A291" s="102"/>
      <c r="B291" s="102"/>
      <c r="C291" s="102"/>
      <c r="D291" s="102"/>
      <c r="E291" s="102"/>
      <c r="F291" s="102"/>
      <c r="G291" s="102"/>
      <c r="H291" s="102"/>
      <c r="I291" s="102"/>
      <c r="J291" s="102"/>
      <c r="K291" s="102"/>
      <c r="L291" s="102"/>
      <c r="M291" s="102"/>
      <c r="N291" s="102"/>
      <c r="O291" s="102"/>
      <c r="P291" s="102"/>
      <c r="Q291" s="102"/>
      <c r="R291" s="102"/>
      <c r="S291" s="102"/>
      <c r="T291" s="102"/>
      <c r="U291" s="102"/>
      <c r="V291" s="102"/>
      <c r="W291" s="102"/>
      <c r="X291" s="102"/>
      <c r="Y291" s="102"/>
      <c r="Z291" s="102"/>
      <c r="AA291" s="102"/>
    </row>
    <row r="292" spans="1:27" x14ac:dyDescent="0.25">
      <c r="A292" s="102"/>
      <c r="B292" s="102"/>
      <c r="C292" s="102"/>
      <c r="D292" s="102"/>
      <c r="E292" s="102"/>
      <c r="F292" s="102"/>
      <c r="G292" s="102"/>
      <c r="H292" s="102"/>
      <c r="I292" s="102"/>
      <c r="J292" s="102"/>
      <c r="K292" s="102"/>
      <c r="L292" s="102"/>
      <c r="M292" s="102"/>
      <c r="N292" s="102"/>
      <c r="O292" s="102"/>
      <c r="P292" s="102"/>
      <c r="Q292" s="102"/>
      <c r="R292" s="102"/>
      <c r="S292" s="102"/>
      <c r="T292" s="102"/>
      <c r="U292" s="102"/>
      <c r="V292" s="102"/>
      <c r="W292" s="102"/>
      <c r="X292" s="102"/>
      <c r="Y292" s="102"/>
      <c r="Z292" s="102"/>
      <c r="AA292" s="102"/>
    </row>
    <row r="293" spans="1:27" x14ac:dyDescent="0.25">
      <c r="A293" s="102"/>
      <c r="B293" s="102"/>
      <c r="C293" s="102"/>
      <c r="D293" s="102"/>
      <c r="E293" s="102"/>
      <c r="F293" s="102"/>
      <c r="G293" s="102"/>
      <c r="H293" s="102"/>
      <c r="I293" s="102"/>
      <c r="J293" s="102"/>
      <c r="K293" s="102"/>
      <c r="L293" s="102"/>
      <c r="M293" s="102"/>
      <c r="N293" s="102"/>
      <c r="O293" s="102"/>
      <c r="P293" s="102"/>
      <c r="Q293" s="102"/>
      <c r="R293" s="102"/>
      <c r="S293" s="102"/>
      <c r="T293" s="102"/>
      <c r="U293" s="102"/>
      <c r="V293" s="102"/>
      <c r="W293" s="102"/>
      <c r="X293" s="102"/>
      <c r="Y293" s="102"/>
      <c r="Z293" s="102"/>
      <c r="AA293" s="102"/>
    </row>
    <row r="294" spans="1:27" x14ac:dyDescent="0.25">
      <c r="A294" s="102"/>
      <c r="B294" s="102"/>
      <c r="C294" s="102"/>
      <c r="D294" s="102"/>
      <c r="E294" s="102"/>
      <c r="F294" s="102"/>
      <c r="G294" s="102"/>
      <c r="H294" s="102"/>
      <c r="I294" s="102"/>
      <c r="J294" s="102"/>
      <c r="K294" s="102"/>
      <c r="L294" s="102"/>
      <c r="M294" s="102"/>
      <c r="N294" s="102"/>
      <c r="O294" s="102"/>
      <c r="P294" s="102"/>
      <c r="Q294" s="102"/>
      <c r="R294" s="102"/>
      <c r="S294" s="102"/>
      <c r="T294" s="102"/>
      <c r="U294" s="102"/>
      <c r="V294" s="102"/>
      <c r="W294" s="102"/>
      <c r="X294" s="102"/>
      <c r="Y294" s="102"/>
      <c r="Z294" s="102"/>
      <c r="AA294" s="102"/>
    </row>
    <row r="295" spans="1:27" x14ac:dyDescent="0.25">
      <c r="A295" s="102"/>
      <c r="B295" s="102"/>
      <c r="C295" s="102"/>
      <c r="D295" s="102"/>
      <c r="E295" s="102"/>
      <c r="F295" s="102"/>
      <c r="G295" s="102"/>
      <c r="H295" s="102"/>
      <c r="I295" s="102"/>
      <c r="J295" s="102"/>
      <c r="K295" s="102"/>
      <c r="L295" s="102"/>
      <c r="M295" s="102"/>
      <c r="N295" s="102"/>
      <c r="O295" s="102"/>
      <c r="P295" s="102"/>
      <c r="Q295" s="102"/>
      <c r="R295" s="102"/>
      <c r="S295" s="102"/>
      <c r="T295" s="102"/>
      <c r="U295" s="102"/>
      <c r="V295" s="102"/>
      <c r="W295" s="102"/>
      <c r="X295" s="102"/>
      <c r="Y295" s="102"/>
      <c r="Z295" s="102"/>
      <c r="AA295" s="102"/>
    </row>
    <row r="296" spans="1:27" x14ac:dyDescent="0.25">
      <c r="A296" s="102"/>
      <c r="B296" s="102"/>
      <c r="C296" s="102"/>
      <c r="D296" s="102"/>
      <c r="E296" s="102"/>
      <c r="F296" s="102"/>
      <c r="G296" s="102"/>
      <c r="H296" s="102"/>
      <c r="I296" s="102"/>
      <c r="J296" s="102"/>
      <c r="K296" s="102"/>
      <c r="L296" s="102"/>
      <c r="M296" s="102"/>
      <c r="N296" s="102"/>
      <c r="O296" s="102"/>
      <c r="P296" s="102"/>
      <c r="Q296" s="102"/>
      <c r="R296" s="102"/>
      <c r="S296" s="102"/>
      <c r="T296" s="102"/>
      <c r="U296" s="102"/>
      <c r="V296" s="102"/>
      <c r="W296" s="102"/>
      <c r="X296" s="102"/>
      <c r="Y296" s="102"/>
      <c r="Z296" s="102"/>
      <c r="AA296" s="102"/>
    </row>
    <row r="297" spans="1:27" x14ac:dyDescent="0.25">
      <c r="A297" s="102"/>
      <c r="B297" s="102"/>
      <c r="C297" s="102"/>
      <c r="D297" s="102"/>
      <c r="E297" s="102"/>
      <c r="F297" s="102"/>
      <c r="G297" s="102"/>
      <c r="H297" s="102"/>
      <c r="I297" s="102"/>
      <c r="J297" s="102"/>
      <c r="K297" s="102"/>
      <c r="L297" s="102"/>
      <c r="M297" s="102"/>
      <c r="N297" s="102"/>
      <c r="O297" s="102"/>
      <c r="P297" s="102"/>
      <c r="Q297" s="102"/>
      <c r="R297" s="102"/>
      <c r="S297" s="102"/>
      <c r="T297" s="102"/>
      <c r="U297" s="102"/>
      <c r="V297" s="102"/>
      <c r="W297" s="102"/>
      <c r="X297" s="102"/>
      <c r="Y297" s="102"/>
      <c r="Z297" s="102"/>
      <c r="AA297" s="102"/>
    </row>
    <row r="298" spans="1:27" x14ac:dyDescent="0.25">
      <c r="A298" s="102"/>
      <c r="B298" s="102"/>
      <c r="C298" s="102"/>
      <c r="D298" s="102"/>
      <c r="E298" s="102"/>
      <c r="F298" s="102"/>
      <c r="G298" s="102"/>
      <c r="H298" s="102"/>
      <c r="I298" s="102"/>
      <c r="J298" s="102"/>
      <c r="K298" s="102"/>
      <c r="L298" s="102"/>
      <c r="M298" s="102"/>
      <c r="N298" s="102"/>
      <c r="O298" s="102"/>
      <c r="P298" s="102"/>
      <c r="Q298" s="102"/>
      <c r="R298" s="102"/>
      <c r="S298" s="102"/>
      <c r="T298" s="102"/>
      <c r="U298" s="102"/>
      <c r="V298" s="102"/>
      <c r="W298" s="102"/>
      <c r="X298" s="102"/>
      <c r="Y298" s="102"/>
      <c r="Z298" s="102"/>
      <c r="AA298" s="102"/>
    </row>
    <row r="299" spans="1:27" x14ac:dyDescent="0.25">
      <c r="A299" s="102"/>
      <c r="B299" s="102"/>
      <c r="C299" s="102"/>
      <c r="D299" s="102"/>
      <c r="E299" s="102"/>
      <c r="F299" s="102"/>
      <c r="G299" s="102"/>
      <c r="H299" s="102"/>
      <c r="I299" s="102"/>
      <c r="J299" s="102"/>
      <c r="K299" s="102"/>
      <c r="L299" s="102"/>
      <c r="M299" s="102"/>
      <c r="N299" s="102"/>
      <c r="O299" s="102"/>
      <c r="P299" s="102"/>
      <c r="Q299" s="102"/>
      <c r="R299" s="102"/>
      <c r="S299" s="102"/>
      <c r="T299" s="102"/>
      <c r="U299" s="102"/>
      <c r="V299" s="102"/>
      <c r="W299" s="102"/>
      <c r="X299" s="102"/>
      <c r="Y299" s="102"/>
      <c r="Z299" s="102"/>
      <c r="AA299" s="102"/>
    </row>
    <row r="300" spans="1:27" x14ac:dyDescent="0.25">
      <c r="A300" s="102"/>
      <c r="B300" s="102"/>
      <c r="C300" s="102"/>
      <c r="D300" s="102"/>
      <c r="E300" s="102"/>
      <c r="F300" s="102"/>
      <c r="G300" s="102"/>
      <c r="H300" s="102"/>
      <c r="I300" s="102"/>
      <c r="J300" s="102"/>
      <c r="K300" s="102"/>
      <c r="L300" s="102"/>
      <c r="M300" s="102"/>
      <c r="N300" s="102"/>
      <c r="O300" s="102"/>
      <c r="P300" s="102"/>
      <c r="Q300" s="102"/>
      <c r="R300" s="102"/>
      <c r="S300" s="102"/>
      <c r="T300" s="102"/>
      <c r="U300" s="102"/>
      <c r="V300" s="102"/>
      <c r="W300" s="102"/>
      <c r="X300" s="102"/>
      <c r="Y300" s="102"/>
      <c r="Z300" s="102"/>
      <c r="AA300" s="102"/>
    </row>
    <row r="301" spans="1:27" x14ac:dyDescent="0.25">
      <c r="A301" s="102"/>
      <c r="B301" s="102"/>
      <c r="C301" s="102"/>
      <c r="D301" s="102"/>
      <c r="E301" s="102"/>
      <c r="F301" s="102"/>
      <c r="G301" s="102"/>
      <c r="H301" s="102"/>
      <c r="I301" s="102"/>
      <c r="J301" s="102"/>
      <c r="K301" s="102"/>
      <c r="L301" s="102"/>
      <c r="M301" s="102"/>
      <c r="N301" s="102"/>
      <c r="O301" s="102"/>
      <c r="P301" s="102"/>
      <c r="Q301" s="102"/>
      <c r="R301" s="102"/>
      <c r="S301" s="102"/>
      <c r="T301" s="102"/>
      <c r="U301" s="102"/>
      <c r="V301" s="102"/>
      <c r="W301" s="102"/>
      <c r="X301" s="102"/>
      <c r="Y301" s="102"/>
      <c r="Z301" s="102"/>
      <c r="AA301" s="102"/>
    </row>
    <row r="302" spans="1:27" x14ac:dyDescent="0.25">
      <c r="A302" s="102"/>
      <c r="B302" s="102"/>
      <c r="C302" s="102"/>
      <c r="D302" s="102"/>
      <c r="E302" s="102"/>
      <c r="F302" s="102"/>
      <c r="G302" s="102"/>
      <c r="H302" s="102"/>
      <c r="I302" s="102"/>
      <c r="J302" s="102"/>
      <c r="K302" s="102"/>
      <c r="L302" s="102"/>
      <c r="M302" s="102"/>
      <c r="N302" s="102"/>
      <c r="O302" s="102"/>
      <c r="P302" s="102"/>
      <c r="Q302" s="102"/>
      <c r="R302" s="102"/>
      <c r="S302" s="102"/>
      <c r="T302" s="102"/>
      <c r="U302" s="102"/>
      <c r="V302" s="102"/>
      <c r="W302" s="102"/>
      <c r="X302" s="102"/>
      <c r="Y302" s="102"/>
      <c r="Z302" s="102"/>
      <c r="AA302" s="102"/>
    </row>
    <row r="303" spans="1:27" x14ac:dyDescent="0.25">
      <c r="A303" s="102"/>
      <c r="B303" s="102"/>
      <c r="C303" s="102"/>
      <c r="D303" s="102"/>
      <c r="E303" s="102"/>
      <c r="F303" s="102"/>
      <c r="G303" s="102"/>
      <c r="H303" s="102"/>
      <c r="I303" s="102"/>
      <c r="J303" s="102"/>
      <c r="K303" s="102"/>
      <c r="L303" s="102"/>
      <c r="M303" s="102"/>
      <c r="N303" s="102"/>
      <c r="O303" s="102"/>
      <c r="P303" s="102"/>
      <c r="Q303" s="102"/>
      <c r="R303" s="102"/>
      <c r="S303" s="102"/>
      <c r="T303" s="102"/>
      <c r="U303" s="102"/>
      <c r="V303" s="102"/>
      <c r="W303" s="102"/>
      <c r="X303" s="102"/>
      <c r="Y303" s="102"/>
      <c r="Z303" s="102"/>
      <c r="AA303" s="102"/>
    </row>
    <row r="304" spans="1:27" x14ac:dyDescent="0.25">
      <c r="A304" s="102"/>
      <c r="B304" s="102"/>
      <c r="C304" s="102"/>
      <c r="D304" s="102"/>
      <c r="E304" s="102"/>
      <c r="F304" s="102"/>
      <c r="G304" s="102"/>
      <c r="H304" s="102"/>
      <c r="I304" s="102"/>
      <c r="J304" s="102"/>
      <c r="K304" s="102"/>
      <c r="L304" s="102"/>
      <c r="M304" s="102"/>
      <c r="N304" s="102"/>
      <c r="O304" s="102"/>
      <c r="P304" s="102"/>
      <c r="Q304" s="102"/>
      <c r="R304" s="102"/>
      <c r="S304" s="102"/>
      <c r="T304" s="102"/>
      <c r="U304" s="102"/>
      <c r="V304" s="102"/>
      <c r="W304" s="102"/>
      <c r="X304" s="102"/>
      <c r="Y304" s="102"/>
      <c r="Z304" s="102"/>
      <c r="AA304" s="102"/>
    </row>
    <row r="305" spans="1:27" x14ac:dyDescent="0.25">
      <c r="A305" s="102"/>
      <c r="B305" s="102"/>
      <c r="C305" s="102"/>
      <c r="D305" s="102"/>
      <c r="E305" s="102"/>
      <c r="F305" s="102"/>
      <c r="G305" s="102"/>
      <c r="H305" s="102"/>
      <c r="I305" s="102"/>
      <c r="J305" s="102"/>
      <c r="K305" s="102"/>
      <c r="L305" s="102"/>
      <c r="M305" s="102"/>
      <c r="N305" s="102"/>
      <c r="O305" s="102"/>
      <c r="P305" s="102"/>
      <c r="Q305" s="102"/>
      <c r="R305" s="102"/>
      <c r="S305" s="102"/>
      <c r="T305" s="102"/>
      <c r="U305" s="102"/>
      <c r="V305" s="102"/>
      <c r="W305" s="102"/>
      <c r="X305" s="102"/>
      <c r="Y305" s="102"/>
      <c r="Z305" s="102"/>
      <c r="AA305" s="102"/>
    </row>
    <row r="306" spans="1:27" x14ac:dyDescent="0.25">
      <c r="A306" s="102"/>
      <c r="B306" s="102"/>
      <c r="C306" s="102"/>
      <c r="D306" s="102"/>
      <c r="E306" s="102"/>
      <c r="F306" s="102"/>
      <c r="G306" s="102"/>
      <c r="H306" s="102"/>
      <c r="I306" s="102"/>
      <c r="J306" s="102"/>
      <c r="K306" s="102"/>
      <c r="L306" s="102"/>
      <c r="M306" s="102"/>
      <c r="N306" s="102"/>
      <c r="O306" s="102"/>
      <c r="P306" s="102"/>
      <c r="Q306" s="102"/>
      <c r="R306" s="102"/>
      <c r="S306" s="102"/>
      <c r="T306" s="102"/>
      <c r="U306" s="102"/>
      <c r="V306" s="102"/>
      <c r="W306" s="102"/>
      <c r="X306" s="102"/>
      <c r="Y306" s="102"/>
      <c r="Z306" s="102"/>
      <c r="AA306" s="102"/>
    </row>
    <row r="307" spans="1:27" x14ac:dyDescent="0.25">
      <c r="A307" s="102"/>
      <c r="B307" s="102"/>
      <c r="C307" s="102"/>
      <c r="D307" s="102"/>
      <c r="E307" s="102"/>
      <c r="F307" s="102"/>
      <c r="G307" s="102"/>
      <c r="H307" s="102"/>
      <c r="I307" s="102"/>
      <c r="J307" s="102"/>
      <c r="K307" s="102"/>
      <c r="L307" s="102"/>
      <c r="M307" s="102"/>
      <c r="N307" s="102"/>
      <c r="O307" s="102"/>
      <c r="P307" s="102"/>
      <c r="Q307" s="102"/>
      <c r="R307" s="102"/>
      <c r="S307" s="102"/>
      <c r="T307" s="102"/>
      <c r="U307" s="102"/>
      <c r="V307" s="102"/>
      <c r="W307" s="102"/>
      <c r="X307" s="102"/>
      <c r="Y307" s="102"/>
      <c r="Z307" s="102"/>
      <c r="AA307" s="102"/>
    </row>
    <row r="308" spans="1:27" x14ac:dyDescent="0.25">
      <c r="A308" s="102"/>
      <c r="B308" s="102"/>
      <c r="C308" s="102"/>
      <c r="D308" s="102"/>
      <c r="E308" s="102"/>
      <c r="F308" s="102"/>
      <c r="G308" s="102"/>
      <c r="H308" s="102"/>
      <c r="I308" s="102"/>
      <c r="J308" s="102"/>
      <c r="K308" s="102"/>
      <c r="L308" s="102"/>
      <c r="M308" s="102"/>
      <c r="N308" s="102"/>
      <c r="O308" s="102"/>
      <c r="P308" s="102"/>
      <c r="Q308" s="102"/>
      <c r="R308" s="102"/>
      <c r="S308" s="102"/>
      <c r="T308" s="102"/>
      <c r="U308" s="102"/>
      <c r="V308" s="102"/>
      <c r="W308" s="102"/>
      <c r="X308" s="102"/>
      <c r="Y308" s="102"/>
      <c r="Z308" s="102"/>
      <c r="AA308" s="102"/>
    </row>
    <row r="309" spans="1:27" x14ac:dyDescent="0.25">
      <c r="A309" s="102"/>
      <c r="B309" s="102"/>
      <c r="C309" s="102"/>
      <c r="D309" s="102"/>
      <c r="E309" s="102"/>
      <c r="F309" s="102"/>
      <c r="G309" s="102"/>
      <c r="H309" s="102"/>
      <c r="I309" s="102"/>
      <c r="J309" s="102"/>
      <c r="K309" s="102"/>
      <c r="L309" s="102"/>
      <c r="M309" s="102"/>
      <c r="N309" s="102"/>
      <c r="O309" s="102"/>
      <c r="P309" s="102"/>
      <c r="Q309" s="102"/>
      <c r="R309" s="102"/>
      <c r="S309" s="102"/>
      <c r="T309" s="102"/>
      <c r="U309" s="102"/>
      <c r="V309" s="102"/>
      <c r="W309" s="102"/>
      <c r="X309" s="102"/>
      <c r="Y309" s="102"/>
      <c r="Z309" s="102"/>
      <c r="AA309" s="102"/>
    </row>
    <row r="310" spans="1:27" x14ac:dyDescent="0.25">
      <c r="A310" s="102"/>
      <c r="B310" s="102"/>
      <c r="C310" s="102"/>
      <c r="D310" s="102"/>
      <c r="E310" s="102"/>
      <c r="F310" s="102"/>
      <c r="G310" s="102"/>
      <c r="H310" s="102"/>
      <c r="I310" s="102"/>
      <c r="J310" s="102"/>
      <c r="K310" s="102"/>
      <c r="L310" s="102"/>
      <c r="M310" s="102"/>
      <c r="N310" s="102"/>
      <c r="O310" s="102"/>
      <c r="P310" s="102"/>
      <c r="Q310" s="102"/>
      <c r="R310" s="102"/>
      <c r="S310" s="102"/>
      <c r="T310" s="102"/>
      <c r="U310" s="102"/>
      <c r="V310" s="102"/>
      <c r="W310" s="102"/>
      <c r="X310" s="102"/>
      <c r="Y310" s="102"/>
      <c r="Z310" s="102"/>
      <c r="AA310" s="102"/>
    </row>
    <row r="311" spans="1:27" x14ac:dyDescent="0.25">
      <c r="A311" s="102"/>
      <c r="B311" s="102"/>
      <c r="C311" s="102"/>
      <c r="D311" s="102"/>
      <c r="E311" s="102"/>
      <c r="F311" s="102"/>
      <c r="G311" s="102"/>
      <c r="H311" s="102"/>
      <c r="I311" s="102"/>
      <c r="J311" s="102"/>
      <c r="K311" s="102"/>
      <c r="L311" s="102"/>
      <c r="M311" s="102"/>
      <c r="N311" s="102"/>
      <c r="O311" s="102"/>
      <c r="P311" s="102"/>
      <c r="Q311" s="102"/>
      <c r="R311" s="102"/>
      <c r="S311" s="102"/>
      <c r="T311" s="102"/>
      <c r="U311" s="102"/>
      <c r="V311" s="102"/>
      <c r="W311" s="102"/>
      <c r="X311" s="102"/>
      <c r="Y311" s="102"/>
      <c r="Z311" s="102"/>
      <c r="AA311" s="102"/>
    </row>
    <row r="312" spans="1:27" x14ac:dyDescent="0.25">
      <c r="A312" s="102"/>
      <c r="B312" s="102"/>
      <c r="C312" s="102"/>
      <c r="D312" s="102"/>
      <c r="E312" s="102"/>
      <c r="F312" s="102"/>
      <c r="G312" s="102"/>
      <c r="H312" s="102"/>
      <c r="I312" s="102"/>
      <c r="J312" s="102"/>
      <c r="K312" s="102"/>
      <c r="L312" s="102"/>
      <c r="M312" s="102"/>
      <c r="N312" s="102"/>
      <c r="O312" s="102"/>
      <c r="P312" s="102"/>
      <c r="Q312" s="102"/>
      <c r="R312" s="102"/>
      <c r="S312" s="102"/>
      <c r="T312" s="102"/>
      <c r="U312" s="102"/>
      <c r="V312" s="102"/>
      <c r="W312" s="102"/>
      <c r="X312" s="102"/>
      <c r="Y312" s="102"/>
      <c r="Z312" s="102"/>
      <c r="AA312" s="102"/>
    </row>
    <row r="313" spans="1:27" x14ac:dyDescent="0.25">
      <c r="A313" s="102"/>
      <c r="B313" s="102"/>
      <c r="C313" s="102"/>
      <c r="D313" s="102"/>
      <c r="E313" s="102"/>
      <c r="F313" s="102"/>
      <c r="G313" s="102"/>
      <c r="H313" s="102"/>
      <c r="I313" s="102"/>
      <c r="J313" s="102"/>
      <c r="K313" s="102"/>
      <c r="L313" s="102"/>
      <c r="M313" s="102"/>
      <c r="N313" s="102"/>
      <c r="O313" s="102"/>
      <c r="P313" s="102"/>
      <c r="Q313" s="102"/>
      <c r="R313" s="102"/>
      <c r="S313" s="102"/>
      <c r="T313" s="102"/>
      <c r="U313" s="102"/>
      <c r="V313" s="102"/>
      <c r="W313" s="102"/>
      <c r="X313" s="102"/>
      <c r="Y313" s="102"/>
      <c r="Z313" s="102"/>
      <c r="AA313" s="102"/>
    </row>
    <row r="314" spans="1:27" x14ac:dyDescent="0.25">
      <c r="A314" s="102"/>
      <c r="B314" s="102"/>
      <c r="C314" s="102"/>
      <c r="D314" s="102"/>
      <c r="E314" s="102"/>
      <c r="F314" s="102"/>
      <c r="G314" s="102"/>
      <c r="H314" s="102"/>
      <c r="I314" s="102"/>
      <c r="J314" s="102"/>
      <c r="K314" s="102"/>
      <c r="L314" s="102"/>
      <c r="M314" s="102"/>
      <c r="N314" s="102"/>
      <c r="O314" s="102"/>
      <c r="P314" s="102"/>
      <c r="Q314" s="102"/>
      <c r="R314" s="102"/>
      <c r="S314" s="102"/>
      <c r="T314" s="102"/>
      <c r="U314" s="102"/>
      <c r="V314" s="102"/>
      <c r="W314" s="102"/>
      <c r="X314" s="102"/>
      <c r="Y314" s="102"/>
      <c r="Z314" s="102"/>
      <c r="AA314" s="102"/>
    </row>
    <row r="315" spans="1:27" x14ac:dyDescent="0.25">
      <c r="A315" s="102"/>
      <c r="B315" s="102"/>
      <c r="C315" s="102"/>
      <c r="D315" s="102"/>
      <c r="E315" s="102"/>
      <c r="F315" s="102"/>
      <c r="G315" s="102"/>
      <c r="H315" s="102"/>
      <c r="I315" s="102"/>
      <c r="J315" s="102"/>
      <c r="K315" s="102"/>
      <c r="L315" s="102"/>
      <c r="M315" s="102"/>
      <c r="N315" s="102"/>
      <c r="O315" s="102"/>
      <c r="P315" s="102"/>
      <c r="Q315" s="102"/>
      <c r="R315" s="102"/>
      <c r="S315" s="102"/>
      <c r="T315" s="102"/>
      <c r="U315" s="102"/>
      <c r="V315" s="102"/>
      <c r="W315" s="102"/>
      <c r="X315" s="102"/>
      <c r="Y315" s="102"/>
      <c r="Z315" s="102"/>
      <c r="AA315" s="102"/>
    </row>
    <row r="316" spans="1:27" x14ac:dyDescent="0.25">
      <c r="A316" s="102"/>
      <c r="B316" s="102"/>
      <c r="C316" s="102"/>
      <c r="D316" s="102"/>
      <c r="E316" s="102"/>
      <c r="F316" s="102"/>
      <c r="G316" s="102"/>
      <c r="H316" s="102"/>
      <c r="I316" s="102"/>
      <c r="J316" s="102"/>
      <c r="K316" s="102"/>
      <c r="L316" s="102"/>
      <c r="M316" s="102"/>
      <c r="N316" s="102"/>
      <c r="O316" s="102"/>
      <c r="P316" s="102"/>
      <c r="Q316" s="102"/>
      <c r="R316" s="102"/>
      <c r="S316" s="102"/>
      <c r="T316" s="102"/>
      <c r="U316" s="102"/>
      <c r="V316" s="102"/>
      <c r="W316" s="102"/>
      <c r="X316" s="102"/>
      <c r="Y316" s="102"/>
      <c r="Z316" s="102"/>
      <c r="AA316" s="102"/>
    </row>
    <row r="317" spans="1:27" x14ac:dyDescent="0.25">
      <c r="A317" s="102"/>
      <c r="B317" s="102"/>
      <c r="C317" s="102"/>
      <c r="D317" s="102"/>
      <c r="E317" s="102"/>
      <c r="F317" s="102"/>
      <c r="G317" s="102"/>
      <c r="H317" s="102"/>
      <c r="I317" s="102"/>
      <c r="J317" s="102"/>
      <c r="K317" s="102"/>
      <c r="L317" s="102"/>
      <c r="M317" s="102"/>
      <c r="N317" s="102"/>
      <c r="O317" s="102"/>
      <c r="P317" s="102"/>
      <c r="Q317" s="102"/>
      <c r="R317" s="102"/>
      <c r="S317" s="102"/>
      <c r="T317" s="102"/>
      <c r="U317" s="102"/>
      <c r="V317" s="102"/>
      <c r="W317" s="102"/>
      <c r="X317" s="102"/>
      <c r="Y317" s="102"/>
      <c r="Z317" s="102"/>
      <c r="AA317" s="102"/>
    </row>
    <row r="318" spans="1:27" x14ac:dyDescent="0.25">
      <c r="A318" s="102"/>
      <c r="B318" s="102"/>
      <c r="C318" s="102"/>
      <c r="D318" s="102"/>
      <c r="E318" s="102"/>
      <c r="F318" s="102"/>
      <c r="G318" s="102"/>
      <c r="H318" s="102"/>
      <c r="I318" s="102"/>
      <c r="J318" s="102"/>
      <c r="K318" s="102"/>
      <c r="L318" s="102"/>
      <c r="M318" s="102"/>
      <c r="N318" s="102"/>
      <c r="O318" s="102"/>
      <c r="P318" s="102"/>
      <c r="Q318" s="102"/>
      <c r="R318" s="102"/>
      <c r="S318" s="102"/>
      <c r="T318" s="102"/>
      <c r="U318" s="102"/>
      <c r="V318" s="102"/>
      <c r="W318" s="102"/>
      <c r="X318" s="102"/>
      <c r="Y318" s="102"/>
      <c r="Z318" s="102"/>
      <c r="AA318" s="102"/>
    </row>
    <row r="319" spans="1:27" x14ac:dyDescent="0.25">
      <c r="A319" s="102"/>
      <c r="B319" s="102"/>
      <c r="C319" s="102"/>
      <c r="D319" s="102"/>
      <c r="E319" s="102"/>
      <c r="F319" s="102"/>
      <c r="G319" s="102"/>
      <c r="H319" s="102"/>
      <c r="I319" s="102"/>
      <c r="J319" s="102"/>
      <c r="K319" s="102"/>
      <c r="L319" s="102"/>
      <c r="M319" s="102"/>
      <c r="N319" s="102"/>
      <c r="O319" s="102"/>
      <c r="P319" s="102"/>
      <c r="Q319" s="102"/>
      <c r="R319" s="102"/>
      <c r="S319" s="102"/>
      <c r="T319" s="102"/>
      <c r="U319" s="102"/>
      <c r="V319" s="102"/>
      <c r="W319" s="102"/>
      <c r="X319" s="102"/>
      <c r="Y319" s="102"/>
      <c r="Z319" s="102"/>
      <c r="AA319" s="102"/>
    </row>
    <row r="320" spans="1:27" x14ac:dyDescent="0.25">
      <c r="A320" s="102"/>
      <c r="B320" s="102"/>
      <c r="C320" s="102"/>
      <c r="D320" s="102"/>
      <c r="E320" s="102"/>
      <c r="F320" s="102"/>
      <c r="G320" s="102"/>
      <c r="H320" s="102"/>
      <c r="I320" s="102"/>
      <c r="J320" s="102"/>
      <c r="K320" s="102"/>
      <c r="L320" s="102"/>
      <c r="M320" s="102"/>
      <c r="N320" s="102"/>
      <c r="O320" s="102"/>
      <c r="P320" s="102"/>
      <c r="Q320" s="102"/>
      <c r="R320" s="102"/>
      <c r="S320" s="102"/>
      <c r="T320" s="102"/>
      <c r="U320" s="102"/>
      <c r="V320" s="102"/>
      <c r="W320" s="102"/>
      <c r="X320" s="102"/>
      <c r="Y320" s="102"/>
      <c r="Z320" s="102"/>
      <c r="AA320" s="102"/>
    </row>
    <row r="321" spans="1:27" x14ac:dyDescent="0.25">
      <c r="A321" s="102"/>
      <c r="B321" s="102"/>
      <c r="C321" s="102"/>
      <c r="D321" s="102"/>
      <c r="E321" s="102"/>
      <c r="F321" s="102"/>
      <c r="G321" s="102"/>
      <c r="H321" s="102"/>
      <c r="I321" s="102"/>
      <c r="J321" s="102"/>
      <c r="K321" s="102"/>
      <c r="L321" s="102"/>
      <c r="M321" s="102"/>
      <c r="N321" s="102"/>
      <c r="O321" s="102"/>
      <c r="P321" s="102"/>
      <c r="Q321" s="102"/>
      <c r="R321" s="102"/>
      <c r="S321" s="102"/>
      <c r="T321" s="102"/>
      <c r="U321" s="102"/>
      <c r="V321" s="102"/>
      <c r="W321" s="102"/>
      <c r="X321" s="102"/>
      <c r="Y321" s="102"/>
      <c r="Z321" s="102"/>
      <c r="AA321" s="102"/>
    </row>
    <row r="322" spans="1:27" x14ac:dyDescent="0.25">
      <c r="A322" s="102"/>
      <c r="B322" s="102"/>
      <c r="C322" s="102"/>
      <c r="D322" s="102"/>
      <c r="E322" s="102"/>
      <c r="F322" s="102"/>
      <c r="G322" s="102"/>
      <c r="H322" s="102"/>
      <c r="I322" s="102"/>
      <c r="J322" s="102"/>
      <c r="K322" s="102"/>
      <c r="L322" s="102"/>
      <c r="M322" s="102"/>
      <c r="N322" s="102"/>
      <c r="O322" s="102"/>
      <c r="P322" s="102"/>
      <c r="Q322" s="102"/>
      <c r="R322" s="102"/>
      <c r="S322" s="102"/>
      <c r="T322" s="102"/>
      <c r="U322" s="102"/>
      <c r="V322" s="102"/>
      <c r="W322" s="102"/>
      <c r="X322" s="102"/>
      <c r="Y322" s="102"/>
      <c r="Z322" s="102"/>
      <c r="AA322" s="102"/>
    </row>
    <row r="323" spans="1:27" x14ac:dyDescent="0.25">
      <c r="A323" s="102"/>
      <c r="B323" s="102"/>
      <c r="C323" s="102"/>
      <c r="D323" s="102"/>
      <c r="E323" s="102"/>
      <c r="F323" s="102"/>
      <c r="G323" s="102"/>
      <c r="H323" s="102"/>
      <c r="I323" s="102"/>
      <c r="J323" s="102"/>
      <c r="K323" s="102"/>
      <c r="L323" s="102"/>
      <c r="M323" s="102"/>
      <c r="N323" s="102"/>
      <c r="O323" s="102"/>
      <c r="P323" s="102"/>
      <c r="Q323" s="102"/>
      <c r="R323" s="102"/>
      <c r="S323" s="102"/>
      <c r="T323" s="102"/>
      <c r="U323" s="102"/>
      <c r="V323" s="102"/>
      <c r="W323" s="102"/>
      <c r="X323" s="102"/>
      <c r="Y323" s="102"/>
      <c r="Z323" s="102"/>
      <c r="AA323" s="102"/>
    </row>
    <row r="324" spans="1:27" x14ac:dyDescent="0.25">
      <c r="A324" s="102"/>
      <c r="B324" s="102"/>
      <c r="C324" s="102"/>
      <c r="D324" s="102"/>
      <c r="E324" s="102"/>
      <c r="F324" s="102"/>
      <c r="G324" s="102"/>
      <c r="H324" s="102"/>
      <c r="I324" s="102"/>
      <c r="J324" s="102"/>
      <c r="K324" s="102"/>
      <c r="L324" s="102"/>
      <c r="M324" s="102"/>
      <c r="N324" s="102"/>
      <c r="O324" s="102"/>
      <c r="P324" s="102"/>
      <c r="Q324" s="102"/>
      <c r="R324" s="102"/>
      <c r="S324" s="102"/>
      <c r="T324" s="102"/>
      <c r="U324" s="102"/>
      <c r="V324" s="102"/>
      <c r="W324" s="102"/>
      <c r="X324" s="102"/>
      <c r="Y324" s="102"/>
      <c r="Z324" s="102"/>
      <c r="AA324" s="102"/>
    </row>
    <row r="325" spans="1:27" x14ac:dyDescent="0.25">
      <c r="A325" s="102"/>
      <c r="B325" s="102"/>
      <c r="C325" s="102"/>
      <c r="D325" s="102"/>
      <c r="E325" s="102"/>
      <c r="F325" s="102"/>
      <c r="G325" s="102"/>
      <c r="H325" s="102"/>
      <c r="I325" s="102"/>
      <c r="J325" s="102"/>
      <c r="K325" s="102"/>
      <c r="L325" s="102"/>
      <c r="M325" s="102"/>
      <c r="N325" s="102"/>
      <c r="O325" s="102"/>
      <c r="P325" s="102"/>
      <c r="Q325" s="102"/>
      <c r="R325" s="102"/>
      <c r="S325" s="102"/>
      <c r="T325" s="102"/>
      <c r="U325" s="102"/>
      <c r="V325" s="102"/>
      <c r="W325" s="102"/>
      <c r="X325" s="102"/>
      <c r="Y325" s="102"/>
      <c r="Z325" s="102"/>
      <c r="AA325" s="102"/>
    </row>
    <row r="326" spans="1:27" x14ac:dyDescent="0.25">
      <c r="A326" s="102"/>
      <c r="B326" s="102"/>
      <c r="C326" s="102"/>
      <c r="D326" s="102"/>
      <c r="E326" s="102"/>
      <c r="F326" s="102"/>
      <c r="G326" s="102"/>
      <c r="H326" s="102"/>
      <c r="I326" s="102"/>
      <c r="J326" s="102"/>
      <c r="K326" s="102"/>
      <c r="L326" s="102"/>
      <c r="M326" s="102"/>
      <c r="N326" s="102"/>
      <c r="O326" s="102"/>
      <c r="P326" s="102"/>
      <c r="Q326" s="102"/>
      <c r="R326" s="102"/>
      <c r="S326" s="102"/>
      <c r="T326" s="102"/>
      <c r="U326" s="102"/>
      <c r="V326" s="102"/>
      <c r="W326" s="102"/>
      <c r="X326" s="102"/>
      <c r="Y326" s="102"/>
      <c r="Z326" s="102"/>
      <c r="AA326" s="102"/>
    </row>
    <row r="327" spans="1:27" x14ac:dyDescent="0.25">
      <c r="A327" s="102"/>
      <c r="B327" s="102"/>
      <c r="C327" s="102"/>
      <c r="D327" s="102"/>
      <c r="E327" s="102"/>
      <c r="F327" s="102"/>
      <c r="G327" s="102"/>
      <c r="H327" s="102"/>
      <c r="I327" s="102"/>
      <c r="J327" s="102"/>
      <c r="K327" s="102"/>
      <c r="L327" s="102"/>
      <c r="M327" s="102"/>
      <c r="N327" s="102"/>
      <c r="O327" s="102"/>
      <c r="P327" s="102"/>
      <c r="Q327" s="102"/>
      <c r="R327" s="102"/>
      <c r="S327" s="102"/>
      <c r="T327" s="102"/>
      <c r="U327" s="102"/>
      <c r="V327" s="102"/>
      <c r="W327" s="102"/>
      <c r="X327" s="102"/>
      <c r="Y327" s="102"/>
      <c r="Z327" s="102"/>
      <c r="AA327" s="102"/>
    </row>
    <row r="328" spans="1:27" x14ac:dyDescent="0.25">
      <c r="A328" s="102"/>
      <c r="B328" s="102"/>
      <c r="C328" s="102"/>
      <c r="D328" s="102"/>
      <c r="E328" s="102"/>
      <c r="F328" s="102"/>
      <c r="G328" s="102"/>
      <c r="H328" s="102"/>
      <c r="I328" s="102"/>
      <c r="J328" s="102"/>
      <c r="K328" s="102"/>
      <c r="L328" s="102"/>
      <c r="M328" s="102"/>
      <c r="N328" s="102"/>
      <c r="O328" s="102"/>
      <c r="P328" s="102"/>
      <c r="Q328" s="102"/>
      <c r="R328" s="102"/>
      <c r="S328" s="102"/>
      <c r="T328" s="102"/>
      <c r="U328" s="102"/>
      <c r="V328" s="102"/>
      <c r="W328" s="102"/>
      <c r="X328" s="102"/>
      <c r="Y328" s="102"/>
      <c r="Z328" s="102"/>
      <c r="AA328" s="102"/>
    </row>
    <row r="329" spans="1:27" x14ac:dyDescent="0.25">
      <c r="A329" s="102"/>
      <c r="B329" s="102"/>
      <c r="C329" s="102"/>
      <c r="D329" s="102"/>
      <c r="E329" s="102"/>
      <c r="F329" s="102"/>
      <c r="G329" s="102"/>
      <c r="H329" s="102"/>
      <c r="I329" s="102"/>
      <c r="J329" s="102"/>
      <c r="K329" s="102"/>
      <c r="L329" s="102"/>
      <c r="M329" s="102"/>
      <c r="N329" s="102"/>
      <c r="O329" s="102"/>
      <c r="P329" s="102"/>
      <c r="Q329" s="102"/>
      <c r="R329" s="102"/>
      <c r="S329" s="102"/>
      <c r="T329" s="102"/>
      <c r="U329" s="102"/>
      <c r="V329" s="102"/>
      <c r="W329" s="102"/>
      <c r="X329" s="102"/>
      <c r="Y329" s="102"/>
      <c r="Z329" s="102"/>
      <c r="AA329" s="102"/>
    </row>
    <row r="330" spans="1:27" x14ac:dyDescent="0.25">
      <c r="A330" s="102"/>
      <c r="B330" s="102"/>
      <c r="C330" s="102"/>
      <c r="D330" s="102"/>
      <c r="E330" s="102"/>
      <c r="F330" s="102"/>
      <c r="G330" s="102"/>
      <c r="H330" s="102"/>
      <c r="I330" s="102"/>
      <c r="J330" s="102"/>
      <c r="K330" s="102"/>
      <c r="L330" s="102"/>
      <c r="M330" s="102"/>
      <c r="N330" s="102"/>
      <c r="O330" s="102"/>
      <c r="P330" s="102"/>
      <c r="Q330" s="102"/>
      <c r="R330" s="102"/>
      <c r="S330" s="102"/>
      <c r="T330" s="102"/>
      <c r="U330" s="102"/>
      <c r="V330" s="102"/>
      <c r="W330" s="102"/>
      <c r="X330" s="102"/>
      <c r="Y330" s="102"/>
      <c r="Z330" s="102"/>
      <c r="AA330" s="102"/>
    </row>
    <row r="331" spans="1:27" x14ac:dyDescent="0.25">
      <c r="A331" s="102"/>
      <c r="B331" s="102"/>
      <c r="C331" s="102"/>
      <c r="D331" s="102"/>
      <c r="E331" s="102"/>
      <c r="F331" s="102"/>
      <c r="G331" s="102"/>
      <c r="H331" s="102"/>
      <c r="I331" s="102"/>
      <c r="J331" s="102"/>
      <c r="K331" s="102"/>
      <c r="L331" s="102"/>
      <c r="M331" s="102"/>
      <c r="N331" s="102"/>
      <c r="O331" s="102"/>
      <c r="P331" s="102"/>
      <c r="Q331" s="102"/>
      <c r="R331" s="102"/>
      <c r="S331" s="102"/>
      <c r="T331" s="102"/>
      <c r="U331" s="102"/>
      <c r="V331" s="102"/>
      <c r="W331" s="102"/>
      <c r="X331" s="102"/>
      <c r="Y331" s="102"/>
      <c r="Z331" s="102"/>
      <c r="AA331" s="102"/>
    </row>
    <row r="332" spans="1:27" x14ac:dyDescent="0.25">
      <c r="A332" s="102"/>
      <c r="B332" s="102"/>
      <c r="C332" s="102"/>
      <c r="D332" s="102"/>
      <c r="E332" s="102"/>
      <c r="F332" s="102"/>
      <c r="G332" s="102"/>
      <c r="H332" s="102"/>
      <c r="I332" s="102"/>
      <c r="J332" s="102"/>
      <c r="K332" s="102"/>
      <c r="L332" s="102"/>
      <c r="M332" s="102"/>
      <c r="N332" s="102"/>
      <c r="O332" s="102"/>
      <c r="P332" s="102"/>
      <c r="Q332" s="102"/>
      <c r="R332" s="102"/>
      <c r="S332" s="102"/>
      <c r="T332" s="102"/>
      <c r="U332" s="102"/>
      <c r="V332" s="102"/>
      <c r="W332" s="102"/>
      <c r="X332" s="102"/>
      <c r="Y332" s="102"/>
      <c r="Z332" s="102"/>
      <c r="AA332" s="102"/>
    </row>
    <row r="333" spans="1:27" x14ac:dyDescent="0.25">
      <c r="A333" s="102"/>
      <c r="B333" s="102"/>
      <c r="C333" s="102"/>
      <c r="D333" s="102"/>
      <c r="E333" s="102"/>
      <c r="F333" s="102"/>
      <c r="G333" s="102"/>
      <c r="H333" s="102"/>
      <c r="I333" s="102"/>
      <c r="J333" s="102"/>
      <c r="K333" s="102"/>
      <c r="L333" s="102"/>
      <c r="M333" s="102"/>
      <c r="N333" s="102"/>
      <c r="O333" s="102"/>
      <c r="P333" s="102"/>
      <c r="Q333" s="102"/>
      <c r="R333" s="102"/>
      <c r="S333" s="102"/>
      <c r="T333" s="102"/>
      <c r="U333" s="102"/>
      <c r="V333" s="102"/>
      <c r="W333" s="102"/>
      <c r="X333" s="102"/>
      <c r="Y333" s="102"/>
      <c r="Z333" s="102"/>
      <c r="AA333" s="102"/>
    </row>
    <row r="334" spans="1:27" x14ac:dyDescent="0.25">
      <c r="A334" s="102"/>
      <c r="B334" s="102"/>
      <c r="C334" s="102"/>
      <c r="D334" s="102"/>
      <c r="E334" s="102"/>
      <c r="F334" s="102"/>
      <c r="G334" s="102"/>
      <c r="H334" s="102"/>
      <c r="I334" s="102"/>
      <c r="J334" s="102"/>
      <c r="K334" s="102"/>
      <c r="L334" s="102"/>
      <c r="M334" s="102"/>
      <c r="N334" s="102"/>
      <c r="O334" s="102"/>
      <c r="P334" s="102"/>
      <c r="Q334" s="102"/>
      <c r="R334" s="102"/>
      <c r="S334" s="102"/>
      <c r="T334" s="102"/>
      <c r="U334" s="102"/>
      <c r="V334" s="102"/>
      <c r="W334" s="102"/>
      <c r="X334" s="102"/>
      <c r="Y334" s="102"/>
      <c r="Z334" s="102"/>
      <c r="AA334" s="102"/>
    </row>
    <row r="335" spans="1:27" x14ac:dyDescent="0.25">
      <c r="A335" s="102"/>
      <c r="B335" s="102"/>
      <c r="C335" s="102"/>
      <c r="D335" s="102"/>
      <c r="E335" s="102"/>
      <c r="F335" s="102"/>
      <c r="G335" s="102"/>
      <c r="H335" s="102"/>
      <c r="I335" s="102"/>
      <c r="J335" s="102"/>
      <c r="K335" s="102"/>
      <c r="L335" s="102"/>
      <c r="M335" s="102"/>
      <c r="N335" s="102"/>
      <c r="O335" s="102"/>
      <c r="P335" s="102"/>
      <c r="Q335" s="102"/>
      <c r="R335" s="102"/>
      <c r="S335" s="102"/>
      <c r="T335" s="102"/>
      <c r="U335" s="102"/>
      <c r="V335" s="102"/>
      <c r="W335" s="102"/>
      <c r="X335" s="102"/>
      <c r="Y335" s="102"/>
      <c r="Z335" s="102"/>
      <c r="AA335" s="102"/>
    </row>
    <row r="336" spans="1:27" x14ac:dyDescent="0.25">
      <c r="A336" s="102"/>
      <c r="B336" s="102"/>
      <c r="C336" s="102"/>
      <c r="D336" s="102"/>
      <c r="E336" s="102"/>
      <c r="F336" s="102"/>
      <c r="G336" s="102"/>
      <c r="H336" s="102"/>
      <c r="I336" s="102"/>
      <c r="J336" s="102"/>
      <c r="K336" s="102"/>
      <c r="L336" s="102"/>
      <c r="M336" s="102"/>
      <c r="N336" s="102"/>
      <c r="O336" s="102"/>
      <c r="P336" s="102"/>
      <c r="Q336" s="102"/>
      <c r="R336" s="102"/>
      <c r="S336" s="102"/>
      <c r="T336" s="102"/>
      <c r="U336" s="102"/>
      <c r="V336" s="102"/>
      <c r="W336" s="102"/>
      <c r="X336" s="102"/>
      <c r="Y336" s="102"/>
      <c r="Z336" s="102"/>
      <c r="AA336" s="102"/>
    </row>
    <row r="337" spans="1:27" x14ac:dyDescent="0.25">
      <c r="A337" s="102"/>
      <c r="B337" s="102"/>
      <c r="C337" s="102"/>
      <c r="D337" s="102"/>
      <c r="E337" s="102"/>
      <c r="F337" s="102"/>
      <c r="G337" s="102"/>
      <c r="H337" s="102"/>
      <c r="I337" s="102"/>
      <c r="J337" s="102"/>
      <c r="K337" s="102"/>
      <c r="L337" s="102"/>
      <c r="M337" s="102"/>
      <c r="N337" s="102"/>
      <c r="O337" s="102"/>
      <c r="P337" s="102"/>
      <c r="Q337" s="102"/>
      <c r="R337" s="102"/>
      <c r="S337" s="102"/>
      <c r="T337" s="102"/>
      <c r="U337" s="102"/>
      <c r="V337" s="102"/>
      <c r="W337" s="102"/>
      <c r="X337" s="102"/>
      <c r="Y337" s="102"/>
      <c r="Z337" s="102"/>
      <c r="AA337" s="102"/>
    </row>
    <row r="338" spans="1:27" x14ac:dyDescent="0.25">
      <c r="A338" s="102"/>
      <c r="B338" s="102"/>
      <c r="C338" s="102"/>
      <c r="D338" s="102"/>
      <c r="E338" s="102"/>
      <c r="F338" s="102"/>
      <c r="G338" s="102"/>
      <c r="H338" s="102"/>
      <c r="I338" s="102"/>
      <c r="J338" s="102"/>
      <c r="K338" s="102"/>
      <c r="L338" s="102"/>
      <c r="M338" s="102"/>
      <c r="N338" s="102"/>
      <c r="O338" s="102"/>
      <c r="P338" s="102"/>
      <c r="Q338" s="102"/>
      <c r="R338" s="102"/>
      <c r="S338" s="102"/>
      <c r="T338" s="102"/>
      <c r="U338" s="102"/>
      <c r="V338" s="102"/>
      <c r="W338" s="102"/>
      <c r="X338" s="102"/>
      <c r="Y338" s="102"/>
      <c r="Z338" s="102"/>
      <c r="AA338" s="102"/>
    </row>
    <row r="339" spans="1:27" x14ac:dyDescent="0.25">
      <c r="A339" s="102"/>
      <c r="B339" s="102"/>
      <c r="C339" s="102"/>
      <c r="D339" s="102"/>
      <c r="E339" s="102"/>
      <c r="F339" s="102"/>
      <c r="G339" s="102"/>
      <c r="H339" s="102"/>
      <c r="I339" s="102"/>
      <c r="J339" s="102"/>
      <c r="K339" s="102"/>
      <c r="L339" s="102"/>
      <c r="M339" s="102"/>
      <c r="N339" s="102"/>
      <c r="O339" s="102"/>
      <c r="P339" s="102"/>
      <c r="Q339" s="102"/>
      <c r="R339" s="102"/>
      <c r="S339" s="102"/>
      <c r="T339" s="102"/>
      <c r="U339" s="102"/>
      <c r="V339" s="102"/>
      <c r="W339" s="102"/>
      <c r="X339" s="102"/>
      <c r="Y339" s="102"/>
      <c r="Z339" s="102"/>
      <c r="AA339" s="102"/>
    </row>
    <row r="340" spans="1:27" x14ac:dyDescent="0.25">
      <c r="A340" s="102"/>
      <c r="B340" s="102"/>
      <c r="C340" s="102"/>
      <c r="D340" s="102"/>
      <c r="E340" s="102"/>
      <c r="F340" s="102"/>
      <c r="G340" s="102"/>
      <c r="H340" s="102"/>
      <c r="I340" s="102"/>
      <c r="J340" s="102"/>
      <c r="K340" s="102"/>
      <c r="L340" s="102"/>
      <c r="M340" s="102"/>
      <c r="N340" s="102"/>
      <c r="O340" s="102"/>
      <c r="P340" s="102"/>
      <c r="Q340" s="102"/>
      <c r="R340" s="102"/>
      <c r="S340" s="102"/>
      <c r="T340" s="102"/>
      <c r="U340" s="102"/>
      <c r="V340" s="102"/>
      <c r="W340" s="102"/>
      <c r="X340" s="102"/>
      <c r="Y340" s="102"/>
      <c r="Z340" s="102"/>
      <c r="AA340" s="102"/>
    </row>
    <row r="341" spans="1:27" x14ac:dyDescent="0.25">
      <c r="A341" s="102"/>
      <c r="B341" s="102"/>
      <c r="C341" s="102"/>
      <c r="D341" s="102"/>
      <c r="E341" s="102"/>
      <c r="F341" s="102"/>
      <c r="G341" s="102"/>
      <c r="H341" s="102"/>
      <c r="I341" s="102"/>
      <c r="J341" s="102"/>
      <c r="K341" s="102"/>
      <c r="L341" s="102"/>
      <c r="M341" s="102"/>
      <c r="N341" s="102"/>
      <c r="O341" s="102"/>
      <c r="P341" s="102"/>
      <c r="Q341" s="102"/>
      <c r="R341" s="102"/>
      <c r="S341" s="102"/>
      <c r="T341" s="102"/>
      <c r="U341" s="102"/>
      <c r="V341" s="102"/>
      <c r="W341" s="102"/>
      <c r="X341" s="102"/>
      <c r="Y341" s="102"/>
      <c r="Z341" s="102"/>
      <c r="AA341" s="102"/>
    </row>
    <row r="342" spans="1:27" x14ac:dyDescent="0.25">
      <c r="A342" s="102"/>
      <c r="B342" s="102"/>
      <c r="C342" s="102"/>
      <c r="D342" s="102"/>
      <c r="E342" s="102"/>
      <c r="F342" s="102"/>
      <c r="G342" s="102"/>
      <c r="H342" s="102"/>
      <c r="I342" s="102"/>
      <c r="J342" s="102"/>
      <c r="K342" s="102"/>
      <c r="L342" s="102"/>
      <c r="M342" s="102"/>
      <c r="N342" s="102"/>
      <c r="O342" s="102"/>
      <c r="P342" s="102"/>
      <c r="Q342" s="102"/>
      <c r="R342" s="102"/>
      <c r="S342" s="102"/>
      <c r="T342" s="102"/>
      <c r="U342" s="102"/>
      <c r="V342" s="102"/>
      <c r="W342" s="102"/>
      <c r="X342" s="102"/>
      <c r="Y342" s="102"/>
      <c r="Z342" s="102"/>
      <c r="AA342" s="102"/>
    </row>
    <row r="343" spans="1:27" x14ac:dyDescent="0.25">
      <c r="A343" s="102"/>
      <c r="B343" s="102"/>
      <c r="C343" s="102"/>
      <c r="D343" s="102"/>
      <c r="E343" s="102"/>
      <c r="F343" s="102"/>
      <c r="G343" s="102"/>
      <c r="H343" s="102"/>
      <c r="I343" s="102"/>
      <c r="J343" s="102"/>
      <c r="K343" s="102"/>
      <c r="L343" s="102"/>
      <c r="M343" s="102"/>
      <c r="N343" s="102"/>
      <c r="O343" s="102"/>
      <c r="P343" s="102"/>
      <c r="Q343" s="102"/>
      <c r="R343" s="102"/>
      <c r="S343" s="102"/>
      <c r="T343" s="102"/>
      <c r="U343" s="102"/>
      <c r="V343" s="102"/>
      <c r="W343" s="102"/>
      <c r="X343" s="102"/>
      <c r="Y343" s="102"/>
      <c r="Z343" s="102"/>
      <c r="AA343" s="102"/>
    </row>
    <row r="344" spans="1:27" x14ac:dyDescent="0.25">
      <c r="A344" s="102"/>
      <c r="B344" s="102"/>
      <c r="C344" s="102"/>
      <c r="D344" s="102"/>
      <c r="E344" s="102"/>
      <c r="F344" s="102"/>
      <c r="G344" s="102"/>
      <c r="H344" s="102"/>
      <c r="I344" s="102"/>
      <c r="J344" s="102"/>
      <c r="K344" s="102"/>
      <c r="L344" s="102"/>
      <c r="M344" s="102"/>
      <c r="N344" s="102"/>
      <c r="O344" s="102"/>
      <c r="P344" s="102"/>
      <c r="Q344" s="102"/>
      <c r="R344" s="102"/>
      <c r="S344" s="102"/>
      <c r="T344" s="102"/>
      <c r="U344" s="102"/>
      <c r="V344" s="102"/>
      <c r="W344" s="102"/>
      <c r="X344" s="102"/>
      <c r="Y344" s="102"/>
      <c r="Z344" s="102"/>
      <c r="AA344" s="102"/>
    </row>
    <row r="345" spans="1:27" x14ac:dyDescent="0.25">
      <c r="A345" s="102"/>
      <c r="B345" s="102"/>
      <c r="C345" s="102"/>
      <c r="D345" s="102"/>
      <c r="E345" s="102"/>
      <c r="F345" s="102"/>
      <c r="G345" s="102"/>
      <c r="H345" s="102"/>
      <c r="I345" s="102"/>
      <c r="J345" s="102"/>
      <c r="K345" s="102"/>
      <c r="L345" s="102"/>
      <c r="M345" s="102"/>
      <c r="N345" s="102"/>
      <c r="O345" s="102"/>
      <c r="P345" s="102"/>
      <c r="Q345" s="102"/>
      <c r="R345" s="102"/>
      <c r="S345" s="102"/>
      <c r="T345" s="102"/>
      <c r="U345" s="102"/>
      <c r="V345" s="102"/>
      <c r="W345" s="102"/>
      <c r="X345" s="102"/>
      <c r="Y345" s="102"/>
      <c r="Z345" s="102"/>
      <c r="AA345" s="102"/>
    </row>
    <row r="346" spans="1:27" x14ac:dyDescent="0.25">
      <c r="A346" s="102"/>
      <c r="B346" s="102"/>
      <c r="C346" s="102"/>
      <c r="D346" s="102"/>
      <c r="E346" s="102"/>
      <c r="F346" s="102"/>
      <c r="G346" s="102"/>
      <c r="H346" s="102"/>
      <c r="I346" s="102"/>
      <c r="J346" s="102"/>
      <c r="K346" s="102"/>
      <c r="L346" s="102"/>
      <c r="M346" s="102"/>
      <c r="N346" s="102"/>
      <c r="O346" s="102"/>
      <c r="P346" s="102"/>
      <c r="Q346" s="102"/>
      <c r="R346" s="102"/>
      <c r="S346" s="102"/>
      <c r="T346" s="102"/>
      <c r="U346" s="102"/>
      <c r="V346" s="102"/>
      <c r="W346" s="102"/>
      <c r="X346" s="102"/>
      <c r="Y346" s="102"/>
      <c r="Z346" s="102"/>
      <c r="AA346" s="102"/>
    </row>
    <row r="347" spans="1:27" x14ac:dyDescent="0.25">
      <c r="A347" s="102"/>
      <c r="B347" s="102"/>
      <c r="C347" s="102"/>
      <c r="D347" s="102"/>
      <c r="E347" s="102"/>
      <c r="F347" s="102"/>
      <c r="G347" s="102"/>
      <c r="H347" s="102"/>
      <c r="I347" s="102"/>
      <c r="J347" s="102"/>
      <c r="K347" s="102"/>
      <c r="L347" s="102"/>
      <c r="M347" s="102"/>
      <c r="N347" s="102"/>
      <c r="O347" s="102"/>
      <c r="P347" s="102"/>
      <c r="Q347" s="102"/>
      <c r="R347" s="102"/>
      <c r="S347" s="102"/>
      <c r="T347" s="102"/>
      <c r="U347" s="102"/>
      <c r="V347" s="102"/>
      <c r="W347" s="102"/>
      <c r="X347" s="102"/>
      <c r="Y347" s="102"/>
      <c r="Z347" s="102"/>
      <c r="AA347" s="102"/>
    </row>
    <row r="348" spans="1:27" x14ac:dyDescent="0.25">
      <c r="A348" s="102"/>
      <c r="B348" s="102"/>
      <c r="C348" s="102"/>
      <c r="D348" s="102"/>
      <c r="E348" s="102"/>
      <c r="F348" s="102"/>
      <c r="G348" s="102"/>
      <c r="H348" s="102"/>
      <c r="I348" s="102"/>
      <c r="J348" s="102"/>
      <c r="K348" s="102"/>
      <c r="L348" s="102"/>
      <c r="M348" s="102"/>
      <c r="N348" s="102"/>
      <c r="O348" s="102"/>
      <c r="P348" s="102"/>
      <c r="Q348" s="102"/>
      <c r="R348" s="102"/>
      <c r="S348" s="102"/>
      <c r="T348" s="102"/>
      <c r="U348" s="102"/>
      <c r="V348" s="102"/>
      <c r="W348" s="102"/>
      <c r="X348" s="102"/>
      <c r="Y348" s="102"/>
      <c r="Z348" s="102"/>
      <c r="AA348" s="102"/>
    </row>
    <row r="349" spans="1:27" x14ac:dyDescent="0.25">
      <c r="A349" s="102"/>
      <c r="B349" s="102"/>
      <c r="C349" s="102"/>
      <c r="D349" s="102"/>
      <c r="E349" s="102"/>
      <c r="F349" s="102"/>
      <c r="G349" s="102"/>
      <c r="H349" s="102"/>
      <c r="I349" s="102"/>
      <c r="J349" s="102"/>
      <c r="K349" s="102"/>
      <c r="L349" s="102"/>
      <c r="M349" s="102"/>
      <c r="N349" s="102"/>
      <c r="O349" s="102"/>
      <c r="P349" s="102"/>
      <c r="Q349" s="102"/>
      <c r="R349" s="102"/>
      <c r="S349" s="102"/>
      <c r="T349" s="102"/>
      <c r="U349" s="102"/>
      <c r="V349" s="102"/>
      <c r="W349" s="102"/>
      <c r="X349" s="102"/>
      <c r="Y349" s="102"/>
      <c r="Z349" s="102"/>
      <c r="AA349" s="102"/>
    </row>
    <row r="350" spans="1:27" x14ac:dyDescent="0.25">
      <c r="A350" s="102"/>
      <c r="B350" s="102"/>
      <c r="C350" s="102"/>
      <c r="D350" s="102"/>
      <c r="E350" s="102"/>
      <c r="F350" s="102"/>
      <c r="G350" s="102"/>
      <c r="H350" s="102"/>
      <c r="I350" s="102"/>
      <c r="J350" s="102"/>
      <c r="K350" s="102"/>
      <c r="L350" s="102"/>
      <c r="M350" s="102"/>
      <c r="N350" s="102"/>
      <c r="O350" s="102"/>
      <c r="P350" s="102"/>
      <c r="Q350" s="102"/>
      <c r="R350" s="102"/>
      <c r="S350" s="102"/>
      <c r="T350" s="102"/>
      <c r="U350" s="102"/>
      <c r="V350" s="102"/>
      <c r="W350" s="102"/>
      <c r="X350" s="102"/>
      <c r="Y350" s="102"/>
      <c r="Z350" s="102"/>
      <c r="AA350" s="102"/>
    </row>
    <row r="351" spans="1:27" x14ac:dyDescent="0.25">
      <c r="A351" s="102"/>
      <c r="B351" s="102"/>
      <c r="C351" s="102"/>
      <c r="D351" s="102"/>
      <c r="E351" s="102"/>
      <c r="F351" s="102"/>
      <c r="G351" s="102"/>
      <c r="H351" s="102"/>
      <c r="I351" s="102"/>
      <c r="J351" s="102"/>
      <c r="K351" s="102"/>
      <c r="L351" s="102"/>
      <c r="M351" s="102"/>
      <c r="N351" s="102"/>
      <c r="O351" s="102"/>
      <c r="P351" s="102"/>
      <c r="Q351" s="102"/>
      <c r="R351" s="102"/>
      <c r="S351" s="102"/>
      <c r="T351" s="102"/>
      <c r="U351" s="102"/>
      <c r="V351" s="102"/>
      <c r="W351" s="102"/>
      <c r="X351" s="102"/>
      <c r="Y351" s="102"/>
      <c r="Z351" s="102"/>
      <c r="AA351" s="102"/>
    </row>
    <row r="352" spans="1:27" x14ac:dyDescent="0.25">
      <c r="A352" s="102"/>
      <c r="B352" s="102"/>
      <c r="C352" s="102"/>
      <c r="D352" s="102"/>
      <c r="E352" s="102"/>
      <c r="F352" s="102"/>
      <c r="G352" s="102"/>
      <c r="H352" s="102"/>
      <c r="I352" s="102"/>
      <c r="J352" s="102"/>
      <c r="K352" s="102"/>
      <c r="L352" s="102"/>
      <c r="M352" s="102"/>
      <c r="N352" s="102"/>
      <c r="O352" s="102"/>
      <c r="P352" s="102"/>
      <c r="Q352" s="102"/>
      <c r="R352" s="102"/>
      <c r="S352" s="102"/>
      <c r="T352" s="102"/>
      <c r="U352" s="102"/>
      <c r="V352" s="102"/>
      <c r="W352" s="102"/>
      <c r="X352" s="102"/>
      <c r="Y352" s="102"/>
      <c r="Z352" s="102"/>
      <c r="AA352" s="102"/>
    </row>
    <row r="353" spans="1:27" x14ac:dyDescent="0.25">
      <c r="A353" s="102"/>
      <c r="B353" s="102"/>
      <c r="C353" s="102"/>
      <c r="D353" s="102"/>
      <c r="E353" s="102"/>
      <c r="F353" s="102"/>
      <c r="G353" s="102"/>
      <c r="H353" s="102"/>
      <c r="I353" s="102"/>
      <c r="J353" s="102"/>
      <c r="K353" s="102"/>
      <c r="L353" s="102"/>
      <c r="M353" s="102"/>
      <c r="N353" s="102"/>
      <c r="O353" s="102"/>
      <c r="P353" s="102"/>
      <c r="Q353" s="102"/>
      <c r="R353" s="102"/>
      <c r="S353" s="102"/>
      <c r="T353" s="102"/>
      <c r="U353" s="102"/>
      <c r="V353" s="102"/>
      <c r="W353" s="102"/>
      <c r="X353" s="102"/>
      <c r="Y353" s="102"/>
      <c r="Z353" s="102"/>
      <c r="AA353" s="102"/>
    </row>
    <row r="354" spans="1:27" x14ac:dyDescent="0.25">
      <c r="A354" s="102"/>
      <c r="B354" s="102"/>
      <c r="C354" s="102"/>
      <c r="D354" s="102"/>
      <c r="E354" s="102"/>
      <c r="F354" s="102"/>
      <c r="G354" s="102"/>
      <c r="H354" s="102"/>
      <c r="I354" s="102"/>
      <c r="J354" s="102"/>
      <c r="K354" s="102"/>
      <c r="L354" s="102"/>
      <c r="M354" s="102"/>
      <c r="N354" s="102"/>
      <c r="O354" s="102"/>
      <c r="P354" s="102"/>
      <c r="Q354" s="102"/>
      <c r="R354" s="102"/>
      <c r="S354" s="102"/>
      <c r="T354" s="102"/>
      <c r="U354" s="102"/>
      <c r="V354" s="102"/>
      <c r="W354" s="102"/>
      <c r="X354" s="102"/>
      <c r="Y354" s="102"/>
      <c r="Z354" s="102"/>
      <c r="AA354" s="102"/>
    </row>
    <row r="355" spans="1:27" x14ac:dyDescent="0.25">
      <c r="A355" s="102"/>
      <c r="B355" s="102"/>
      <c r="C355" s="102"/>
      <c r="D355" s="102"/>
      <c r="E355" s="102"/>
      <c r="F355" s="102"/>
      <c r="G355" s="102"/>
      <c r="H355" s="102"/>
      <c r="I355" s="102"/>
      <c r="J355" s="102"/>
      <c r="K355" s="102"/>
      <c r="L355" s="102"/>
      <c r="M355" s="102"/>
      <c r="N355" s="102"/>
      <c r="O355" s="102"/>
      <c r="P355" s="102"/>
      <c r="Q355" s="102"/>
      <c r="R355" s="102"/>
      <c r="S355" s="102"/>
      <c r="T355" s="102"/>
      <c r="U355" s="102"/>
      <c r="V355" s="102"/>
      <c r="W355" s="102"/>
      <c r="X355" s="102"/>
      <c r="Y355" s="102"/>
      <c r="Z355" s="102"/>
      <c r="AA355" s="102"/>
    </row>
    <row r="356" spans="1:27" x14ac:dyDescent="0.25">
      <c r="A356" s="102"/>
      <c r="B356" s="102"/>
      <c r="C356" s="102"/>
      <c r="D356" s="102"/>
      <c r="E356" s="102"/>
      <c r="F356" s="102"/>
      <c r="G356" s="102"/>
      <c r="H356" s="102"/>
      <c r="I356" s="102"/>
      <c r="J356" s="102"/>
      <c r="K356" s="102"/>
      <c r="L356" s="102"/>
      <c r="M356" s="102"/>
      <c r="N356" s="102"/>
      <c r="O356" s="102"/>
      <c r="P356" s="102"/>
      <c r="Q356" s="102"/>
      <c r="R356" s="102"/>
      <c r="S356" s="102"/>
      <c r="T356" s="102"/>
      <c r="U356" s="102"/>
      <c r="V356" s="102"/>
      <c r="W356" s="102"/>
      <c r="X356" s="102"/>
      <c r="Y356" s="102"/>
      <c r="Z356" s="102"/>
      <c r="AA356" s="102"/>
    </row>
    <row r="357" spans="1:27" x14ac:dyDescent="0.25">
      <c r="A357" s="102"/>
      <c r="B357" s="102"/>
      <c r="C357" s="102"/>
      <c r="D357" s="102"/>
      <c r="E357" s="102"/>
      <c r="F357" s="102"/>
      <c r="G357" s="102"/>
      <c r="H357" s="102"/>
      <c r="I357" s="102"/>
      <c r="J357" s="102"/>
      <c r="K357" s="102"/>
      <c r="L357" s="102"/>
      <c r="M357" s="102"/>
      <c r="N357" s="102"/>
      <c r="O357" s="102"/>
      <c r="P357" s="102"/>
      <c r="Q357" s="102"/>
      <c r="R357" s="102"/>
      <c r="S357" s="102"/>
      <c r="T357" s="102"/>
      <c r="U357" s="102"/>
      <c r="V357" s="102"/>
      <c r="W357" s="102"/>
      <c r="X357" s="102"/>
      <c r="Y357" s="102"/>
      <c r="Z357" s="102"/>
      <c r="AA357" s="102"/>
    </row>
    <row r="358" spans="1:27" x14ac:dyDescent="0.25">
      <c r="A358" s="102"/>
      <c r="B358" s="102"/>
      <c r="C358" s="102"/>
      <c r="D358" s="102"/>
      <c r="E358" s="102"/>
      <c r="F358" s="102"/>
      <c r="G358" s="102"/>
      <c r="H358" s="102"/>
      <c r="I358" s="102"/>
      <c r="J358" s="102"/>
      <c r="K358" s="102"/>
      <c r="L358" s="102"/>
      <c r="M358" s="102"/>
      <c r="N358" s="102"/>
      <c r="O358" s="102"/>
      <c r="P358" s="102"/>
      <c r="Q358" s="102"/>
      <c r="R358" s="102"/>
      <c r="S358" s="102"/>
      <c r="T358" s="102"/>
      <c r="U358" s="102"/>
      <c r="V358" s="102"/>
      <c r="W358" s="102"/>
      <c r="X358" s="102"/>
      <c r="Y358" s="102"/>
      <c r="Z358" s="102"/>
      <c r="AA358" s="102"/>
    </row>
    <row r="359" spans="1:27" x14ac:dyDescent="0.25">
      <c r="A359" s="102"/>
      <c r="B359" s="102"/>
      <c r="C359" s="102"/>
      <c r="D359" s="102"/>
      <c r="E359" s="102"/>
      <c r="F359" s="102"/>
      <c r="G359" s="102"/>
      <c r="H359" s="102"/>
      <c r="I359" s="102"/>
      <c r="J359" s="102"/>
      <c r="K359" s="102"/>
      <c r="L359" s="102"/>
      <c r="M359" s="102"/>
      <c r="N359" s="102"/>
      <c r="O359" s="102"/>
      <c r="P359" s="102"/>
      <c r="Q359" s="102"/>
      <c r="R359" s="102"/>
      <c r="S359" s="102"/>
      <c r="T359" s="102"/>
      <c r="U359" s="102"/>
      <c r="V359" s="102"/>
      <c r="W359" s="102"/>
      <c r="X359" s="102"/>
      <c r="Y359" s="102"/>
      <c r="Z359" s="102"/>
      <c r="AA359" s="102"/>
    </row>
    <row r="360" spans="1:27" x14ac:dyDescent="0.25">
      <c r="A360" s="102"/>
      <c r="B360" s="102"/>
      <c r="C360" s="102"/>
      <c r="D360" s="102"/>
      <c r="E360" s="102"/>
      <c r="F360" s="102"/>
      <c r="G360" s="102"/>
      <c r="H360" s="102"/>
      <c r="I360" s="102"/>
      <c r="J360" s="102"/>
      <c r="K360" s="102"/>
      <c r="L360" s="102"/>
      <c r="M360" s="102"/>
      <c r="N360" s="102"/>
      <c r="O360" s="102"/>
      <c r="P360" s="102"/>
      <c r="Q360" s="102"/>
      <c r="R360" s="102"/>
      <c r="S360" s="102"/>
      <c r="T360" s="102"/>
      <c r="U360" s="102"/>
      <c r="V360" s="102"/>
      <c r="W360" s="102"/>
      <c r="X360" s="102"/>
      <c r="Y360" s="102"/>
      <c r="Z360" s="102"/>
      <c r="AA360" s="102"/>
    </row>
    <row r="361" spans="1:27" x14ac:dyDescent="0.25">
      <c r="A361" s="102"/>
      <c r="B361" s="102"/>
      <c r="C361" s="102"/>
      <c r="D361" s="102"/>
      <c r="E361" s="102"/>
      <c r="F361" s="102"/>
      <c r="G361" s="102"/>
      <c r="H361" s="102"/>
      <c r="I361" s="102"/>
      <c r="J361" s="102"/>
      <c r="K361" s="102"/>
      <c r="L361" s="102"/>
      <c r="M361" s="102"/>
      <c r="N361" s="102"/>
      <c r="O361" s="102"/>
      <c r="P361" s="102"/>
      <c r="Q361" s="102"/>
      <c r="R361" s="102"/>
      <c r="S361" s="102"/>
      <c r="T361" s="102"/>
      <c r="U361" s="102"/>
      <c r="V361" s="102"/>
      <c r="W361" s="102"/>
      <c r="X361" s="102"/>
      <c r="Y361" s="102"/>
      <c r="Z361" s="102"/>
      <c r="AA361" s="102"/>
    </row>
    <row r="362" spans="1:27" x14ac:dyDescent="0.25">
      <c r="A362" s="102"/>
      <c r="B362" s="102"/>
      <c r="C362" s="102"/>
      <c r="D362" s="102"/>
      <c r="E362" s="102"/>
      <c r="F362" s="102"/>
      <c r="G362" s="102"/>
      <c r="H362" s="102"/>
      <c r="I362" s="102"/>
      <c r="J362" s="102"/>
      <c r="K362" s="102"/>
      <c r="L362" s="102"/>
      <c r="M362" s="102"/>
      <c r="N362" s="102"/>
      <c r="O362" s="102"/>
      <c r="P362" s="102"/>
      <c r="Q362" s="102"/>
      <c r="R362" s="102"/>
      <c r="S362" s="102"/>
      <c r="T362" s="102"/>
      <c r="U362" s="102"/>
      <c r="V362" s="102"/>
      <c r="W362" s="102"/>
      <c r="X362" s="102"/>
      <c r="Y362" s="102"/>
      <c r="Z362" s="102"/>
      <c r="AA362" s="102"/>
    </row>
    <row r="363" spans="1:27" x14ac:dyDescent="0.25">
      <c r="A363" s="102"/>
      <c r="B363" s="102"/>
      <c r="C363" s="102"/>
      <c r="D363" s="102"/>
      <c r="E363" s="102"/>
      <c r="F363" s="102"/>
      <c r="G363" s="102"/>
      <c r="H363" s="102"/>
      <c r="I363" s="102"/>
      <c r="J363" s="102"/>
      <c r="K363" s="102"/>
      <c r="L363" s="102"/>
      <c r="M363" s="102"/>
      <c r="N363" s="102"/>
      <c r="O363" s="102"/>
      <c r="P363" s="102"/>
      <c r="Q363" s="102"/>
      <c r="R363" s="102"/>
      <c r="S363" s="102"/>
      <c r="T363" s="102"/>
      <c r="U363" s="102"/>
      <c r="V363" s="102"/>
      <c r="W363" s="102"/>
      <c r="X363" s="102"/>
      <c r="Y363" s="102"/>
      <c r="Z363" s="102"/>
      <c r="AA363" s="102"/>
    </row>
    <row r="364" spans="1:27" x14ac:dyDescent="0.25">
      <c r="A364" s="102"/>
      <c r="B364" s="102"/>
      <c r="C364" s="102"/>
      <c r="D364" s="102"/>
      <c r="E364" s="102"/>
      <c r="F364" s="102"/>
      <c r="G364" s="102"/>
      <c r="H364" s="102"/>
      <c r="I364" s="102"/>
      <c r="J364" s="102"/>
      <c r="K364" s="102"/>
      <c r="L364" s="102"/>
      <c r="M364" s="102"/>
      <c r="N364" s="102"/>
      <c r="O364" s="102"/>
      <c r="P364" s="102"/>
      <c r="Q364" s="102"/>
      <c r="R364" s="102"/>
      <c r="S364" s="102"/>
      <c r="T364" s="102"/>
      <c r="U364" s="102"/>
      <c r="V364" s="102"/>
      <c r="W364" s="102"/>
      <c r="X364" s="102"/>
      <c r="Y364" s="102"/>
      <c r="Z364" s="102"/>
      <c r="AA364" s="102"/>
    </row>
    <row r="365" spans="1:27" x14ac:dyDescent="0.25">
      <c r="A365" s="102"/>
      <c r="B365" s="102"/>
      <c r="C365" s="102"/>
      <c r="D365" s="102"/>
      <c r="E365" s="102"/>
      <c r="F365" s="102"/>
      <c r="G365" s="102"/>
      <c r="H365" s="102"/>
      <c r="I365" s="102"/>
      <c r="J365" s="102"/>
      <c r="K365" s="102"/>
      <c r="L365" s="102"/>
      <c r="M365" s="102"/>
      <c r="N365" s="102"/>
      <c r="O365" s="102"/>
      <c r="P365" s="102"/>
      <c r="Q365" s="102"/>
      <c r="R365" s="102"/>
      <c r="S365" s="102"/>
      <c r="T365" s="102"/>
      <c r="U365" s="102"/>
      <c r="V365" s="102"/>
      <c r="W365" s="102"/>
      <c r="X365" s="102"/>
      <c r="Y365" s="102"/>
      <c r="Z365" s="102"/>
      <c r="AA365" s="102"/>
    </row>
    <row r="366" spans="1:27" x14ac:dyDescent="0.25">
      <c r="A366" s="102"/>
      <c r="B366" s="102"/>
      <c r="C366" s="102"/>
      <c r="D366" s="102"/>
      <c r="E366" s="102"/>
      <c r="F366" s="102"/>
      <c r="G366" s="102"/>
      <c r="H366" s="102"/>
      <c r="I366" s="102"/>
      <c r="J366" s="102"/>
      <c r="K366" s="102"/>
      <c r="L366" s="102"/>
      <c r="M366" s="102"/>
      <c r="N366" s="102"/>
      <c r="O366" s="102"/>
      <c r="P366" s="102"/>
      <c r="Q366" s="102"/>
      <c r="R366" s="102"/>
      <c r="S366" s="102"/>
      <c r="T366" s="102"/>
      <c r="U366" s="102"/>
      <c r="V366" s="102"/>
      <c r="W366" s="102"/>
      <c r="X366" s="102"/>
      <c r="Y366" s="102"/>
      <c r="Z366" s="102"/>
      <c r="AA366" s="102"/>
    </row>
    <row r="367" spans="1:27" x14ac:dyDescent="0.25">
      <c r="A367" s="102"/>
      <c r="B367" s="102"/>
      <c r="C367" s="102"/>
      <c r="D367" s="102"/>
      <c r="E367" s="102"/>
      <c r="F367" s="102"/>
      <c r="G367" s="102"/>
      <c r="H367" s="102"/>
      <c r="I367" s="102"/>
      <c r="J367" s="102"/>
      <c r="K367" s="102"/>
      <c r="L367" s="102"/>
      <c r="M367" s="102"/>
      <c r="N367" s="102"/>
      <c r="O367" s="102"/>
      <c r="P367" s="102"/>
      <c r="Q367" s="102"/>
      <c r="R367" s="102"/>
      <c r="S367" s="102"/>
      <c r="T367" s="102"/>
      <c r="U367" s="102"/>
      <c r="V367" s="102"/>
      <c r="W367" s="102"/>
      <c r="X367" s="102"/>
      <c r="Y367" s="102"/>
      <c r="Z367" s="102"/>
      <c r="AA367" s="102"/>
    </row>
    <row r="368" spans="1:27" x14ac:dyDescent="0.25">
      <c r="A368" s="102"/>
      <c r="B368" s="102"/>
      <c r="C368" s="102"/>
      <c r="D368" s="102"/>
      <c r="E368" s="102"/>
      <c r="F368" s="102"/>
      <c r="G368" s="102"/>
      <c r="H368" s="102"/>
      <c r="I368" s="102"/>
      <c r="J368" s="102"/>
      <c r="K368" s="102"/>
      <c r="L368" s="102"/>
      <c r="M368" s="102"/>
      <c r="N368" s="102"/>
      <c r="O368" s="102"/>
      <c r="P368" s="102"/>
      <c r="Q368" s="102"/>
      <c r="R368" s="102"/>
      <c r="S368" s="102"/>
      <c r="T368" s="102"/>
      <c r="U368" s="102"/>
      <c r="V368" s="102"/>
      <c r="W368" s="102"/>
      <c r="X368" s="102"/>
      <c r="Y368" s="102"/>
      <c r="Z368" s="102"/>
      <c r="AA368" s="102"/>
    </row>
    <row r="369" spans="1:27" x14ac:dyDescent="0.25">
      <c r="A369" s="102"/>
      <c r="B369" s="102"/>
      <c r="C369" s="102"/>
      <c r="D369" s="102"/>
      <c r="E369" s="102"/>
      <c r="F369" s="102"/>
      <c r="G369" s="102"/>
      <c r="H369" s="102"/>
      <c r="I369" s="102"/>
      <c r="J369" s="102"/>
      <c r="K369" s="102"/>
      <c r="L369" s="102"/>
      <c r="M369" s="102"/>
      <c r="N369" s="102"/>
      <c r="O369" s="102"/>
      <c r="P369" s="102"/>
      <c r="Q369" s="102"/>
      <c r="R369" s="102"/>
      <c r="S369" s="102"/>
      <c r="T369" s="102"/>
      <c r="U369" s="102"/>
      <c r="V369" s="102"/>
      <c r="W369" s="102"/>
      <c r="X369" s="102"/>
      <c r="Y369" s="102"/>
      <c r="Z369" s="102"/>
      <c r="AA369" s="102"/>
    </row>
    <row r="370" spans="1:27" x14ac:dyDescent="0.25">
      <c r="A370" s="102"/>
      <c r="B370" s="102"/>
      <c r="C370" s="102"/>
      <c r="D370" s="102"/>
      <c r="E370" s="102"/>
      <c r="F370" s="102"/>
      <c r="G370" s="102"/>
      <c r="H370" s="102"/>
      <c r="I370" s="102"/>
      <c r="J370" s="102"/>
      <c r="K370" s="102"/>
      <c r="L370" s="102"/>
      <c r="M370" s="102"/>
      <c r="N370" s="102"/>
      <c r="O370" s="102"/>
      <c r="P370" s="102"/>
      <c r="Q370" s="102"/>
      <c r="R370" s="102"/>
      <c r="S370" s="102"/>
      <c r="T370" s="102"/>
      <c r="U370" s="102"/>
      <c r="V370" s="102"/>
      <c r="W370" s="102"/>
      <c r="X370" s="102"/>
      <c r="Y370" s="102"/>
      <c r="Z370" s="102"/>
      <c r="AA370" s="102"/>
    </row>
    <row r="371" spans="1:27" x14ac:dyDescent="0.25">
      <c r="A371" s="102"/>
      <c r="B371" s="102"/>
      <c r="C371" s="102"/>
      <c r="D371" s="102"/>
      <c r="E371" s="102"/>
      <c r="F371" s="102"/>
      <c r="G371" s="102"/>
      <c r="H371" s="102"/>
      <c r="I371" s="102"/>
      <c r="J371" s="102"/>
      <c r="K371" s="102"/>
      <c r="L371" s="102"/>
      <c r="M371" s="102"/>
      <c r="N371" s="102"/>
      <c r="O371" s="102"/>
      <c r="P371" s="102"/>
      <c r="Q371" s="102"/>
      <c r="R371" s="102"/>
      <c r="S371" s="102"/>
      <c r="T371" s="102"/>
      <c r="U371" s="102"/>
      <c r="V371" s="102"/>
      <c r="W371" s="102"/>
      <c r="X371" s="102"/>
      <c r="Y371" s="102"/>
      <c r="Z371" s="102"/>
      <c r="AA371" s="102"/>
    </row>
    <row r="372" spans="1:27" x14ac:dyDescent="0.25">
      <c r="A372" s="102"/>
      <c r="B372" s="102"/>
      <c r="C372" s="102"/>
      <c r="D372" s="102"/>
      <c r="E372" s="102"/>
      <c r="F372" s="102"/>
      <c r="G372" s="102"/>
      <c r="H372" s="102"/>
      <c r="I372" s="102"/>
      <c r="J372" s="102"/>
      <c r="K372" s="102"/>
      <c r="L372" s="102"/>
      <c r="M372" s="102"/>
      <c r="N372" s="102"/>
      <c r="O372" s="102"/>
      <c r="P372" s="102"/>
      <c r="Q372" s="102"/>
      <c r="R372" s="102"/>
      <c r="S372" s="102"/>
      <c r="T372" s="102"/>
      <c r="U372" s="102"/>
      <c r="V372" s="102"/>
      <c r="W372" s="102"/>
      <c r="X372" s="102"/>
      <c r="Y372" s="102"/>
      <c r="Z372" s="102"/>
      <c r="AA372" s="102"/>
    </row>
    <row r="373" spans="1:27" x14ac:dyDescent="0.25">
      <c r="A373" s="102"/>
      <c r="B373" s="102"/>
      <c r="C373" s="102"/>
      <c r="D373" s="102"/>
      <c r="E373" s="102"/>
      <c r="F373" s="102"/>
      <c r="G373" s="102"/>
      <c r="H373" s="102"/>
      <c r="I373" s="102"/>
      <c r="J373" s="102"/>
      <c r="K373" s="102"/>
      <c r="L373" s="102"/>
      <c r="M373" s="102"/>
      <c r="N373" s="102"/>
      <c r="O373" s="102"/>
      <c r="P373" s="102"/>
      <c r="Q373" s="102"/>
      <c r="R373" s="102"/>
      <c r="S373" s="102"/>
      <c r="T373" s="102"/>
      <c r="U373" s="102"/>
      <c r="V373" s="102"/>
      <c r="W373" s="102"/>
      <c r="X373" s="102"/>
      <c r="Y373" s="102"/>
      <c r="Z373" s="102"/>
      <c r="AA373" s="102"/>
    </row>
    <row r="374" spans="1:27" x14ac:dyDescent="0.25">
      <c r="A374" s="102"/>
      <c r="B374" s="102"/>
      <c r="C374" s="102"/>
      <c r="D374" s="102"/>
      <c r="E374" s="102"/>
      <c r="F374" s="102"/>
      <c r="G374" s="102"/>
      <c r="H374" s="102"/>
      <c r="I374" s="102"/>
      <c r="J374" s="102"/>
      <c r="K374" s="102"/>
      <c r="L374" s="102"/>
      <c r="M374" s="102"/>
      <c r="N374" s="102"/>
      <c r="O374" s="102"/>
      <c r="P374" s="102"/>
      <c r="Q374" s="102"/>
      <c r="R374" s="102"/>
      <c r="S374" s="102"/>
      <c r="T374" s="102"/>
      <c r="U374" s="102"/>
      <c r="V374" s="102"/>
      <c r="W374" s="102"/>
      <c r="X374" s="102"/>
      <c r="Y374" s="102"/>
      <c r="Z374" s="102"/>
      <c r="AA374" s="102"/>
    </row>
    <row r="375" spans="1:27" x14ac:dyDescent="0.25">
      <c r="A375" s="102"/>
      <c r="B375" s="102"/>
      <c r="C375" s="102"/>
      <c r="D375" s="102"/>
      <c r="E375" s="102"/>
      <c r="F375" s="102"/>
      <c r="G375" s="102"/>
      <c r="H375" s="102"/>
      <c r="I375" s="102"/>
      <c r="J375" s="102"/>
      <c r="K375" s="102"/>
      <c r="L375" s="102"/>
      <c r="M375" s="102"/>
      <c r="N375" s="102"/>
      <c r="O375" s="102"/>
      <c r="P375" s="102"/>
      <c r="Q375" s="102"/>
      <c r="R375" s="102"/>
      <c r="S375" s="102"/>
      <c r="T375" s="102"/>
      <c r="U375" s="102"/>
      <c r="V375" s="102"/>
      <c r="W375" s="102"/>
      <c r="X375" s="102"/>
      <c r="Y375" s="102"/>
      <c r="Z375" s="102"/>
      <c r="AA375" s="102"/>
    </row>
    <row r="376" spans="1:27" x14ac:dyDescent="0.25">
      <c r="A376" s="102"/>
      <c r="B376" s="102"/>
      <c r="C376" s="102"/>
      <c r="D376" s="102"/>
      <c r="E376" s="102"/>
      <c r="F376" s="102"/>
      <c r="G376" s="102"/>
      <c r="H376" s="102"/>
      <c r="I376" s="102"/>
      <c r="J376" s="102"/>
      <c r="K376" s="102"/>
      <c r="L376" s="102"/>
      <c r="M376" s="102"/>
      <c r="N376" s="102"/>
      <c r="O376" s="102"/>
      <c r="P376" s="102"/>
      <c r="Q376" s="102"/>
      <c r="R376" s="102"/>
      <c r="S376" s="102"/>
      <c r="T376" s="102"/>
      <c r="U376" s="102"/>
      <c r="V376" s="102"/>
      <c r="W376" s="102"/>
      <c r="X376" s="102"/>
      <c r="Y376" s="102"/>
      <c r="Z376" s="102"/>
      <c r="AA376" s="102"/>
    </row>
    <row r="377" spans="1:27" x14ac:dyDescent="0.25">
      <c r="A377" s="102"/>
      <c r="B377" s="102"/>
      <c r="C377" s="102"/>
      <c r="D377" s="102"/>
      <c r="E377" s="102"/>
      <c r="F377" s="102"/>
      <c r="G377" s="102"/>
      <c r="H377" s="102"/>
      <c r="I377" s="102"/>
      <c r="J377" s="102"/>
      <c r="K377" s="102"/>
      <c r="L377" s="102"/>
      <c r="M377" s="102"/>
      <c r="N377" s="102"/>
      <c r="O377" s="102"/>
      <c r="P377" s="102"/>
      <c r="Q377" s="102"/>
      <c r="R377" s="102"/>
      <c r="S377" s="102"/>
      <c r="T377" s="102"/>
      <c r="U377" s="102"/>
      <c r="V377" s="102"/>
      <c r="W377" s="102"/>
      <c r="X377" s="102"/>
      <c r="Y377" s="102"/>
      <c r="Z377" s="102"/>
      <c r="AA377" s="102"/>
    </row>
    <row r="378" spans="1:27" x14ac:dyDescent="0.25">
      <c r="A378" s="102"/>
      <c r="B378" s="102"/>
      <c r="C378" s="102"/>
      <c r="D378" s="102"/>
      <c r="E378" s="102"/>
      <c r="F378" s="102"/>
      <c r="G378" s="102"/>
      <c r="H378" s="102"/>
      <c r="I378" s="102"/>
      <c r="J378" s="102"/>
      <c r="K378" s="102"/>
      <c r="L378" s="102"/>
      <c r="M378" s="102"/>
      <c r="N378" s="102"/>
      <c r="O378" s="102"/>
      <c r="P378" s="102"/>
      <c r="Q378" s="102"/>
      <c r="R378" s="102"/>
      <c r="S378" s="102"/>
      <c r="T378" s="102"/>
      <c r="U378" s="102"/>
      <c r="V378" s="102"/>
      <c r="W378" s="102"/>
      <c r="X378" s="102"/>
      <c r="Y378" s="102"/>
      <c r="Z378" s="102"/>
      <c r="AA378" s="102"/>
    </row>
    <row r="379" spans="1:27" x14ac:dyDescent="0.25">
      <c r="A379" s="102"/>
      <c r="B379" s="102"/>
      <c r="C379" s="102"/>
      <c r="D379" s="102"/>
      <c r="E379" s="102"/>
      <c r="F379" s="102"/>
      <c r="G379" s="102"/>
      <c r="H379" s="102"/>
      <c r="I379" s="102"/>
      <c r="J379" s="102"/>
      <c r="K379" s="102"/>
      <c r="L379" s="102"/>
      <c r="M379" s="102"/>
      <c r="N379" s="102"/>
      <c r="O379" s="102"/>
      <c r="P379" s="102"/>
      <c r="Q379" s="102"/>
      <c r="R379" s="102"/>
      <c r="S379" s="102"/>
      <c r="T379" s="102"/>
      <c r="U379" s="102"/>
      <c r="V379" s="102"/>
      <c r="W379" s="102"/>
      <c r="X379" s="102"/>
      <c r="Y379" s="102"/>
      <c r="Z379" s="102"/>
      <c r="AA379" s="102"/>
    </row>
    <row r="380" spans="1:27" x14ac:dyDescent="0.25">
      <c r="A380" s="102"/>
      <c r="B380" s="102"/>
      <c r="C380" s="102"/>
      <c r="D380" s="102"/>
      <c r="E380" s="102"/>
      <c r="F380" s="102"/>
      <c r="G380" s="102"/>
      <c r="H380" s="102"/>
      <c r="I380" s="102"/>
      <c r="J380" s="102"/>
      <c r="K380" s="102"/>
      <c r="L380" s="102"/>
      <c r="M380" s="102"/>
      <c r="N380" s="102"/>
      <c r="O380" s="102"/>
      <c r="P380" s="102"/>
      <c r="Q380" s="102"/>
      <c r="R380" s="102"/>
      <c r="S380" s="102"/>
      <c r="T380" s="102"/>
      <c r="U380" s="102"/>
      <c r="V380" s="102"/>
      <c r="W380" s="102"/>
      <c r="X380" s="102"/>
      <c r="Y380" s="102"/>
      <c r="Z380" s="102"/>
      <c r="AA380" s="102"/>
    </row>
    <row r="381" spans="1:27" x14ac:dyDescent="0.25">
      <c r="A381" s="102"/>
      <c r="B381" s="102"/>
      <c r="C381" s="102"/>
      <c r="D381" s="102"/>
      <c r="E381" s="102"/>
      <c r="F381" s="102"/>
      <c r="G381" s="102"/>
      <c r="H381" s="102"/>
      <c r="I381" s="102"/>
      <c r="J381" s="102"/>
      <c r="K381" s="102"/>
      <c r="L381" s="102"/>
      <c r="M381" s="102"/>
      <c r="N381" s="102"/>
      <c r="O381" s="102"/>
      <c r="P381" s="102"/>
      <c r="Q381" s="102"/>
      <c r="R381" s="102"/>
      <c r="S381" s="102"/>
      <c r="T381" s="102"/>
      <c r="U381" s="102"/>
      <c r="V381" s="102"/>
      <c r="W381" s="102"/>
      <c r="X381" s="102"/>
      <c r="Y381" s="102"/>
      <c r="Z381" s="102"/>
      <c r="AA381" s="102"/>
    </row>
    <row r="382" spans="1:27" x14ac:dyDescent="0.25">
      <c r="A382" s="102"/>
      <c r="B382" s="102"/>
      <c r="C382" s="102"/>
      <c r="D382" s="102"/>
      <c r="E382" s="102"/>
      <c r="F382" s="102"/>
      <c r="G382" s="102"/>
      <c r="H382" s="102"/>
      <c r="I382" s="102"/>
      <c r="J382" s="102"/>
      <c r="K382" s="102"/>
      <c r="L382" s="102"/>
      <c r="M382" s="102"/>
      <c r="N382" s="102"/>
      <c r="O382" s="102"/>
      <c r="P382" s="102"/>
      <c r="Q382" s="102"/>
      <c r="R382" s="102"/>
      <c r="S382" s="102"/>
      <c r="T382" s="102"/>
      <c r="U382" s="102"/>
      <c r="V382" s="102"/>
      <c r="W382" s="102"/>
      <c r="X382" s="102"/>
      <c r="Y382" s="102"/>
      <c r="Z382" s="102"/>
      <c r="AA382" s="102"/>
    </row>
    <row r="383" spans="1:27" x14ac:dyDescent="0.25">
      <c r="A383" s="102"/>
      <c r="B383" s="102"/>
      <c r="C383" s="102"/>
      <c r="D383" s="102"/>
      <c r="E383" s="102"/>
      <c r="F383" s="102"/>
      <c r="G383" s="102"/>
      <c r="H383" s="102"/>
      <c r="I383" s="102"/>
      <c r="J383" s="102"/>
      <c r="K383" s="102"/>
      <c r="L383" s="102"/>
      <c r="M383" s="102"/>
      <c r="N383" s="102"/>
      <c r="O383" s="102"/>
      <c r="P383" s="102"/>
      <c r="Q383" s="102"/>
      <c r="R383" s="102"/>
      <c r="S383" s="102"/>
      <c r="T383" s="102"/>
      <c r="U383" s="102"/>
      <c r="V383" s="102"/>
      <c r="W383" s="102"/>
      <c r="X383" s="102"/>
      <c r="Y383" s="102"/>
      <c r="Z383" s="102"/>
      <c r="AA383" s="102"/>
    </row>
    <row r="384" spans="1:27" x14ac:dyDescent="0.25">
      <c r="A384" s="102"/>
      <c r="B384" s="102"/>
      <c r="C384" s="102"/>
      <c r="D384" s="102"/>
      <c r="E384" s="102"/>
      <c r="F384" s="102"/>
      <c r="G384" s="102"/>
      <c r="H384" s="102"/>
      <c r="I384" s="102"/>
      <c r="J384" s="102"/>
      <c r="K384" s="102"/>
      <c r="L384" s="102"/>
      <c r="M384" s="102"/>
      <c r="N384" s="102"/>
      <c r="O384" s="102"/>
      <c r="P384" s="102"/>
      <c r="Q384" s="102"/>
      <c r="R384" s="102"/>
      <c r="S384" s="102"/>
      <c r="T384" s="102"/>
      <c r="U384" s="102"/>
      <c r="V384" s="102"/>
      <c r="W384" s="102"/>
      <c r="X384" s="102"/>
      <c r="Y384" s="102"/>
      <c r="Z384" s="102"/>
      <c r="AA384" s="102"/>
    </row>
    <row r="385" spans="1:27" x14ac:dyDescent="0.25">
      <c r="A385" s="102"/>
      <c r="B385" s="102"/>
      <c r="C385" s="102"/>
      <c r="D385" s="102"/>
      <c r="E385" s="102"/>
      <c r="F385" s="102"/>
      <c r="G385" s="102"/>
      <c r="H385" s="102"/>
      <c r="I385" s="102"/>
      <c r="J385" s="102"/>
      <c r="K385" s="102"/>
      <c r="L385" s="102"/>
      <c r="M385" s="102"/>
      <c r="N385" s="102"/>
      <c r="O385" s="102"/>
      <c r="P385" s="102"/>
      <c r="Q385" s="102"/>
      <c r="R385" s="102"/>
      <c r="S385" s="102"/>
      <c r="T385" s="102"/>
      <c r="U385" s="102"/>
      <c r="V385" s="102"/>
      <c r="W385" s="102"/>
      <c r="X385" s="102"/>
      <c r="Y385" s="102"/>
      <c r="Z385" s="102"/>
      <c r="AA385" s="102"/>
    </row>
    <row r="386" spans="1:27" x14ac:dyDescent="0.25">
      <c r="A386" s="102"/>
      <c r="B386" s="102"/>
      <c r="C386" s="102"/>
      <c r="D386" s="102"/>
      <c r="E386" s="102"/>
      <c r="F386" s="102"/>
      <c r="G386" s="102"/>
      <c r="H386" s="102"/>
      <c r="I386" s="102"/>
      <c r="J386" s="102"/>
      <c r="K386" s="102"/>
      <c r="L386" s="102"/>
      <c r="M386" s="102"/>
      <c r="N386" s="102"/>
      <c r="O386" s="102"/>
      <c r="P386" s="102"/>
      <c r="Q386" s="102"/>
      <c r="R386" s="102"/>
      <c r="S386" s="102"/>
      <c r="T386" s="102"/>
      <c r="U386" s="102"/>
      <c r="V386" s="102"/>
      <c r="W386" s="102"/>
      <c r="X386" s="102"/>
      <c r="Y386" s="102"/>
      <c r="Z386" s="102"/>
      <c r="AA386" s="102"/>
    </row>
    <row r="387" spans="1:27" x14ac:dyDescent="0.25">
      <c r="A387" s="102"/>
      <c r="B387" s="102"/>
      <c r="C387" s="102"/>
      <c r="D387" s="102"/>
      <c r="E387" s="102"/>
      <c r="F387" s="102"/>
      <c r="G387" s="102"/>
      <c r="H387" s="102"/>
      <c r="I387" s="102"/>
      <c r="J387" s="102"/>
      <c r="K387" s="102"/>
      <c r="L387" s="102"/>
      <c r="M387" s="102"/>
      <c r="N387" s="102"/>
      <c r="O387" s="102"/>
      <c r="P387" s="102"/>
      <c r="Q387" s="102"/>
      <c r="R387" s="102"/>
      <c r="S387" s="102"/>
      <c r="T387" s="102"/>
      <c r="U387" s="102"/>
      <c r="V387" s="102"/>
      <c r="W387" s="102"/>
      <c r="X387" s="102"/>
      <c r="Y387" s="102"/>
      <c r="Z387" s="102"/>
      <c r="AA387" s="102"/>
    </row>
    <row r="388" spans="1:27" x14ac:dyDescent="0.25">
      <c r="A388" s="102"/>
      <c r="B388" s="102"/>
      <c r="C388" s="102"/>
      <c r="D388" s="102"/>
      <c r="E388" s="102"/>
      <c r="F388" s="102"/>
      <c r="G388" s="102"/>
      <c r="H388" s="102"/>
      <c r="I388" s="102"/>
      <c r="J388" s="102"/>
      <c r="K388" s="102"/>
      <c r="L388" s="102"/>
      <c r="M388" s="102"/>
      <c r="N388" s="102"/>
      <c r="O388" s="102"/>
      <c r="P388" s="102"/>
      <c r="Q388" s="102"/>
      <c r="R388" s="102"/>
      <c r="S388" s="102"/>
      <c r="T388" s="102"/>
      <c r="U388" s="102"/>
      <c r="V388" s="102"/>
      <c r="W388" s="102"/>
      <c r="X388" s="102"/>
      <c r="Y388" s="102"/>
      <c r="Z388" s="102"/>
      <c r="AA388" s="102"/>
    </row>
    <row r="389" spans="1:27" x14ac:dyDescent="0.25">
      <c r="A389" s="102"/>
      <c r="B389" s="102"/>
      <c r="C389" s="102"/>
      <c r="D389" s="102"/>
      <c r="E389" s="102"/>
      <c r="F389" s="102"/>
      <c r="G389" s="102"/>
      <c r="H389" s="102"/>
      <c r="I389" s="102"/>
      <c r="J389" s="102"/>
      <c r="K389" s="102"/>
      <c r="L389" s="102"/>
      <c r="M389" s="102"/>
      <c r="N389" s="102"/>
      <c r="O389" s="102"/>
      <c r="P389" s="102"/>
      <c r="Q389" s="102"/>
      <c r="R389" s="102"/>
      <c r="S389" s="102"/>
      <c r="T389" s="102"/>
      <c r="U389" s="102"/>
      <c r="V389" s="102"/>
      <c r="W389" s="102"/>
      <c r="X389" s="102"/>
      <c r="Y389" s="102"/>
      <c r="Z389" s="102"/>
      <c r="AA389" s="102"/>
    </row>
    <row r="390" spans="1:27" x14ac:dyDescent="0.25">
      <c r="A390" s="102"/>
      <c r="B390" s="102"/>
      <c r="C390" s="102"/>
      <c r="D390" s="102"/>
      <c r="E390" s="102"/>
      <c r="F390" s="102"/>
      <c r="G390" s="102"/>
      <c r="H390" s="102"/>
      <c r="I390" s="102"/>
      <c r="J390" s="102"/>
      <c r="K390" s="102"/>
      <c r="L390" s="102"/>
      <c r="M390" s="102"/>
      <c r="N390" s="102"/>
      <c r="O390" s="102"/>
      <c r="P390" s="102"/>
      <c r="Q390" s="102"/>
      <c r="R390" s="102"/>
      <c r="S390" s="102"/>
      <c r="T390" s="102"/>
      <c r="U390" s="102"/>
      <c r="V390" s="102"/>
      <c r="W390" s="102"/>
      <c r="X390" s="102"/>
      <c r="Y390" s="102"/>
      <c r="Z390" s="102"/>
      <c r="AA390" s="102"/>
    </row>
    <row r="391" spans="1:27" x14ac:dyDescent="0.25">
      <c r="A391" s="102"/>
      <c r="B391" s="102"/>
      <c r="C391" s="102"/>
      <c r="D391" s="102"/>
      <c r="E391" s="102"/>
      <c r="F391" s="102"/>
      <c r="G391" s="102"/>
      <c r="H391" s="102"/>
      <c r="I391" s="102"/>
      <c r="J391" s="102"/>
      <c r="K391" s="102"/>
      <c r="L391" s="102"/>
      <c r="M391" s="102"/>
      <c r="N391" s="102"/>
      <c r="O391" s="102"/>
      <c r="P391" s="102"/>
      <c r="Q391" s="102"/>
      <c r="R391" s="102"/>
      <c r="S391" s="102"/>
      <c r="T391" s="102"/>
      <c r="U391" s="102"/>
      <c r="V391" s="102"/>
      <c r="W391" s="102"/>
      <c r="X391" s="102"/>
      <c r="Y391" s="102"/>
      <c r="Z391" s="102"/>
      <c r="AA391" s="102"/>
    </row>
    <row r="392" spans="1:27" x14ac:dyDescent="0.25">
      <c r="A392" s="102"/>
      <c r="B392" s="102"/>
      <c r="C392" s="102"/>
      <c r="D392" s="102"/>
      <c r="E392" s="102"/>
      <c r="F392" s="102"/>
      <c r="G392" s="102"/>
      <c r="H392" s="102"/>
      <c r="I392" s="102"/>
      <c r="J392" s="102"/>
      <c r="K392" s="102"/>
      <c r="L392" s="102"/>
      <c r="M392" s="102"/>
      <c r="N392" s="102"/>
      <c r="O392" s="102"/>
      <c r="P392" s="102"/>
      <c r="Q392" s="102"/>
      <c r="R392" s="102"/>
      <c r="S392" s="102"/>
      <c r="T392" s="102"/>
      <c r="U392" s="102"/>
      <c r="V392" s="102"/>
      <c r="W392" s="102"/>
      <c r="X392" s="102"/>
      <c r="Y392" s="102"/>
      <c r="Z392" s="102"/>
      <c r="AA392" s="102"/>
    </row>
    <row r="393" spans="1:27" x14ac:dyDescent="0.25">
      <c r="A393" s="102"/>
      <c r="B393" s="102"/>
      <c r="C393" s="102"/>
      <c r="D393" s="102"/>
      <c r="E393" s="102"/>
      <c r="F393" s="102"/>
      <c r="G393" s="102"/>
      <c r="H393" s="102"/>
      <c r="I393" s="102"/>
      <c r="J393" s="102"/>
      <c r="K393" s="102"/>
      <c r="L393" s="102"/>
      <c r="M393" s="102"/>
      <c r="N393" s="102"/>
      <c r="O393" s="102"/>
      <c r="P393" s="102"/>
      <c r="Q393" s="102"/>
      <c r="R393" s="102"/>
      <c r="S393" s="102"/>
      <c r="T393" s="102"/>
      <c r="U393" s="102"/>
      <c r="V393" s="102"/>
      <c r="W393" s="102"/>
      <c r="X393" s="102"/>
      <c r="Y393" s="102"/>
      <c r="Z393" s="102"/>
      <c r="AA393" s="102"/>
    </row>
    <row r="394" spans="1:27" x14ac:dyDescent="0.25">
      <c r="A394" s="102"/>
      <c r="B394" s="102"/>
      <c r="C394" s="102"/>
      <c r="D394" s="102"/>
      <c r="E394" s="102"/>
      <c r="F394" s="102"/>
      <c r="G394" s="102"/>
      <c r="H394" s="102"/>
      <c r="I394" s="102"/>
      <c r="J394" s="102"/>
      <c r="K394" s="102"/>
      <c r="L394" s="102"/>
      <c r="M394" s="102"/>
      <c r="N394" s="102"/>
      <c r="O394" s="102"/>
      <c r="P394" s="102"/>
      <c r="Q394" s="102"/>
      <c r="R394" s="102"/>
      <c r="S394" s="102"/>
      <c r="T394" s="102"/>
      <c r="U394" s="102"/>
      <c r="V394" s="102"/>
      <c r="W394" s="102"/>
      <c r="X394" s="102"/>
      <c r="Y394" s="102"/>
      <c r="Z394" s="102"/>
      <c r="AA394" s="102"/>
    </row>
    <row r="395" spans="1:27" x14ac:dyDescent="0.25">
      <c r="A395" s="102"/>
      <c r="B395" s="102"/>
      <c r="C395" s="102"/>
      <c r="D395" s="102"/>
      <c r="E395" s="102"/>
      <c r="F395" s="102"/>
      <c r="G395" s="102"/>
      <c r="H395" s="102"/>
      <c r="I395" s="102"/>
      <c r="J395" s="102"/>
      <c r="K395" s="102"/>
      <c r="L395" s="102"/>
      <c r="M395" s="102"/>
      <c r="N395" s="102"/>
      <c r="O395" s="102"/>
      <c r="P395" s="102"/>
      <c r="Q395" s="102"/>
      <c r="R395" s="102"/>
      <c r="S395" s="102"/>
      <c r="T395" s="102"/>
      <c r="U395" s="102"/>
      <c r="V395" s="102"/>
      <c r="W395" s="102"/>
      <c r="X395" s="102"/>
      <c r="Y395" s="102"/>
      <c r="Z395" s="102"/>
      <c r="AA395" s="102"/>
    </row>
    <row r="396" spans="1:27" x14ac:dyDescent="0.25">
      <c r="A396" s="102"/>
      <c r="B396" s="102"/>
      <c r="C396" s="102"/>
      <c r="D396" s="102"/>
      <c r="E396" s="102"/>
      <c r="F396" s="102"/>
      <c r="G396" s="102"/>
      <c r="H396" s="102"/>
      <c r="I396" s="102"/>
      <c r="J396" s="102"/>
      <c r="K396" s="102"/>
      <c r="L396" s="102"/>
      <c r="M396" s="102"/>
      <c r="N396" s="102"/>
      <c r="O396" s="102"/>
      <c r="P396" s="102"/>
      <c r="Q396" s="102"/>
      <c r="R396" s="102"/>
      <c r="S396" s="102"/>
      <c r="T396" s="102"/>
      <c r="U396" s="102"/>
      <c r="V396" s="102"/>
      <c r="W396" s="102"/>
      <c r="X396" s="102"/>
      <c r="Y396" s="102"/>
      <c r="Z396" s="102"/>
      <c r="AA396" s="102"/>
    </row>
    <row r="397" spans="1:27" x14ac:dyDescent="0.25">
      <c r="A397" s="102"/>
      <c r="B397" s="102"/>
      <c r="C397" s="102"/>
      <c r="D397" s="102"/>
      <c r="E397" s="102"/>
      <c r="F397" s="102"/>
      <c r="G397" s="102"/>
      <c r="H397" s="102"/>
      <c r="I397" s="102"/>
      <c r="J397" s="102"/>
      <c r="K397" s="102"/>
      <c r="L397" s="102"/>
      <c r="M397" s="102"/>
      <c r="N397" s="102"/>
      <c r="O397" s="102"/>
      <c r="P397" s="102"/>
      <c r="Q397" s="102"/>
      <c r="R397" s="102"/>
      <c r="S397" s="102"/>
      <c r="T397" s="102"/>
      <c r="U397" s="102"/>
      <c r="V397" s="102"/>
      <c r="W397" s="102"/>
      <c r="X397" s="102"/>
      <c r="Y397" s="102"/>
      <c r="Z397" s="102"/>
      <c r="AA397" s="102"/>
    </row>
    <row r="398" spans="1:27" x14ac:dyDescent="0.25">
      <c r="A398" s="102"/>
      <c r="B398" s="102"/>
      <c r="C398" s="102"/>
      <c r="D398" s="102"/>
      <c r="E398" s="102"/>
      <c r="F398" s="102"/>
      <c r="G398" s="102"/>
      <c r="H398" s="102"/>
      <c r="I398" s="102"/>
      <c r="J398" s="102"/>
      <c r="K398" s="102"/>
      <c r="L398" s="102"/>
      <c r="M398" s="102"/>
      <c r="N398" s="102"/>
      <c r="O398" s="102"/>
      <c r="P398" s="102"/>
      <c r="Q398" s="102"/>
      <c r="R398" s="102"/>
      <c r="S398" s="102"/>
      <c r="T398" s="102"/>
      <c r="U398" s="102"/>
      <c r="V398" s="102"/>
      <c r="W398" s="102"/>
      <c r="X398" s="102"/>
      <c r="Y398" s="102"/>
      <c r="Z398" s="102"/>
      <c r="AA398" s="102"/>
    </row>
    <row r="399" spans="1:27" x14ac:dyDescent="0.25">
      <c r="A399" s="102"/>
      <c r="B399" s="102"/>
      <c r="C399" s="102"/>
      <c r="D399" s="102"/>
      <c r="E399" s="102"/>
      <c r="F399" s="102"/>
      <c r="G399" s="102"/>
      <c r="H399" s="102"/>
      <c r="I399" s="102"/>
      <c r="J399" s="102"/>
      <c r="K399" s="102"/>
      <c r="L399" s="102"/>
      <c r="M399" s="102"/>
      <c r="N399" s="102"/>
      <c r="O399" s="102"/>
      <c r="P399" s="102"/>
      <c r="Q399" s="102"/>
      <c r="R399" s="102"/>
      <c r="S399" s="102"/>
      <c r="T399" s="102"/>
      <c r="U399" s="102"/>
      <c r="V399" s="102"/>
      <c r="W399" s="102"/>
      <c r="X399" s="102"/>
      <c r="Y399" s="102"/>
      <c r="Z399" s="102"/>
      <c r="AA399" s="102"/>
    </row>
    <row r="400" spans="1:27" x14ac:dyDescent="0.25">
      <c r="A400" s="102"/>
      <c r="B400" s="102"/>
      <c r="C400" s="102"/>
      <c r="D400" s="102"/>
      <c r="E400" s="102"/>
      <c r="F400" s="102"/>
      <c r="G400" s="102"/>
      <c r="H400" s="102"/>
      <c r="I400" s="102"/>
      <c r="J400" s="102"/>
      <c r="K400" s="102"/>
      <c r="L400" s="102"/>
      <c r="M400" s="102"/>
      <c r="N400" s="102"/>
      <c r="O400" s="102"/>
      <c r="P400" s="102"/>
      <c r="Q400" s="102"/>
      <c r="R400" s="102"/>
      <c r="S400" s="102"/>
      <c r="T400" s="102"/>
      <c r="U400" s="102"/>
      <c r="V400" s="102"/>
      <c r="W400" s="102"/>
      <c r="X400" s="102"/>
      <c r="Y400" s="102"/>
      <c r="Z400" s="102"/>
      <c r="AA400" s="102"/>
    </row>
    <row r="401" spans="1:27" x14ac:dyDescent="0.25">
      <c r="A401" s="102"/>
      <c r="B401" s="102"/>
      <c r="C401" s="102"/>
      <c r="D401" s="102"/>
      <c r="E401" s="102"/>
      <c r="F401" s="102"/>
      <c r="G401" s="102"/>
      <c r="H401" s="102"/>
      <c r="I401" s="102"/>
      <c r="J401" s="102"/>
      <c r="K401" s="102"/>
      <c r="L401" s="102"/>
      <c r="M401" s="102"/>
      <c r="N401" s="102"/>
      <c r="O401" s="102"/>
      <c r="P401" s="102"/>
      <c r="Q401" s="102"/>
      <c r="R401" s="102"/>
      <c r="S401" s="102"/>
      <c r="T401" s="102"/>
      <c r="U401" s="102"/>
      <c r="V401" s="102"/>
      <c r="W401" s="102"/>
      <c r="X401" s="102"/>
      <c r="Y401" s="102"/>
      <c r="Z401" s="102"/>
      <c r="AA401" s="102"/>
    </row>
    <row r="402" spans="1:27" x14ac:dyDescent="0.25">
      <c r="A402" s="102"/>
      <c r="B402" s="102"/>
      <c r="C402" s="102"/>
      <c r="D402" s="102"/>
      <c r="E402" s="102"/>
      <c r="F402" s="102"/>
      <c r="G402" s="102"/>
      <c r="H402" s="102"/>
      <c r="I402" s="102"/>
      <c r="J402" s="102"/>
      <c r="K402" s="102"/>
      <c r="L402" s="102"/>
      <c r="M402" s="102"/>
      <c r="N402" s="102"/>
      <c r="O402" s="102"/>
      <c r="P402" s="102"/>
      <c r="Q402" s="102"/>
      <c r="R402" s="102"/>
      <c r="S402" s="102"/>
      <c r="T402" s="102"/>
      <c r="U402" s="102"/>
      <c r="V402" s="102"/>
      <c r="W402" s="102"/>
      <c r="X402" s="102"/>
      <c r="Y402" s="102"/>
      <c r="Z402" s="102"/>
      <c r="AA402" s="102"/>
    </row>
    <row r="403" spans="1:27" x14ac:dyDescent="0.25">
      <c r="A403" s="102"/>
      <c r="B403" s="102"/>
      <c r="C403" s="102"/>
      <c r="D403" s="102"/>
      <c r="E403" s="102"/>
      <c r="F403" s="102"/>
      <c r="G403" s="102"/>
      <c r="H403" s="102"/>
      <c r="I403" s="102"/>
      <c r="J403" s="102"/>
      <c r="K403" s="102"/>
      <c r="L403" s="102"/>
      <c r="M403" s="102"/>
      <c r="N403" s="102"/>
      <c r="O403" s="102"/>
      <c r="P403" s="102"/>
      <c r="Q403" s="102"/>
      <c r="R403" s="102"/>
      <c r="S403" s="102"/>
      <c r="T403" s="102"/>
      <c r="U403" s="102"/>
      <c r="V403" s="102"/>
      <c r="W403" s="102"/>
      <c r="X403" s="102"/>
      <c r="Y403" s="102"/>
      <c r="Z403" s="102"/>
      <c r="AA403" s="102"/>
    </row>
    <row r="404" spans="1:27" x14ac:dyDescent="0.25">
      <c r="A404" s="102"/>
      <c r="B404" s="102"/>
      <c r="C404" s="102"/>
      <c r="D404" s="102"/>
      <c r="E404" s="102"/>
      <c r="F404" s="102"/>
      <c r="G404" s="102"/>
      <c r="H404" s="102"/>
      <c r="I404" s="102"/>
      <c r="J404" s="102"/>
      <c r="K404" s="102"/>
      <c r="L404" s="102"/>
      <c r="M404" s="102"/>
      <c r="N404" s="102"/>
      <c r="O404" s="102"/>
      <c r="P404" s="102"/>
      <c r="Q404" s="102"/>
      <c r="R404" s="102"/>
      <c r="S404" s="102"/>
      <c r="T404" s="102"/>
      <c r="U404" s="102"/>
      <c r="V404" s="102"/>
      <c r="W404" s="102"/>
      <c r="X404" s="102"/>
      <c r="Y404" s="102"/>
      <c r="Z404" s="102"/>
      <c r="AA404" s="102"/>
    </row>
    <row r="405" spans="1:27" x14ac:dyDescent="0.25">
      <c r="A405" s="102"/>
      <c r="B405" s="102"/>
      <c r="C405" s="102"/>
      <c r="D405" s="102"/>
      <c r="E405" s="102"/>
      <c r="F405" s="102"/>
      <c r="G405" s="102"/>
      <c r="H405" s="102"/>
      <c r="I405" s="102"/>
      <c r="J405" s="102"/>
      <c r="K405" s="102"/>
      <c r="L405" s="102"/>
      <c r="M405" s="102"/>
      <c r="N405" s="102"/>
      <c r="O405" s="102"/>
      <c r="P405" s="102"/>
      <c r="Q405" s="102"/>
      <c r="R405" s="102"/>
      <c r="S405" s="102"/>
      <c r="T405" s="102"/>
      <c r="U405" s="102"/>
      <c r="V405" s="102"/>
      <c r="W405" s="102"/>
      <c r="X405" s="102"/>
      <c r="Y405" s="102"/>
      <c r="Z405" s="102"/>
      <c r="AA405" s="102"/>
    </row>
    <row r="406" spans="1:27" x14ac:dyDescent="0.25">
      <c r="A406" s="102"/>
      <c r="B406" s="102"/>
      <c r="C406" s="102"/>
      <c r="D406" s="102"/>
      <c r="E406" s="102"/>
      <c r="F406" s="102"/>
      <c r="G406" s="102"/>
      <c r="H406" s="102"/>
      <c r="I406" s="102"/>
      <c r="J406" s="102"/>
      <c r="K406" s="102"/>
      <c r="L406" s="102"/>
      <c r="M406" s="102"/>
      <c r="N406" s="102"/>
      <c r="O406" s="102"/>
      <c r="P406" s="102"/>
      <c r="Q406" s="102"/>
      <c r="R406" s="102"/>
      <c r="S406" s="102"/>
      <c r="T406" s="102"/>
      <c r="U406" s="102"/>
      <c r="V406" s="102"/>
      <c r="W406" s="102"/>
      <c r="X406" s="102"/>
      <c r="Y406" s="102"/>
      <c r="Z406" s="102"/>
      <c r="AA406" s="102"/>
    </row>
    <row r="407" spans="1:27" x14ac:dyDescent="0.25">
      <c r="A407" s="102"/>
      <c r="B407" s="102"/>
      <c r="C407" s="102"/>
      <c r="D407" s="102"/>
      <c r="E407" s="102"/>
      <c r="F407" s="102"/>
      <c r="G407" s="102"/>
      <c r="H407" s="102"/>
      <c r="I407" s="102"/>
      <c r="J407" s="102"/>
      <c r="K407" s="102"/>
      <c r="L407" s="102"/>
      <c r="M407" s="102"/>
      <c r="N407" s="102"/>
      <c r="O407" s="102"/>
      <c r="P407" s="102"/>
      <c r="Q407" s="102"/>
      <c r="R407" s="102"/>
      <c r="S407" s="102"/>
      <c r="T407" s="102"/>
      <c r="U407" s="102"/>
      <c r="V407" s="102"/>
      <c r="W407" s="102"/>
      <c r="X407" s="102"/>
      <c r="Y407" s="102"/>
      <c r="Z407" s="102"/>
      <c r="AA407" s="102"/>
    </row>
    <row r="408" spans="1:27" x14ac:dyDescent="0.25">
      <c r="A408" s="102"/>
      <c r="B408" s="102"/>
      <c r="C408" s="102"/>
      <c r="D408" s="102"/>
      <c r="E408" s="102"/>
      <c r="F408" s="102"/>
      <c r="G408" s="102"/>
      <c r="H408" s="102"/>
      <c r="I408" s="102"/>
      <c r="J408" s="102"/>
      <c r="K408" s="102"/>
      <c r="L408" s="102"/>
      <c r="M408" s="102"/>
      <c r="N408" s="102"/>
      <c r="O408" s="102"/>
      <c r="P408" s="102"/>
      <c r="Q408" s="102"/>
      <c r="R408" s="102"/>
      <c r="S408" s="102"/>
      <c r="T408" s="102"/>
      <c r="U408" s="102"/>
      <c r="V408" s="102"/>
      <c r="W408" s="102"/>
      <c r="X408" s="102"/>
      <c r="Y408" s="102"/>
      <c r="Z408" s="102"/>
      <c r="AA408" s="102"/>
    </row>
    <row r="409" spans="1:27" x14ac:dyDescent="0.25">
      <c r="A409" s="102"/>
      <c r="B409" s="102"/>
      <c r="C409" s="102"/>
      <c r="D409" s="102"/>
      <c r="E409" s="102"/>
      <c r="F409" s="102"/>
      <c r="G409" s="102"/>
      <c r="H409" s="102"/>
      <c r="I409" s="102"/>
      <c r="J409" s="102"/>
      <c r="K409" s="102"/>
      <c r="L409" s="102"/>
      <c r="M409" s="102"/>
      <c r="N409" s="102"/>
      <c r="O409" s="102"/>
      <c r="P409" s="102"/>
      <c r="Q409" s="102"/>
      <c r="R409" s="102"/>
      <c r="S409" s="102"/>
      <c r="T409" s="102"/>
      <c r="U409" s="102"/>
      <c r="V409" s="102"/>
      <c r="W409" s="102"/>
      <c r="X409" s="102"/>
      <c r="Y409" s="102"/>
      <c r="Z409" s="102"/>
      <c r="AA409" s="102"/>
    </row>
    <row r="410" spans="1:27" x14ac:dyDescent="0.25">
      <c r="A410" s="102"/>
      <c r="B410" s="102"/>
      <c r="C410" s="102"/>
      <c r="D410" s="102"/>
      <c r="E410" s="102"/>
      <c r="F410" s="102"/>
      <c r="G410" s="102"/>
      <c r="H410" s="102"/>
      <c r="I410" s="102"/>
      <c r="J410" s="102"/>
      <c r="K410" s="102"/>
      <c r="L410" s="102"/>
      <c r="M410" s="102"/>
      <c r="N410" s="102"/>
      <c r="O410" s="102"/>
      <c r="P410" s="102"/>
      <c r="Q410" s="102"/>
      <c r="R410" s="102"/>
      <c r="S410" s="102"/>
      <c r="T410" s="102"/>
      <c r="U410" s="102"/>
      <c r="V410" s="102"/>
      <c r="W410" s="102"/>
      <c r="X410" s="102"/>
      <c r="Y410" s="102"/>
      <c r="Z410" s="102"/>
      <c r="AA410" s="102"/>
    </row>
    <row r="411" spans="1:27" x14ac:dyDescent="0.25">
      <c r="A411" s="102"/>
      <c r="B411" s="102"/>
      <c r="C411" s="102"/>
      <c r="D411" s="102"/>
      <c r="E411" s="102"/>
      <c r="F411" s="102"/>
      <c r="G411" s="102"/>
      <c r="H411" s="102"/>
      <c r="I411" s="102"/>
      <c r="J411" s="102"/>
      <c r="K411" s="102"/>
      <c r="L411" s="102"/>
      <c r="M411" s="102"/>
      <c r="N411" s="102"/>
      <c r="O411" s="102"/>
      <c r="P411" s="102"/>
      <c r="Q411" s="102"/>
      <c r="R411" s="102"/>
      <c r="S411" s="102"/>
      <c r="T411" s="102"/>
      <c r="U411" s="102"/>
      <c r="V411" s="102"/>
      <c r="W411" s="102"/>
      <c r="X411" s="102"/>
      <c r="Y411" s="102"/>
      <c r="Z411" s="102"/>
      <c r="AA411" s="102"/>
    </row>
    <row r="412" spans="1:27" x14ac:dyDescent="0.25">
      <c r="A412" s="102"/>
      <c r="B412" s="102"/>
      <c r="C412" s="102"/>
      <c r="D412" s="102"/>
      <c r="E412" s="102"/>
      <c r="F412" s="102"/>
      <c r="G412" s="102"/>
      <c r="H412" s="102"/>
      <c r="I412" s="102"/>
      <c r="J412" s="102"/>
      <c r="K412" s="102"/>
      <c r="L412" s="102"/>
      <c r="M412" s="102"/>
      <c r="N412" s="102"/>
      <c r="O412" s="102"/>
      <c r="P412" s="102"/>
      <c r="Q412" s="102"/>
      <c r="R412" s="102"/>
      <c r="S412" s="102"/>
      <c r="T412" s="102"/>
      <c r="U412" s="102"/>
      <c r="V412" s="102"/>
      <c r="W412" s="102"/>
      <c r="X412" s="102"/>
      <c r="Y412" s="102"/>
      <c r="Z412" s="102"/>
      <c r="AA412" s="102"/>
    </row>
    <row r="413" spans="1:27" x14ac:dyDescent="0.25">
      <c r="A413" s="102"/>
      <c r="B413" s="102"/>
      <c r="C413" s="102"/>
      <c r="D413" s="102"/>
      <c r="E413" s="102"/>
      <c r="F413" s="102"/>
      <c r="G413" s="102"/>
      <c r="H413" s="102"/>
      <c r="I413" s="102"/>
      <c r="J413" s="102"/>
      <c r="K413" s="102"/>
      <c r="L413" s="102"/>
      <c r="M413" s="102"/>
      <c r="N413" s="102"/>
      <c r="O413" s="102"/>
      <c r="P413" s="102"/>
      <c r="Q413" s="102"/>
      <c r="R413" s="102"/>
      <c r="S413" s="102"/>
      <c r="T413" s="102"/>
      <c r="U413" s="102"/>
      <c r="V413" s="102"/>
      <c r="W413" s="102"/>
      <c r="X413" s="102"/>
      <c r="Y413" s="102"/>
      <c r="Z413" s="102"/>
      <c r="AA413" s="102"/>
    </row>
    <row r="414" spans="1:27" x14ac:dyDescent="0.25">
      <c r="A414" s="102"/>
      <c r="B414" s="102"/>
      <c r="C414" s="102"/>
      <c r="D414" s="102"/>
      <c r="E414" s="102"/>
      <c r="F414" s="102"/>
      <c r="G414" s="102"/>
      <c r="H414" s="102"/>
      <c r="I414" s="102"/>
      <c r="J414" s="102"/>
      <c r="K414" s="102"/>
      <c r="L414" s="102"/>
      <c r="M414" s="102"/>
      <c r="N414" s="102"/>
      <c r="O414" s="102"/>
      <c r="P414" s="102"/>
      <c r="Q414" s="102"/>
      <c r="R414" s="102"/>
      <c r="S414" s="102"/>
      <c r="T414" s="102"/>
      <c r="U414" s="102"/>
      <c r="V414" s="102"/>
      <c r="W414" s="102"/>
      <c r="X414" s="102"/>
      <c r="Y414" s="102"/>
      <c r="Z414" s="102"/>
      <c r="AA414" s="102"/>
    </row>
    <row r="415" spans="1:27" x14ac:dyDescent="0.25">
      <c r="A415" s="102"/>
      <c r="B415" s="102"/>
      <c r="C415" s="102"/>
      <c r="D415" s="102"/>
      <c r="E415" s="102"/>
      <c r="F415" s="102"/>
      <c r="G415" s="102"/>
      <c r="H415" s="102"/>
      <c r="I415" s="102"/>
      <c r="J415" s="102"/>
      <c r="K415" s="102"/>
      <c r="L415" s="102"/>
      <c r="M415" s="102"/>
      <c r="N415" s="102"/>
      <c r="O415" s="102"/>
      <c r="P415" s="102"/>
      <c r="Q415" s="102"/>
      <c r="R415" s="102"/>
      <c r="S415" s="102"/>
      <c r="T415" s="102"/>
      <c r="U415" s="102"/>
      <c r="V415" s="102"/>
      <c r="W415" s="102"/>
      <c r="X415" s="102"/>
      <c r="Y415" s="102"/>
      <c r="Z415" s="102"/>
      <c r="AA415" s="102"/>
    </row>
    <row r="416" spans="1:27" x14ac:dyDescent="0.25">
      <c r="A416" s="102"/>
      <c r="B416" s="102"/>
      <c r="C416" s="102"/>
      <c r="D416" s="102"/>
      <c r="E416" s="102"/>
      <c r="F416" s="102"/>
      <c r="G416" s="102"/>
      <c r="H416" s="102"/>
      <c r="I416" s="102"/>
      <c r="J416" s="102"/>
      <c r="K416" s="102"/>
      <c r="L416" s="102"/>
      <c r="M416" s="102"/>
      <c r="N416" s="102"/>
      <c r="O416" s="102"/>
      <c r="P416" s="102"/>
      <c r="Q416" s="102"/>
      <c r="R416" s="102"/>
      <c r="S416" s="102"/>
      <c r="T416" s="102"/>
      <c r="U416" s="102"/>
      <c r="V416" s="102"/>
      <c r="W416" s="102"/>
      <c r="X416" s="102"/>
      <c r="Y416" s="102"/>
      <c r="Z416" s="102"/>
      <c r="AA416" s="102"/>
    </row>
    <row r="417" spans="1:27" x14ac:dyDescent="0.25">
      <c r="A417" s="102"/>
      <c r="B417" s="102"/>
      <c r="C417" s="102"/>
      <c r="D417" s="102"/>
      <c r="E417" s="102"/>
      <c r="F417" s="102"/>
      <c r="G417" s="102"/>
      <c r="H417" s="102"/>
      <c r="I417" s="102"/>
      <c r="J417" s="102"/>
      <c r="K417" s="102"/>
      <c r="L417" s="102"/>
      <c r="M417" s="102"/>
      <c r="N417" s="102"/>
      <c r="O417" s="102"/>
      <c r="P417" s="102"/>
      <c r="Q417" s="102"/>
      <c r="R417" s="102"/>
      <c r="S417" s="102"/>
      <c r="T417" s="102"/>
      <c r="U417" s="102"/>
      <c r="V417" s="102"/>
      <c r="W417" s="102"/>
      <c r="X417" s="102"/>
      <c r="Y417" s="102"/>
      <c r="Z417" s="102"/>
      <c r="AA417" s="102"/>
    </row>
    <row r="418" spans="1:27" x14ac:dyDescent="0.25">
      <c r="A418" s="102"/>
      <c r="B418" s="102"/>
      <c r="C418" s="102"/>
      <c r="D418" s="102"/>
      <c r="E418" s="102"/>
      <c r="F418" s="102"/>
      <c r="G418" s="102"/>
      <c r="H418" s="102"/>
      <c r="I418" s="102"/>
      <c r="J418" s="102"/>
      <c r="K418" s="102"/>
      <c r="L418" s="102"/>
      <c r="M418" s="102"/>
      <c r="N418" s="102"/>
      <c r="O418" s="102"/>
      <c r="P418" s="102"/>
      <c r="Q418" s="102"/>
      <c r="R418" s="102"/>
      <c r="S418" s="102"/>
      <c r="T418" s="102"/>
      <c r="U418" s="102"/>
      <c r="V418" s="102"/>
      <c r="W418" s="102"/>
      <c r="X418" s="102"/>
      <c r="Y418" s="102"/>
      <c r="Z418" s="102"/>
      <c r="AA418" s="102"/>
    </row>
    <row r="419" spans="1:27" x14ac:dyDescent="0.25">
      <c r="A419" s="102"/>
      <c r="B419" s="102"/>
      <c r="C419" s="102"/>
      <c r="D419" s="102"/>
      <c r="E419" s="102"/>
      <c r="F419" s="102"/>
      <c r="G419" s="102"/>
      <c r="H419" s="102"/>
      <c r="I419" s="102"/>
      <c r="J419" s="102"/>
      <c r="K419" s="102"/>
      <c r="L419" s="102"/>
      <c r="M419" s="102"/>
      <c r="N419" s="102"/>
      <c r="O419" s="102"/>
      <c r="P419" s="102"/>
      <c r="Q419" s="102"/>
      <c r="R419" s="102"/>
      <c r="S419" s="102"/>
      <c r="T419" s="102"/>
      <c r="U419" s="102"/>
      <c r="V419" s="102"/>
      <c r="W419" s="102"/>
      <c r="X419" s="102"/>
      <c r="Y419" s="102"/>
      <c r="Z419" s="102"/>
      <c r="AA419" s="102"/>
    </row>
    <row r="420" spans="1:27" x14ac:dyDescent="0.25">
      <c r="A420" s="102"/>
      <c r="B420" s="102"/>
      <c r="C420" s="102"/>
      <c r="D420" s="102"/>
      <c r="E420" s="102"/>
      <c r="F420" s="102"/>
      <c r="G420" s="102"/>
      <c r="H420" s="102"/>
      <c r="I420" s="102"/>
      <c r="J420" s="102"/>
      <c r="K420" s="102"/>
      <c r="L420" s="102"/>
      <c r="M420" s="102"/>
      <c r="N420" s="102"/>
      <c r="O420" s="102"/>
      <c r="P420" s="102"/>
      <c r="Q420" s="102"/>
      <c r="R420" s="102"/>
      <c r="S420" s="102"/>
      <c r="T420" s="102"/>
      <c r="U420" s="102"/>
      <c r="V420" s="102"/>
      <c r="W420" s="102"/>
      <c r="X420" s="102"/>
      <c r="Y420" s="102"/>
      <c r="Z420" s="102"/>
      <c r="AA420" s="102"/>
    </row>
    <row r="421" spans="1:27" x14ac:dyDescent="0.25">
      <c r="A421" s="102"/>
      <c r="B421" s="102"/>
      <c r="C421" s="102"/>
      <c r="D421" s="102"/>
      <c r="E421" s="102"/>
      <c r="F421" s="102"/>
      <c r="G421" s="102"/>
      <c r="H421" s="102"/>
      <c r="I421" s="102"/>
      <c r="J421" s="102"/>
      <c r="K421" s="102"/>
      <c r="L421" s="102"/>
      <c r="M421" s="102"/>
      <c r="N421" s="102"/>
      <c r="O421" s="102"/>
      <c r="P421" s="102"/>
      <c r="Q421" s="102"/>
      <c r="R421" s="102"/>
      <c r="S421" s="102"/>
      <c r="T421" s="102"/>
      <c r="U421" s="102"/>
      <c r="V421" s="102"/>
      <c r="W421" s="102"/>
      <c r="X421" s="102"/>
      <c r="Y421" s="102"/>
      <c r="Z421" s="102"/>
      <c r="AA421" s="102"/>
    </row>
    <row r="422" spans="1:27" x14ac:dyDescent="0.25">
      <c r="A422" s="102"/>
      <c r="B422" s="102"/>
      <c r="C422" s="102"/>
      <c r="D422" s="102"/>
      <c r="E422" s="102"/>
      <c r="F422" s="102"/>
      <c r="G422" s="102"/>
      <c r="H422" s="102"/>
      <c r="I422" s="102"/>
      <c r="J422" s="102"/>
      <c r="K422" s="102"/>
      <c r="L422" s="102"/>
      <c r="M422" s="102"/>
      <c r="N422" s="102"/>
      <c r="O422" s="102"/>
      <c r="P422" s="102"/>
      <c r="Q422" s="102"/>
      <c r="R422" s="102"/>
      <c r="S422" s="102"/>
      <c r="T422" s="102"/>
      <c r="U422" s="102"/>
      <c r="V422" s="102"/>
      <c r="W422" s="102"/>
      <c r="X422" s="102"/>
      <c r="Y422" s="102"/>
      <c r="Z422" s="102"/>
      <c r="AA422" s="102"/>
    </row>
    <row r="423" spans="1:27" x14ac:dyDescent="0.25">
      <c r="A423" s="102"/>
      <c r="B423" s="102"/>
      <c r="C423" s="102"/>
      <c r="D423" s="102"/>
      <c r="E423" s="102"/>
      <c r="F423" s="102"/>
      <c r="G423" s="102"/>
      <c r="H423" s="102"/>
      <c r="I423" s="102"/>
      <c r="J423" s="102"/>
      <c r="K423" s="102"/>
      <c r="L423" s="102"/>
      <c r="M423" s="102"/>
      <c r="N423" s="102"/>
      <c r="O423" s="102"/>
      <c r="P423" s="102"/>
      <c r="Q423" s="102"/>
      <c r="R423" s="102"/>
      <c r="S423" s="102"/>
      <c r="T423" s="102"/>
      <c r="U423" s="102"/>
      <c r="V423" s="102"/>
      <c r="W423" s="102"/>
      <c r="X423" s="102"/>
      <c r="Y423" s="102"/>
      <c r="Z423" s="102"/>
      <c r="AA423" s="102"/>
    </row>
    <row r="424" spans="1:27" x14ac:dyDescent="0.25">
      <c r="A424" s="102"/>
      <c r="B424" s="102"/>
      <c r="C424" s="102"/>
      <c r="D424" s="102"/>
      <c r="E424" s="102"/>
      <c r="F424" s="102"/>
      <c r="G424" s="102"/>
      <c r="H424" s="102"/>
      <c r="I424" s="102"/>
      <c r="J424" s="102"/>
      <c r="K424" s="102"/>
      <c r="L424" s="102"/>
      <c r="M424" s="102"/>
      <c r="N424" s="102"/>
      <c r="O424" s="102"/>
      <c r="P424" s="102"/>
      <c r="Q424" s="102"/>
      <c r="R424" s="102"/>
      <c r="S424" s="102"/>
      <c r="T424" s="102"/>
      <c r="U424" s="102"/>
      <c r="V424" s="102"/>
      <c r="W424" s="102"/>
      <c r="X424" s="102"/>
      <c r="Y424" s="102"/>
      <c r="Z424" s="102"/>
      <c r="AA424" s="102"/>
    </row>
    <row r="425" spans="1:27" x14ac:dyDescent="0.25">
      <c r="A425" s="102"/>
      <c r="B425" s="102"/>
      <c r="C425" s="102"/>
      <c r="D425" s="102"/>
      <c r="E425" s="102"/>
      <c r="F425" s="102"/>
      <c r="G425" s="102"/>
      <c r="H425" s="102"/>
      <c r="I425" s="102"/>
      <c r="J425" s="102"/>
      <c r="K425" s="102"/>
      <c r="L425" s="102"/>
      <c r="M425" s="102"/>
      <c r="N425" s="102"/>
      <c r="O425" s="102"/>
      <c r="P425" s="102"/>
      <c r="Q425" s="102"/>
      <c r="R425" s="102"/>
      <c r="S425" s="102"/>
      <c r="T425" s="102"/>
      <c r="U425" s="102"/>
      <c r="V425" s="102"/>
      <c r="W425" s="102"/>
      <c r="X425" s="102"/>
      <c r="Y425" s="102"/>
      <c r="Z425" s="102"/>
      <c r="AA425" s="102"/>
    </row>
    <row r="426" spans="1:27" x14ac:dyDescent="0.25">
      <c r="A426" s="102"/>
      <c r="B426" s="102"/>
      <c r="C426" s="102"/>
      <c r="D426" s="102"/>
      <c r="E426" s="102"/>
      <c r="F426" s="102"/>
      <c r="G426" s="102"/>
      <c r="H426" s="102"/>
      <c r="I426" s="102"/>
      <c r="J426" s="102"/>
      <c r="K426" s="102"/>
      <c r="L426" s="102"/>
      <c r="M426" s="102"/>
      <c r="N426" s="102"/>
      <c r="O426" s="102"/>
      <c r="P426" s="102"/>
      <c r="Q426" s="102"/>
      <c r="R426" s="102"/>
      <c r="S426" s="102"/>
      <c r="T426" s="102"/>
      <c r="U426" s="102"/>
      <c r="V426" s="102"/>
      <c r="W426" s="102"/>
      <c r="X426" s="102"/>
      <c r="Y426" s="102"/>
      <c r="Z426" s="102"/>
      <c r="AA426" s="102"/>
    </row>
    <row r="427" spans="1:27" x14ac:dyDescent="0.25">
      <c r="A427" s="102"/>
      <c r="B427" s="102"/>
      <c r="C427" s="102"/>
      <c r="D427" s="102"/>
      <c r="E427" s="102"/>
      <c r="F427" s="102"/>
      <c r="G427" s="102"/>
      <c r="H427" s="102"/>
      <c r="I427" s="102"/>
      <c r="J427" s="102"/>
      <c r="K427" s="102"/>
      <c r="L427" s="102"/>
      <c r="M427" s="102"/>
      <c r="N427" s="102"/>
      <c r="O427" s="102"/>
      <c r="P427" s="102"/>
      <c r="Q427" s="102"/>
      <c r="R427" s="102"/>
      <c r="S427" s="102"/>
      <c r="T427" s="102"/>
      <c r="U427" s="102"/>
      <c r="V427" s="102"/>
      <c r="W427" s="102"/>
      <c r="X427" s="102"/>
      <c r="Y427" s="102"/>
      <c r="Z427" s="102"/>
      <c r="AA427" s="102"/>
    </row>
    <row r="428" spans="1:27" x14ac:dyDescent="0.25">
      <c r="A428" s="102"/>
      <c r="B428" s="102"/>
      <c r="C428" s="102"/>
      <c r="D428" s="102"/>
      <c r="E428" s="102"/>
      <c r="F428" s="102"/>
      <c r="G428" s="102"/>
      <c r="H428" s="102"/>
      <c r="I428" s="102"/>
      <c r="J428" s="102"/>
      <c r="K428" s="102"/>
      <c r="L428" s="102"/>
      <c r="M428" s="102"/>
      <c r="N428" s="102"/>
      <c r="O428" s="102"/>
      <c r="P428" s="102"/>
      <c r="Q428" s="102"/>
      <c r="R428" s="102"/>
      <c r="S428" s="102"/>
      <c r="T428" s="102"/>
      <c r="U428" s="102"/>
      <c r="V428" s="102"/>
      <c r="W428" s="102"/>
      <c r="X428" s="102"/>
      <c r="Y428" s="102"/>
      <c r="Z428" s="102"/>
      <c r="AA428" s="102"/>
    </row>
    <row r="429" spans="1:27" x14ac:dyDescent="0.25">
      <c r="A429" s="102"/>
      <c r="B429" s="102"/>
      <c r="C429" s="102"/>
      <c r="D429" s="102"/>
      <c r="E429" s="102"/>
      <c r="F429" s="102"/>
      <c r="G429" s="102"/>
      <c r="H429" s="102"/>
      <c r="I429" s="102"/>
      <c r="J429" s="102"/>
      <c r="K429" s="102"/>
      <c r="L429" s="102"/>
      <c r="M429" s="102"/>
      <c r="N429" s="102"/>
      <c r="O429" s="102"/>
      <c r="P429" s="102"/>
      <c r="Q429" s="102"/>
      <c r="R429" s="102"/>
      <c r="S429" s="102"/>
      <c r="T429" s="102"/>
      <c r="U429" s="102"/>
      <c r="V429" s="102"/>
      <c r="W429" s="102"/>
      <c r="X429" s="102"/>
      <c r="Y429" s="102"/>
      <c r="Z429" s="102"/>
      <c r="AA429" s="102"/>
    </row>
    <row r="430" spans="1:27" x14ac:dyDescent="0.25">
      <c r="A430" s="102"/>
      <c r="B430" s="102"/>
      <c r="C430" s="102"/>
      <c r="D430" s="102"/>
      <c r="E430" s="102"/>
      <c r="F430" s="102"/>
      <c r="G430" s="102"/>
      <c r="H430" s="102"/>
      <c r="I430" s="102"/>
      <c r="J430" s="102"/>
      <c r="K430" s="102"/>
      <c r="L430" s="102"/>
      <c r="M430" s="102"/>
      <c r="N430" s="102"/>
      <c r="O430" s="102"/>
      <c r="P430" s="102"/>
      <c r="Q430" s="102"/>
      <c r="R430" s="102"/>
      <c r="S430" s="102"/>
      <c r="T430" s="102"/>
      <c r="U430" s="102"/>
      <c r="V430" s="102"/>
      <c r="W430" s="102"/>
      <c r="X430" s="102"/>
      <c r="Y430" s="102"/>
      <c r="Z430" s="102"/>
      <c r="AA430" s="102"/>
    </row>
    <row r="431" spans="1:27" x14ac:dyDescent="0.25">
      <c r="A431" s="102"/>
      <c r="B431" s="102"/>
      <c r="C431" s="102"/>
      <c r="D431" s="102"/>
      <c r="E431" s="102"/>
      <c r="F431" s="102"/>
      <c r="G431" s="102"/>
      <c r="H431" s="102"/>
      <c r="I431" s="102"/>
      <c r="J431" s="102"/>
      <c r="K431" s="102"/>
      <c r="L431" s="102"/>
      <c r="M431" s="102"/>
      <c r="N431" s="102"/>
      <c r="O431" s="102"/>
      <c r="P431" s="102"/>
      <c r="Q431" s="102"/>
      <c r="R431" s="102"/>
      <c r="S431" s="102"/>
      <c r="T431" s="102"/>
      <c r="U431" s="102"/>
      <c r="V431" s="102"/>
      <c r="W431" s="102"/>
      <c r="X431" s="102"/>
      <c r="Y431" s="102"/>
      <c r="Z431" s="102"/>
      <c r="AA431" s="102"/>
    </row>
    <row r="432" spans="1:27" x14ac:dyDescent="0.25">
      <c r="A432" s="102"/>
      <c r="B432" s="102"/>
      <c r="C432" s="102"/>
      <c r="D432" s="102"/>
      <c r="E432" s="102"/>
      <c r="F432" s="102"/>
      <c r="G432" s="102"/>
      <c r="H432" s="102"/>
      <c r="I432" s="102"/>
      <c r="J432" s="102"/>
      <c r="K432" s="102"/>
      <c r="L432" s="102"/>
      <c r="M432" s="102"/>
      <c r="N432" s="102"/>
      <c r="O432" s="102"/>
      <c r="P432" s="102"/>
      <c r="Q432" s="102"/>
      <c r="R432" s="102"/>
      <c r="S432" s="102"/>
      <c r="T432" s="102"/>
      <c r="U432" s="102"/>
      <c r="V432" s="102"/>
      <c r="W432" s="102"/>
      <c r="X432" s="102"/>
      <c r="Y432" s="102"/>
      <c r="Z432" s="102"/>
      <c r="AA432" s="102"/>
    </row>
    <row r="433" spans="1:27" x14ac:dyDescent="0.25">
      <c r="A433" s="102"/>
      <c r="B433" s="102"/>
      <c r="C433" s="102"/>
      <c r="D433" s="102"/>
      <c r="E433" s="102"/>
      <c r="F433" s="102"/>
      <c r="G433" s="102"/>
      <c r="H433" s="102"/>
      <c r="I433" s="102"/>
      <c r="J433" s="102"/>
      <c r="K433" s="102"/>
      <c r="L433" s="102"/>
      <c r="M433" s="102"/>
      <c r="N433" s="102"/>
      <c r="O433" s="102"/>
      <c r="P433" s="102"/>
      <c r="Q433" s="102"/>
      <c r="R433" s="102"/>
      <c r="S433" s="102"/>
      <c r="T433" s="102"/>
      <c r="U433" s="102"/>
      <c r="V433" s="102"/>
      <c r="W433" s="102"/>
      <c r="X433" s="102"/>
      <c r="Y433" s="102"/>
      <c r="Z433" s="102"/>
      <c r="AA433" s="102"/>
    </row>
    <row r="434" spans="1:27" x14ac:dyDescent="0.25">
      <c r="A434" s="102"/>
      <c r="B434" s="102"/>
      <c r="C434" s="102"/>
      <c r="D434" s="102"/>
      <c r="E434" s="102"/>
      <c r="F434" s="102"/>
      <c r="G434" s="102"/>
      <c r="H434" s="102"/>
      <c r="I434" s="102"/>
      <c r="J434" s="102"/>
      <c r="K434" s="102"/>
      <c r="L434" s="102"/>
      <c r="M434" s="102"/>
      <c r="N434" s="102"/>
      <c r="O434" s="102"/>
      <c r="P434" s="102"/>
      <c r="Q434" s="102"/>
      <c r="R434" s="102"/>
      <c r="S434" s="102"/>
      <c r="T434" s="102"/>
      <c r="U434" s="102"/>
      <c r="V434" s="102"/>
      <c r="W434" s="102"/>
      <c r="X434" s="102"/>
      <c r="Y434" s="102"/>
      <c r="Z434" s="102"/>
      <c r="AA434" s="102"/>
    </row>
    <row r="435" spans="1:27" x14ac:dyDescent="0.25">
      <c r="A435" s="102"/>
      <c r="B435" s="102"/>
      <c r="C435" s="102"/>
      <c r="D435" s="102"/>
      <c r="E435" s="102"/>
      <c r="F435" s="102"/>
      <c r="G435" s="102"/>
      <c r="H435" s="102"/>
      <c r="I435" s="102"/>
      <c r="J435" s="102"/>
      <c r="K435" s="102"/>
      <c r="L435" s="102"/>
      <c r="M435" s="102"/>
      <c r="N435" s="102"/>
      <c r="O435" s="102"/>
      <c r="P435" s="102"/>
      <c r="Q435" s="102"/>
      <c r="R435" s="102"/>
      <c r="S435" s="102"/>
      <c r="T435" s="102"/>
      <c r="U435" s="102"/>
      <c r="V435" s="102"/>
      <c r="W435" s="102"/>
      <c r="X435" s="102"/>
      <c r="Y435" s="102"/>
      <c r="Z435" s="102"/>
      <c r="AA435" s="102"/>
    </row>
    <row r="436" spans="1:27" x14ac:dyDescent="0.25">
      <c r="A436" s="102"/>
      <c r="B436" s="102"/>
      <c r="C436" s="102"/>
      <c r="D436" s="102"/>
      <c r="E436" s="102"/>
      <c r="F436" s="102"/>
      <c r="G436" s="102"/>
      <c r="H436" s="102"/>
      <c r="I436" s="102"/>
      <c r="J436" s="102"/>
      <c r="K436" s="102"/>
      <c r="L436" s="102"/>
      <c r="M436" s="102"/>
      <c r="N436" s="102"/>
      <c r="O436" s="102"/>
      <c r="P436" s="102"/>
      <c r="Q436" s="102"/>
      <c r="R436" s="102"/>
      <c r="S436" s="102"/>
      <c r="T436" s="102"/>
      <c r="U436" s="102"/>
      <c r="V436" s="102"/>
      <c r="W436" s="102"/>
      <c r="X436" s="102"/>
      <c r="Y436" s="102"/>
      <c r="Z436" s="102"/>
      <c r="AA436" s="102"/>
    </row>
    <row r="437" spans="1:27" x14ac:dyDescent="0.25">
      <c r="A437" s="102"/>
      <c r="B437" s="102"/>
      <c r="C437" s="102"/>
      <c r="D437" s="102"/>
      <c r="E437" s="102"/>
      <c r="F437" s="102"/>
      <c r="G437" s="102"/>
      <c r="H437" s="102"/>
      <c r="I437" s="102"/>
      <c r="J437" s="102"/>
      <c r="K437" s="102"/>
      <c r="L437" s="102"/>
      <c r="M437" s="102"/>
      <c r="N437" s="102"/>
      <c r="O437" s="102"/>
      <c r="P437" s="102"/>
      <c r="Q437" s="102"/>
      <c r="R437" s="102"/>
      <c r="S437" s="102"/>
      <c r="T437" s="102"/>
      <c r="U437" s="102"/>
      <c r="V437" s="102"/>
      <c r="W437" s="102"/>
      <c r="X437" s="102"/>
      <c r="Y437" s="102"/>
      <c r="Z437" s="102"/>
      <c r="AA437" s="102"/>
    </row>
    <row r="438" spans="1:27" x14ac:dyDescent="0.25">
      <c r="A438" s="102"/>
      <c r="B438" s="102"/>
      <c r="C438" s="102"/>
      <c r="D438" s="102"/>
      <c r="E438" s="102"/>
      <c r="F438" s="102"/>
      <c r="G438" s="102"/>
      <c r="H438" s="102"/>
      <c r="I438" s="102"/>
      <c r="J438" s="102"/>
      <c r="K438" s="102"/>
      <c r="L438" s="102"/>
      <c r="M438" s="102"/>
      <c r="N438" s="102"/>
      <c r="O438" s="102"/>
      <c r="P438" s="102"/>
      <c r="Q438" s="102"/>
      <c r="R438" s="102"/>
      <c r="S438" s="102"/>
      <c r="T438" s="102"/>
      <c r="U438" s="102"/>
      <c r="V438" s="102"/>
      <c r="W438" s="102"/>
      <c r="X438" s="102"/>
      <c r="Y438" s="102"/>
      <c r="Z438" s="102"/>
      <c r="AA438" s="102"/>
    </row>
    <row r="439" spans="1:27" x14ac:dyDescent="0.25">
      <c r="A439" s="102"/>
      <c r="B439" s="102"/>
      <c r="C439" s="102"/>
      <c r="D439" s="102"/>
      <c r="E439" s="102"/>
      <c r="F439" s="102"/>
      <c r="G439" s="102"/>
      <c r="H439" s="102"/>
      <c r="I439" s="102"/>
      <c r="J439" s="102"/>
      <c r="K439" s="102"/>
      <c r="L439" s="102"/>
      <c r="M439" s="102"/>
      <c r="N439" s="102"/>
      <c r="O439" s="102"/>
      <c r="P439" s="102"/>
      <c r="Q439" s="102"/>
      <c r="R439" s="102"/>
      <c r="S439" s="102"/>
      <c r="T439" s="102"/>
      <c r="U439" s="102"/>
      <c r="V439" s="102"/>
      <c r="W439" s="102"/>
      <c r="X439" s="102"/>
      <c r="Y439" s="102"/>
      <c r="Z439" s="102"/>
      <c r="AA439" s="102"/>
    </row>
    <row r="440" spans="1:27" x14ac:dyDescent="0.25">
      <c r="A440" s="102"/>
      <c r="B440" s="102"/>
      <c r="C440" s="102"/>
      <c r="D440" s="102"/>
      <c r="E440" s="102"/>
      <c r="F440" s="102"/>
      <c r="G440" s="102"/>
      <c r="H440" s="102"/>
      <c r="I440" s="102"/>
      <c r="J440" s="102"/>
      <c r="K440" s="102"/>
      <c r="L440" s="102"/>
      <c r="M440" s="102"/>
      <c r="N440" s="102"/>
      <c r="O440" s="102"/>
      <c r="P440" s="102"/>
      <c r="Q440" s="102"/>
      <c r="R440" s="102"/>
      <c r="S440" s="102"/>
      <c r="T440" s="102"/>
      <c r="U440" s="102"/>
      <c r="V440" s="102"/>
      <c r="W440" s="102"/>
      <c r="X440" s="102"/>
      <c r="Y440" s="102"/>
      <c r="Z440" s="102"/>
      <c r="AA440" s="102"/>
    </row>
    <row r="441" spans="1:27" x14ac:dyDescent="0.25">
      <c r="A441" s="102"/>
      <c r="B441" s="102"/>
      <c r="C441" s="102"/>
      <c r="D441" s="102"/>
      <c r="E441" s="102"/>
      <c r="F441" s="102"/>
      <c r="G441" s="102"/>
      <c r="H441" s="102"/>
      <c r="I441" s="102"/>
      <c r="J441" s="102"/>
      <c r="K441" s="102"/>
      <c r="L441" s="102"/>
      <c r="M441" s="102"/>
      <c r="N441" s="102"/>
      <c r="O441" s="102"/>
      <c r="P441" s="102"/>
      <c r="Q441" s="102"/>
      <c r="R441" s="102"/>
      <c r="S441" s="102"/>
      <c r="T441" s="102"/>
      <c r="U441" s="102"/>
      <c r="V441" s="102"/>
      <c r="W441" s="102"/>
      <c r="X441" s="102"/>
      <c r="Y441" s="102"/>
      <c r="Z441" s="102"/>
      <c r="AA441" s="102"/>
    </row>
    <row r="442" spans="1:27" x14ac:dyDescent="0.25">
      <c r="A442" s="102"/>
      <c r="B442" s="102"/>
      <c r="C442" s="102"/>
      <c r="D442" s="102"/>
      <c r="E442" s="102"/>
      <c r="F442" s="102"/>
      <c r="G442" s="102"/>
      <c r="H442" s="102"/>
      <c r="I442" s="102"/>
      <c r="J442" s="102"/>
      <c r="K442" s="102"/>
      <c r="L442" s="102"/>
      <c r="M442" s="102"/>
      <c r="N442" s="102"/>
      <c r="O442" s="102"/>
      <c r="P442" s="102"/>
      <c r="Q442" s="102"/>
      <c r="R442" s="102"/>
      <c r="S442" s="102"/>
      <c r="T442" s="102"/>
      <c r="U442" s="102"/>
      <c r="V442" s="102"/>
      <c r="W442" s="102"/>
      <c r="X442" s="102"/>
      <c r="Y442" s="102"/>
      <c r="Z442" s="102"/>
      <c r="AA442" s="102"/>
    </row>
    <row r="443" spans="1:27" x14ac:dyDescent="0.25">
      <c r="A443" s="102"/>
      <c r="B443" s="102"/>
      <c r="C443" s="102"/>
      <c r="D443" s="102"/>
      <c r="E443" s="102"/>
      <c r="F443" s="102"/>
      <c r="G443" s="102"/>
      <c r="H443" s="102"/>
      <c r="I443" s="102"/>
      <c r="J443" s="102"/>
      <c r="K443" s="102"/>
      <c r="L443" s="102"/>
      <c r="M443" s="102"/>
      <c r="N443" s="102"/>
      <c r="O443" s="102"/>
      <c r="P443" s="102"/>
      <c r="Q443" s="102"/>
      <c r="R443" s="102"/>
      <c r="S443" s="102"/>
      <c r="T443" s="102"/>
      <c r="U443" s="102"/>
      <c r="V443" s="102"/>
      <c r="W443" s="102"/>
      <c r="X443" s="102"/>
      <c r="Y443" s="102"/>
      <c r="Z443" s="102"/>
      <c r="AA443" s="102"/>
    </row>
    <row r="444" spans="1:27" x14ac:dyDescent="0.25">
      <c r="A444" s="102"/>
      <c r="B444" s="102"/>
      <c r="C444" s="102"/>
      <c r="D444" s="102"/>
      <c r="E444" s="102"/>
      <c r="F444" s="102"/>
      <c r="G444" s="102"/>
      <c r="H444" s="102"/>
      <c r="I444" s="102"/>
      <c r="J444" s="102"/>
      <c r="K444" s="102"/>
      <c r="L444" s="102"/>
      <c r="M444" s="102"/>
      <c r="N444" s="102"/>
      <c r="O444" s="102"/>
      <c r="P444" s="102"/>
      <c r="Q444" s="102"/>
      <c r="R444" s="102"/>
      <c r="S444" s="102"/>
      <c r="T444" s="102"/>
      <c r="U444" s="102"/>
      <c r="V444" s="102"/>
      <c r="W444" s="102"/>
      <c r="X444" s="102"/>
      <c r="Y444" s="102"/>
      <c r="Z444" s="102"/>
      <c r="AA444" s="102"/>
    </row>
    <row r="445" spans="1:27" x14ac:dyDescent="0.25">
      <c r="A445" s="102"/>
      <c r="B445" s="102"/>
      <c r="C445" s="102"/>
      <c r="D445" s="102"/>
      <c r="E445" s="102"/>
      <c r="F445" s="102"/>
      <c r="G445" s="102"/>
      <c r="H445" s="102"/>
      <c r="I445" s="102"/>
      <c r="J445" s="102"/>
      <c r="K445" s="102"/>
      <c r="L445" s="102"/>
      <c r="M445" s="102"/>
      <c r="N445" s="102"/>
      <c r="O445" s="102"/>
      <c r="P445" s="102"/>
      <c r="Q445" s="102"/>
      <c r="R445" s="102"/>
      <c r="S445" s="102"/>
      <c r="T445" s="102"/>
      <c r="U445" s="102"/>
      <c r="V445" s="102"/>
      <c r="W445" s="102"/>
      <c r="X445" s="102"/>
      <c r="Y445" s="102"/>
      <c r="Z445" s="102"/>
      <c r="AA445" s="102"/>
    </row>
    <row r="446" spans="1:27" x14ac:dyDescent="0.25">
      <c r="A446" s="102"/>
      <c r="B446" s="102"/>
      <c r="C446" s="102"/>
      <c r="D446" s="102"/>
      <c r="E446" s="102"/>
      <c r="F446" s="102"/>
      <c r="G446" s="102"/>
      <c r="H446" s="102"/>
      <c r="I446" s="102"/>
      <c r="J446" s="102"/>
      <c r="K446" s="102"/>
      <c r="L446" s="102"/>
      <c r="M446" s="102"/>
      <c r="N446" s="102"/>
      <c r="O446" s="102"/>
      <c r="P446" s="102"/>
      <c r="Q446" s="102"/>
      <c r="R446" s="102"/>
      <c r="S446" s="102"/>
      <c r="T446" s="102"/>
      <c r="U446" s="102"/>
      <c r="V446" s="102"/>
      <c r="W446" s="102"/>
      <c r="X446" s="102"/>
      <c r="Y446" s="102"/>
      <c r="Z446" s="102"/>
      <c r="AA446" s="102"/>
    </row>
    <row r="447" spans="1:27" x14ac:dyDescent="0.25">
      <c r="A447" s="102"/>
      <c r="B447" s="102"/>
      <c r="C447" s="102"/>
      <c r="D447" s="102"/>
      <c r="E447" s="102"/>
      <c r="F447" s="102"/>
      <c r="G447" s="102"/>
      <c r="H447" s="102"/>
      <c r="I447" s="102"/>
      <c r="J447" s="102"/>
      <c r="K447" s="102"/>
      <c r="L447" s="102"/>
      <c r="M447" s="102"/>
      <c r="N447" s="102"/>
      <c r="O447" s="102"/>
      <c r="P447" s="102"/>
      <c r="Q447" s="102"/>
      <c r="R447" s="102"/>
      <c r="S447" s="102"/>
      <c r="T447" s="102"/>
      <c r="U447" s="102"/>
      <c r="V447" s="102"/>
      <c r="W447" s="102"/>
      <c r="X447" s="102"/>
      <c r="Y447" s="102"/>
      <c r="Z447" s="102"/>
      <c r="AA447" s="102"/>
    </row>
    <row r="448" spans="1:27" x14ac:dyDescent="0.25">
      <c r="A448" s="102"/>
      <c r="B448" s="102"/>
      <c r="C448" s="102"/>
      <c r="D448" s="102"/>
      <c r="E448" s="102"/>
      <c r="F448" s="102"/>
      <c r="G448" s="102"/>
      <c r="H448" s="102"/>
      <c r="I448" s="102"/>
      <c r="J448" s="102"/>
      <c r="K448" s="102"/>
      <c r="L448" s="102"/>
      <c r="M448" s="102"/>
      <c r="N448" s="102"/>
      <c r="O448" s="102"/>
      <c r="P448" s="102"/>
      <c r="Q448" s="102"/>
      <c r="R448" s="102"/>
      <c r="S448" s="102"/>
      <c r="T448" s="102"/>
      <c r="U448" s="102"/>
      <c r="V448" s="102"/>
      <c r="W448" s="102"/>
      <c r="X448" s="102"/>
      <c r="Y448" s="102"/>
      <c r="Z448" s="102"/>
      <c r="AA448" s="102"/>
    </row>
    <row r="449" spans="1:27" x14ac:dyDescent="0.25">
      <c r="A449" s="102"/>
      <c r="B449" s="102"/>
      <c r="C449" s="102"/>
      <c r="D449" s="102"/>
      <c r="E449" s="102"/>
      <c r="F449" s="102"/>
      <c r="G449" s="102"/>
      <c r="H449" s="102"/>
      <c r="I449" s="102"/>
      <c r="J449" s="102"/>
      <c r="K449" s="102"/>
      <c r="L449" s="102"/>
      <c r="M449" s="102"/>
      <c r="N449" s="102"/>
      <c r="O449" s="102"/>
      <c r="P449" s="102"/>
      <c r="Q449" s="102"/>
      <c r="R449" s="102"/>
      <c r="S449" s="102"/>
      <c r="T449" s="102"/>
      <c r="U449" s="102"/>
      <c r="V449" s="102"/>
      <c r="W449" s="102"/>
      <c r="X449" s="102"/>
      <c r="Y449" s="102"/>
      <c r="Z449" s="102"/>
      <c r="AA449" s="102"/>
    </row>
    <row r="450" spans="1:27" x14ac:dyDescent="0.25">
      <c r="A450" s="102"/>
      <c r="B450" s="102"/>
      <c r="C450" s="102"/>
      <c r="D450" s="102"/>
      <c r="E450" s="102"/>
      <c r="F450" s="102"/>
      <c r="G450" s="102"/>
      <c r="H450" s="102"/>
      <c r="I450" s="102"/>
      <c r="J450" s="102"/>
      <c r="K450" s="102"/>
      <c r="L450" s="102"/>
      <c r="M450" s="102"/>
      <c r="N450" s="102"/>
      <c r="O450" s="102"/>
      <c r="P450" s="102"/>
      <c r="Q450" s="102"/>
      <c r="R450" s="102"/>
      <c r="S450" s="102"/>
      <c r="T450" s="102"/>
      <c r="U450" s="102"/>
      <c r="V450" s="102"/>
      <c r="W450" s="102"/>
      <c r="X450" s="102"/>
      <c r="Y450" s="102"/>
      <c r="Z450" s="102"/>
      <c r="AA450" s="102"/>
    </row>
    <row r="451" spans="1:27" x14ac:dyDescent="0.25">
      <c r="A451" s="102"/>
      <c r="B451" s="102"/>
      <c r="C451" s="102"/>
      <c r="D451" s="102"/>
      <c r="E451" s="102"/>
      <c r="F451" s="102"/>
      <c r="G451" s="102"/>
      <c r="H451" s="102"/>
      <c r="I451" s="102"/>
      <c r="J451" s="102"/>
      <c r="K451" s="102"/>
      <c r="L451" s="102"/>
      <c r="M451" s="102"/>
      <c r="N451" s="102"/>
      <c r="O451" s="102"/>
      <c r="P451" s="102"/>
      <c r="Q451" s="102"/>
      <c r="R451" s="102"/>
      <c r="S451" s="102"/>
      <c r="T451" s="102"/>
      <c r="U451" s="102"/>
      <c r="V451" s="102"/>
      <c r="W451" s="102"/>
      <c r="X451" s="102"/>
      <c r="Y451" s="102"/>
      <c r="Z451" s="102"/>
      <c r="AA451" s="102"/>
    </row>
    <row r="452" spans="1:27" x14ac:dyDescent="0.25">
      <c r="A452" s="102"/>
      <c r="B452" s="102"/>
      <c r="C452" s="102"/>
      <c r="D452" s="102"/>
      <c r="E452" s="102"/>
      <c r="F452" s="102"/>
      <c r="G452" s="102"/>
      <c r="H452" s="102"/>
      <c r="I452" s="102"/>
      <c r="J452" s="102"/>
      <c r="K452" s="102"/>
      <c r="L452" s="102"/>
      <c r="M452" s="102"/>
      <c r="N452" s="102"/>
      <c r="O452" s="102"/>
      <c r="P452" s="102"/>
      <c r="Q452" s="102"/>
      <c r="R452" s="102"/>
      <c r="S452" s="102"/>
      <c r="T452" s="102"/>
      <c r="U452" s="102"/>
      <c r="V452" s="102"/>
      <c r="W452" s="102"/>
      <c r="X452" s="102"/>
      <c r="Y452" s="102"/>
      <c r="Z452" s="102"/>
      <c r="AA452" s="102"/>
    </row>
    <row r="453" spans="1:27" x14ac:dyDescent="0.25">
      <c r="A453" s="102"/>
      <c r="B453" s="102"/>
      <c r="C453" s="102"/>
      <c r="D453" s="102"/>
      <c r="E453" s="102"/>
      <c r="F453" s="102"/>
      <c r="G453" s="102"/>
      <c r="H453" s="102"/>
      <c r="I453" s="102"/>
      <c r="J453" s="102"/>
      <c r="K453" s="102"/>
      <c r="L453" s="102"/>
      <c r="M453" s="102"/>
      <c r="N453" s="102"/>
      <c r="O453" s="102"/>
      <c r="P453" s="102"/>
      <c r="Q453" s="102"/>
      <c r="R453" s="102"/>
      <c r="S453" s="102"/>
      <c r="T453" s="102"/>
      <c r="U453" s="102"/>
      <c r="V453" s="102"/>
      <c r="W453" s="102"/>
      <c r="X453" s="102"/>
      <c r="Y453" s="102"/>
      <c r="Z453" s="102"/>
      <c r="AA453" s="102"/>
    </row>
    <row r="454" spans="1:27" x14ac:dyDescent="0.25">
      <c r="A454" s="102"/>
      <c r="B454" s="102"/>
      <c r="C454" s="102"/>
      <c r="D454" s="102"/>
      <c r="E454" s="102"/>
      <c r="F454" s="102"/>
      <c r="G454" s="102"/>
      <c r="H454" s="102"/>
      <c r="I454" s="102"/>
      <c r="J454" s="102"/>
      <c r="K454" s="102"/>
      <c r="L454" s="102"/>
      <c r="M454" s="102"/>
      <c r="N454" s="102"/>
      <c r="O454" s="102"/>
      <c r="P454" s="102"/>
      <c r="Q454" s="102"/>
      <c r="R454" s="102"/>
      <c r="S454" s="102"/>
      <c r="T454" s="102"/>
      <c r="U454" s="102"/>
      <c r="V454" s="102"/>
      <c r="W454" s="102"/>
      <c r="X454" s="102"/>
      <c r="Y454" s="102"/>
      <c r="Z454" s="102"/>
      <c r="AA454" s="102"/>
    </row>
    <row r="455" spans="1:27" x14ac:dyDescent="0.25">
      <c r="A455" s="102"/>
      <c r="B455" s="102"/>
      <c r="C455" s="102"/>
      <c r="D455" s="102"/>
      <c r="E455" s="102"/>
      <c r="F455" s="102"/>
      <c r="G455" s="102"/>
      <c r="H455" s="102"/>
      <c r="I455" s="102"/>
      <c r="J455" s="102"/>
      <c r="K455" s="102"/>
      <c r="L455" s="102"/>
      <c r="M455" s="102"/>
      <c r="N455" s="102"/>
      <c r="O455" s="102"/>
      <c r="P455" s="102"/>
      <c r="Q455" s="102"/>
      <c r="R455" s="102"/>
      <c r="S455" s="102"/>
      <c r="T455" s="102"/>
      <c r="U455" s="102"/>
      <c r="V455" s="102"/>
      <c r="W455" s="102"/>
      <c r="X455" s="102"/>
      <c r="Y455" s="102"/>
      <c r="Z455" s="102"/>
      <c r="AA455" s="102"/>
    </row>
    <row r="456" spans="1:27" x14ac:dyDescent="0.25">
      <c r="A456" s="102"/>
      <c r="B456" s="102"/>
      <c r="C456" s="102"/>
      <c r="D456" s="102"/>
      <c r="E456" s="102"/>
      <c r="F456" s="102"/>
      <c r="G456" s="102"/>
      <c r="H456" s="102"/>
      <c r="I456" s="102"/>
      <c r="J456" s="102"/>
      <c r="K456" s="102"/>
      <c r="L456" s="102"/>
      <c r="M456" s="102"/>
      <c r="N456" s="102"/>
      <c r="O456" s="102"/>
      <c r="P456" s="102"/>
      <c r="Q456" s="102"/>
      <c r="R456" s="102"/>
      <c r="S456" s="102"/>
      <c r="T456" s="102"/>
      <c r="U456" s="102"/>
      <c r="V456" s="102"/>
      <c r="W456" s="102"/>
      <c r="X456" s="102"/>
      <c r="Y456" s="102"/>
      <c r="Z456" s="102"/>
      <c r="AA456" s="102"/>
    </row>
    <row r="457" spans="1:27" x14ac:dyDescent="0.25">
      <c r="A457" s="102"/>
      <c r="B457" s="102"/>
      <c r="C457" s="102"/>
      <c r="D457" s="102"/>
      <c r="E457" s="102"/>
      <c r="F457" s="102"/>
      <c r="G457" s="102"/>
      <c r="H457" s="102"/>
      <c r="I457" s="102"/>
      <c r="J457" s="102"/>
      <c r="K457" s="102"/>
      <c r="L457" s="102"/>
      <c r="M457" s="102"/>
      <c r="N457" s="102"/>
      <c r="O457" s="102"/>
      <c r="P457" s="102"/>
      <c r="Q457" s="102"/>
      <c r="R457" s="102"/>
      <c r="S457" s="102"/>
      <c r="T457" s="102"/>
      <c r="U457" s="102"/>
      <c r="V457" s="102"/>
      <c r="W457" s="102"/>
      <c r="X457" s="102"/>
      <c r="Y457" s="102"/>
      <c r="Z457" s="102"/>
      <c r="AA457" s="102"/>
    </row>
    <row r="458" spans="1:27" x14ac:dyDescent="0.25">
      <c r="A458" s="102"/>
      <c r="B458" s="102"/>
      <c r="C458" s="102"/>
      <c r="D458" s="102"/>
      <c r="E458" s="102"/>
      <c r="F458" s="102"/>
      <c r="G458" s="102"/>
      <c r="H458" s="102"/>
      <c r="I458" s="102"/>
      <c r="J458" s="102"/>
      <c r="K458" s="102"/>
      <c r="L458" s="102"/>
      <c r="M458" s="102"/>
      <c r="N458" s="102"/>
      <c r="O458" s="102"/>
      <c r="P458" s="102"/>
      <c r="Q458" s="102"/>
      <c r="R458" s="102"/>
      <c r="S458" s="102"/>
      <c r="T458" s="102"/>
      <c r="U458" s="102"/>
      <c r="V458" s="102"/>
      <c r="W458" s="102"/>
      <c r="X458" s="102"/>
      <c r="Y458" s="102"/>
      <c r="Z458" s="102"/>
      <c r="AA458" s="102"/>
    </row>
    <row r="459" spans="1:27" x14ac:dyDescent="0.25">
      <c r="A459" s="102"/>
      <c r="B459" s="102"/>
      <c r="C459" s="102"/>
      <c r="D459" s="102"/>
      <c r="E459" s="102"/>
      <c r="F459" s="102"/>
      <c r="G459" s="102"/>
      <c r="H459" s="102"/>
      <c r="I459" s="102"/>
      <c r="J459" s="102"/>
      <c r="K459" s="102"/>
      <c r="L459" s="102"/>
      <c r="M459" s="102"/>
      <c r="N459" s="102"/>
      <c r="O459" s="102"/>
      <c r="P459" s="102"/>
      <c r="Q459" s="102"/>
      <c r="R459" s="102"/>
      <c r="S459" s="102"/>
      <c r="T459" s="102"/>
      <c r="U459" s="102"/>
      <c r="V459" s="102"/>
      <c r="W459" s="102"/>
      <c r="X459" s="102"/>
      <c r="Y459" s="102"/>
      <c r="Z459" s="102"/>
      <c r="AA459" s="102"/>
    </row>
    <row r="460" spans="1:27" x14ac:dyDescent="0.25">
      <c r="A460" s="102"/>
      <c r="B460" s="102"/>
      <c r="C460" s="102"/>
      <c r="D460" s="102"/>
      <c r="E460" s="102"/>
      <c r="F460" s="102"/>
      <c r="G460" s="102"/>
      <c r="H460" s="102"/>
      <c r="I460" s="102"/>
      <c r="J460" s="102"/>
      <c r="K460" s="102"/>
      <c r="L460" s="102"/>
      <c r="M460" s="102"/>
      <c r="N460" s="102"/>
      <c r="O460" s="102"/>
      <c r="P460" s="102"/>
      <c r="Q460" s="102"/>
      <c r="R460" s="102"/>
      <c r="S460" s="102"/>
      <c r="T460" s="102"/>
      <c r="U460" s="102"/>
      <c r="V460" s="102"/>
      <c r="W460" s="102"/>
      <c r="X460" s="102"/>
      <c r="Y460" s="102"/>
      <c r="Z460" s="102"/>
      <c r="AA460" s="102"/>
    </row>
    <row r="461" spans="1:27" x14ac:dyDescent="0.25">
      <c r="A461" s="102"/>
      <c r="B461" s="102"/>
      <c r="C461" s="102"/>
      <c r="D461" s="102"/>
      <c r="E461" s="102"/>
      <c r="F461" s="102"/>
      <c r="G461" s="102"/>
      <c r="H461" s="102"/>
      <c r="I461" s="102"/>
      <c r="J461" s="102"/>
      <c r="K461" s="102"/>
      <c r="L461" s="102"/>
      <c r="M461" s="102"/>
      <c r="N461" s="102"/>
      <c r="O461" s="102"/>
      <c r="P461" s="102"/>
      <c r="Q461" s="102"/>
      <c r="R461" s="102"/>
      <c r="S461" s="102"/>
      <c r="T461" s="102"/>
      <c r="U461" s="102"/>
      <c r="V461" s="102"/>
      <c r="W461" s="102"/>
      <c r="X461" s="102"/>
      <c r="Y461" s="102"/>
      <c r="Z461" s="102"/>
      <c r="AA461" s="102"/>
    </row>
    <row r="462" spans="1:27" x14ac:dyDescent="0.25">
      <c r="A462" s="102"/>
      <c r="B462" s="102"/>
      <c r="C462" s="102"/>
      <c r="D462" s="102"/>
      <c r="E462" s="102"/>
      <c r="F462" s="102"/>
      <c r="G462" s="102"/>
      <c r="H462" s="102"/>
      <c r="I462" s="102"/>
      <c r="J462" s="102"/>
      <c r="K462" s="102"/>
      <c r="L462" s="102"/>
      <c r="M462" s="102"/>
      <c r="N462" s="102"/>
      <c r="O462" s="102"/>
      <c r="P462" s="102"/>
      <c r="Q462" s="102"/>
      <c r="R462" s="102"/>
      <c r="S462" s="102"/>
      <c r="T462" s="102"/>
      <c r="U462" s="102"/>
      <c r="V462" s="102"/>
      <c r="W462" s="102"/>
      <c r="X462" s="102"/>
      <c r="Y462" s="102"/>
      <c r="Z462" s="102"/>
      <c r="AA462" s="102"/>
    </row>
    <row r="463" spans="1:27" x14ac:dyDescent="0.25">
      <c r="A463" s="102"/>
      <c r="B463" s="102"/>
      <c r="C463" s="102"/>
      <c r="D463" s="102"/>
      <c r="E463" s="102"/>
      <c r="F463" s="102"/>
      <c r="G463" s="102"/>
      <c r="H463" s="102"/>
      <c r="I463" s="102"/>
      <c r="J463" s="102"/>
      <c r="K463" s="102"/>
      <c r="L463" s="102"/>
      <c r="M463" s="102"/>
      <c r="N463" s="102"/>
      <c r="O463" s="102"/>
      <c r="P463" s="102"/>
      <c r="Q463" s="102"/>
      <c r="R463" s="102"/>
      <c r="S463" s="102"/>
      <c r="T463" s="102"/>
      <c r="U463" s="102"/>
      <c r="V463" s="102"/>
      <c r="W463" s="102"/>
      <c r="X463" s="102"/>
      <c r="Y463" s="102"/>
      <c r="Z463" s="102"/>
      <c r="AA463" s="102"/>
    </row>
    <row r="464" spans="1:27" x14ac:dyDescent="0.25">
      <c r="A464" s="102"/>
      <c r="B464" s="102"/>
      <c r="C464" s="102"/>
      <c r="D464" s="102"/>
      <c r="E464" s="102"/>
      <c r="F464" s="102"/>
      <c r="G464" s="102"/>
      <c r="H464" s="102"/>
      <c r="I464" s="102"/>
      <c r="J464" s="102"/>
      <c r="K464" s="102"/>
      <c r="L464" s="102"/>
      <c r="M464" s="102"/>
      <c r="N464" s="102"/>
      <c r="O464" s="102"/>
      <c r="P464" s="102"/>
      <c r="Q464" s="102"/>
      <c r="R464" s="102"/>
      <c r="S464" s="102"/>
      <c r="T464" s="102"/>
      <c r="U464" s="102"/>
      <c r="V464" s="102"/>
      <c r="W464" s="102"/>
      <c r="X464" s="102"/>
      <c r="Y464" s="102"/>
      <c r="Z464" s="102"/>
      <c r="AA464" s="102"/>
    </row>
    <row r="465" spans="1:27" x14ac:dyDescent="0.25">
      <c r="A465" s="102"/>
      <c r="B465" s="102"/>
      <c r="C465" s="102"/>
      <c r="D465" s="102"/>
      <c r="E465" s="102"/>
      <c r="F465" s="102"/>
      <c r="G465" s="102"/>
      <c r="H465" s="102"/>
      <c r="I465" s="102"/>
      <c r="J465" s="102"/>
      <c r="K465" s="102"/>
      <c r="L465" s="102"/>
      <c r="M465" s="102"/>
      <c r="N465" s="102"/>
      <c r="O465" s="102"/>
      <c r="P465" s="102"/>
      <c r="Q465" s="102"/>
      <c r="R465" s="102"/>
      <c r="S465" s="102"/>
      <c r="T465" s="102"/>
      <c r="U465" s="102"/>
      <c r="V465" s="102"/>
      <c r="W465" s="102"/>
      <c r="X465" s="102"/>
      <c r="Y465" s="102"/>
      <c r="Z465" s="102"/>
      <c r="AA465" s="102"/>
    </row>
    <row r="466" spans="1:27" x14ac:dyDescent="0.25">
      <c r="A466" s="102"/>
      <c r="B466" s="102"/>
      <c r="C466" s="102"/>
      <c r="D466" s="102"/>
      <c r="E466" s="102"/>
      <c r="F466" s="102"/>
      <c r="G466" s="102"/>
      <c r="H466" s="102"/>
      <c r="I466" s="102"/>
      <c r="J466" s="102"/>
      <c r="K466" s="102"/>
      <c r="L466" s="102"/>
      <c r="M466" s="102"/>
      <c r="N466" s="102"/>
      <c r="O466" s="102"/>
      <c r="P466" s="102"/>
      <c r="Q466" s="102"/>
      <c r="R466" s="102"/>
      <c r="S466" s="102"/>
      <c r="T466" s="102"/>
      <c r="U466" s="102"/>
      <c r="V466" s="102"/>
      <c r="W466" s="102"/>
      <c r="X466" s="102"/>
      <c r="Y466" s="102"/>
      <c r="Z466" s="102"/>
      <c r="AA466" s="102"/>
    </row>
    <row r="467" spans="1:27" x14ac:dyDescent="0.25">
      <c r="A467" s="102"/>
      <c r="B467" s="102"/>
      <c r="C467" s="102"/>
      <c r="D467" s="102"/>
      <c r="E467" s="102"/>
      <c r="F467" s="102"/>
      <c r="G467" s="102"/>
      <c r="H467" s="102"/>
      <c r="I467" s="102"/>
      <c r="J467" s="102"/>
      <c r="K467" s="102"/>
      <c r="L467" s="102"/>
      <c r="M467" s="102"/>
      <c r="N467" s="102"/>
      <c r="O467" s="102"/>
      <c r="P467" s="102"/>
      <c r="Q467" s="102"/>
      <c r="R467" s="102"/>
      <c r="S467" s="102"/>
      <c r="T467" s="102"/>
      <c r="U467" s="102"/>
      <c r="V467" s="102"/>
      <c r="W467" s="102"/>
      <c r="X467" s="102"/>
      <c r="Y467" s="102"/>
      <c r="Z467" s="102"/>
      <c r="AA467" s="102"/>
    </row>
    <row r="468" spans="1:27" x14ac:dyDescent="0.25">
      <c r="A468" s="102"/>
      <c r="B468" s="102"/>
      <c r="C468" s="102"/>
      <c r="D468" s="102"/>
      <c r="E468" s="102"/>
      <c r="F468" s="102"/>
      <c r="G468" s="102"/>
      <c r="H468" s="102"/>
      <c r="I468" s="102"/>
      <c r="J468" s="102"/>
      <c r="K468" s="102"/>
      <c r="L468" s="102"/>
      <c r="M468" s="102"/>
      <c r="N468" s="102"/>
      <c r="O468" s="102"/>
      <c r="P468" s="102"/>
      <c r="Q468" s="102"/>
      <c r="R468" s="102"/>
      <c r="S468" s="102"/>
      <c r="T468" s="102"/>
      <c r="U468" s="102"/>
      <c r="V468" s="102"/>
      <c r="W468" s="102"/>
      <c r="X468" s="102"/>
      <c r="Y468" s="102"/>
      <c r="Z468" s="102"/>
      <c r="AA468" s="102"/>
    </row>
    <row r="469" spans="1:27" x14ac:dyDescent="0.25">
      <c r="A469" s="102"/>
      <c r="B469" s="102"/>
      <c r="C469" s="102"/>
      <c r="D469" s="102"/>
      <c r="E469" s="102"/>
      <c r="F469" s="102"/>
      <c r="G469" s="102"/>
      <c r="H469" s="102"/>
      <c r="I469" s="102"/>
      <c r="J469" s="102"/>
      <c r="K469" s="102"/>
      <c r="L469" s="102"/>
      <c r="M469" s="102"/>
      <c r="N469" s="102"/>
      <c r="O469" s="102"/>
      <c r="P469" s="102"/>
      <c r="Q469" s="102"/>
      <c r="R469" s="102"/>
      <c r="S469" s="102"/>
      <c r="T469" s="102"/>
      <c r="U469" s="102"/>
      <c r="V469" s="102"/>
      <c r="W469" s="102"/>
      <c r="X469" s="102"/>
      <c r="Y469" s="102"/>
      <c r="Z469" s="102"/>
      <c r="AA469" s="102"/>
    </row>
    <row r="470" spans="1:27" x14ac:dyDescent="0.25">
      <c r="A470" s="102"/>
      <c r="B470" s="102"/>
      <c r="C470" s="102"/>
      <c r="D470" s="102"/>
      <c r="E470" s="102"/>
      <c r="F470" s="102"/>
      <c r="G470" s="102"/>
      <c r="H470" s="102"/>
      <c r="I470" s="102"/>
      <c r="J470" s="102"/>
      <c r="K470" s="102"/>
      <c r="L470" s="102"/>
      <c r="M470" s="102"/>
      <c r="N470" s="102"/>
      <c r="O470" s="102"/>
      <c r="P470" s="102"/>
      <c r="Q470" s="102"/>
      <c r="R470" s="102"/>
      <c r="S470" s="102"/>
      <c r="T470" s="102"/>
      <c r="U470" s="102"/>
      <c r="V470" s="102"/>
      <c r="W470" s="102"/>
      <c r="X470" s="102"/>
      <c r="Y470" s="102"/>
      <c r="Z470" s="102"/>
      <c r="AA470" s="102"/>
    </row>
    <row r="471" spans="1:27" x14ac:dyDescent="0.25">
      <c r="A471" s="102"/>
      <c r="B471" s="102"/>
      <c r="C471" s="102"/>
      <c r="D471" s="102"/>
      <c r="E471" s="102"/>
      <c r="F471" s="102"/>
      <c r="G471" s="102"/>
      <c r="H471" s="102"/>
      <c r="I471" s="102"/>
      <c r="J471" s="102"/>
      <c r="K471" s="102"/>
      <c r="L471" s="102"/>
      <c r="M471" s="102"/>
      <c r="N471" s="102"/>
      <c r="O471" s="102"/>
      <c r="P471" s="102"/>
      <c r="Q471" s="102"/>
      <c r="R471" s="102"/>
      <c r="S471" s="102"/>
      <c r="T471" s="102"/>
      <c r="U471" s="102"/>
      <c r="V471" s="102"/>
      <c r="W471" s="102"/>
      <c r="X471" s="102"/>
      <c r="Y471" s="102"/>
      <c r="Z471" s="102"/>
      <c r="AA471" s="102"/>
    </row>
    <row r="472" spans="1:27" x14ac:dyDescent="0.25">
      <c r="A472" s="102"/>
      <c r="B472" s="102"/>
      <c r="C472" s="102"/>
      <c r="D472" s="102"/>
      <c r="E472" s="102"/>
      <c r="F472" s="102"/>
      <c r="G472" s="102"/>
      <c r="H472" s="102"/>
      <c r="I472" s="102"/>
      <c r="J472" s="102"/>
      <c r="K472" s="102"/>
      <c r="L472" s="102"/>
      <c r="M472" s="102"/>
      <c r="N472" s="102"/>
      <c r="O472" s="102"/>
      <c r="P472" s="102"/>
      <c r="Q472" s="102"/>
      <c r="R472" s="102"/>
      <c r="S472" s="102"/>
      <c r="T472" s="102"/>
      <c r="U472" s="102"/>
      <c r="V472" s="102"/>
      <c r="W472" s="102"/>
      <c r="X472" s="102"/>
      <c r="Y472" s="102"/>
      <c r="Z472" s="102"/>
      <c r="AA472" s="102"/>
    </row>
    <row r="473" spans="1:27" x14ac:dyDescent="0.25">
      <c r="A473" s="102"/>
      <c r="B473" s="102"/>
      <c r="C473" s="102"/>
      <c r="D473" s="102"/>
      <c r="E473" s="102"/>
      <c r="F473" s="102"/>
      <c r="G473" s="102"/>
      <c r="H473" s="102"/>
      <c r="I473" s="102"/>
      <c r="J473" s="102"/>
      <c r="K473" s="102"/>
      <c r="L473" s="102"/>
      <c r="M473" s="102"/>
      <c r="N473" s="102"/>
      <c r="O473" s="102"/>
      <c r="P473" s="102"/>
      <c r="Q473" s="102"/>
      <c r="R473" s="102"/>
      <c r="S473" s="102"/>
      <c r="T473" s="102"/>
      <c r="U473" s="102"/>
      <c r="V473" s="102"/>
      <c r="W473" s="102"/>
      <c r="X473" s="102"/>
      <c r="Y473" s="102"/>
      <c r="Z473" s="102"/>
      <c r="AA473" s="102"/>
    </row>
    <row r="474" spans="1:27" x14ac:dyDescent="0.25">
      <c r="A474" s="102"/>
      <c r="B474" s="102"/>
      <c r="C474" s="102"/>
      <c r="D474" s="102"/>
      <c r="E474" s="102"/>
      <c r="F474" s="102"/>
      <c r="G474" s="102"/>
      <c r="H474" s="102"/>
      <c r="I474" s="102"/>
      <c r="J474" s="102"/>
      <c r="K474" s="102"/>
      <c r="L474" s="102"/>
      <c r="M474" s="102"/>
      <c r="N474" s="102"/>
      <c r="O474" s="102"/>
      <c r="P474" s="102"/>
      <c r="Q474" s="102"/>
      <c r="R474" s="102"/>
      <c r="S474" s="102"/>
      <c r="T474" s="102"/>
      <c r="U474" s="102"/>
      <c r="V474" s="102"/>
      <c r="W474" s="102"/>
      <c r="X474" s="102"/>
      <c r="Y474" s="102"/>
      <c r="Z474" s="102"/>
      <c r="AA474" s="102"/>
    </row>
    <row r="475" spans="1:27" x14ac:dyDescent="0.25">
      <c r="A475" s="102"/>
      <c r="B475" s="102"/>
      <c r="C475" s="102"/>
      <c r="D475" s="102"/>
      <c r="E475" s="102"/>
      <c r="F475" s="102"/>
      <c r="G475" s="102"/>
      <c r="H475" s="102"/>
      <c r="I475" s="102"/>
      <c r="J475" s="102"/>
      <c r="K475" s="102"/>
      <c r="L475" s="102"/>
      <c r="M475" s="102"/>
      <c r="N475" s="102"/>
      <c r="O475" s="102"/>
      <c r="P475" s="102"/>
      <c r="Q475" s="102"/>
      <c r="R475" s="102"/>
      <c r="S475" s="102"/>
      <c r="T475" s="102"/>
      <c r="U475" s="102"/>
      <c r="V475" s="102"/>
      <c r="W475" s="102"/>
      <c r="X475" s="102"/>
      <c r="Y475" s="102"/>
      <c r="Z475" s="102"/>
      <c r="AA475" s="102"/>
    </row>
    <row r="476" spans="1:27" x14ac:dyDescent="0.25">
      <c r="A476" s="102"/>
      <c r="B476" s="102"/>
      <c r="C476" s="102"/>
      <c r="D476" s="102"/>
      <c r="E476" s="102"/>
      <c r="F476" s="102"/>
      <c r="G476" s="102"/>
      <c r="H476" s="102"/>
      <c r="I476" s="102"/>
      <c r="J476" s="102"/>
      <c r="K476" s="102"/>
      <c r="L476" s="102"/>
      <c r="M476" s="102"/>
      <c r="N476" s="102"/>
      <c r="O476" s="102"/>
      <c r="P476" s="102"/>
      <c r="Q476" s="102"/>
      <c r="R476" s="102"/>
      <c r="S476" s="102"/>
      <c r="T476" s="102"/>
      <c r="U476" s="102"/>
      <c r="V476" s="102"/>
      <c r="W476" s="102"/>
      <c r="X476" s="102"/>
      <c r="Y476" s="102"/>
      <c r="Z476" s="102"/>
      <c r="AA476" s="102"/>
    </row>
    <row r="477" spans="1:27" x14ac:dyDescent="0.25">
      <c r="A477" s="102"/>
      <c r="B477" s="102"/>
      <c r="C477" s="102"/>
      <c r="D477" s="102"/>
      <c r="E477" s="102"/>
      <c r="F477" s="102"/>
      <c r="G477" s="102"/>
      <c r="H477" s="102"/>
      <c r="I477" s="102"/>
      <c r="J477" s="102"/>
      <c r="K477" s="102"/>
      <c r="L477" s="102"/>
      <c r="M477" s="102"/>
      <c r="N477" s="102"/>
      <c r="O477" s="102"/>
      <c r="P477" s="102"/>
      <c r="Q477" s="102"/>
      <c r="R477" s="102"/>
      <c r="S477" s="102"/>
      <c r="T477" s="102"/>
      <c r="U477" s="102"/>
      <c r="V477" s="102"/>
      <c r="W477" s="102"/>
      <c r="X477" s="102"/>
      <c r="Y477" s="102"/>
      <c r="Z477" s="102"/>
      <c r="AA477" s="102"/>
    </row>
    <row r="478" spans="1:27" x14ac:dyDescent="0.25">
      <c r="A478" s="102"/>
      <c r="B478" s="102"/>
      <c r="C478" s="102"/>
      <c r="D478" s="102"/>
      <c r="E478" s="102"/>
      <c r="F478" s="102"/>
      <c r="G478" s="102"/>
      <c r="H478" s="102"/>
      <c r="I478" s="102"/>
      <c r="J478" s="102"/>
      <c r="K478" s="102"/>
      <c r="L478" s="102"/>
      <c r="M478" s="102"/>
      <c r="N478" s="102"/>
      <c r="O478" s="102"/>
      <c r="P478" s="102"/>
      <c r="Q478" s="102"/>
      <c r="R478" s="102"/>
      <c r="S478" s="102"/>
      <c r="T478" s="102"/>
      <c r="U478" s="102"/>
      <c r="V478" s="102"/>
      <c r="W478" s="102"/>
      <c r="X478" s="102"/>
      <c r="Y478" s="102"/>
      <c r="Z478" s="102"/>
      <c r="AA478" s="102"/>
    </row>
    <row r="479" spans="1:27" x14ac:dyDescent="0.25">
      <c r="A479" s="102"/>
      <c r="B479" s="102"/>
      <c r="C479" s="102"/>
      <c r="D479" s="102"/>
      <c r="E479" s="102"/>
      <c r="F479" s="102"/>
      <c r="G479" s="102"/>
      <c r="H479" s="102"/>
      <c r="I479" s="102"/>
      <c r="J479" s="102"/>
      <c r="K479" s="102"/>
      <c r="L479" s="102"/>
      <c r="M479" s="102"/>
      <c r="N479" s="102"/>
      <c r="O479" s="102"/>
      <c r="P479" s="102"/>
      <c r="Q479" s="102"/>
      <c r="R479" s="102"/>
      <c r="S479" s="102"/>
      <c r="T479" s="102"/>
      <c r="U479" s="102"/>
      <c r="V479" s="102"/>
      <c r="W479" s="102"/>
      <c r="X479" s="102"/>
      <c r="Y479" s="102"/>
      <c r="Z479" s="102"/>
      <c r="AA479" s="102"/>
    </row>
    <row r="480" spans="1:27" x14ac:dyDescent="0.25">
      <c r="A480" s="102"/>
      <c r="B480" s="102"/>
      <c r="C480" s="102"/>
      <c r="D480" s="102"/>
      <c r="E480" s="102"/>
      <c r="F480" s="102"/>
      <c r="G480" s="102"/>
      <c r="H480" s="102"/>
      <c r="I480" s="102"/>
      <c r="J480" s="102"/>
      <c r="K480" s="102"/>
      <c r="L480" s="102"/>
      <c r="M480" s="102"/>
      <c r="N480" s="102"/>
      <c r="O480" s="102"/>
      <c r="P480" s="102"/>
      <c r="Q480" s="102"/>
      <c r="R480" s="102"/>
      <c r="S480" s="102"/>
      <c r="T480" s="102"/>
      <c r="U480" s="102"/>
      <c r="V480" s="102"/>
      <c r="W480" s="102"/>
      <c r="X480" s="102"/>
      <c r="Y480" s="102"/>
      <c r="Z480" s="102"/>
      <c r="AA480" s="102"/>
    </row>
    <row r="481" spans="1:27" x14ac:dyDescent="0.25">
      <c r="A481" s="102"/>
      <c r="B481" s="102"/>
      <c r="C481" s="102"/>
      <c r="D481" s="102"/>
      <c r="E481" s="102"/>
      <c r="F481" s="102"/>
      <c r="G481" s="102"/>
      <c r="H481" s="102"/>
      <c r="I481" s="102"/>
      <c r="J481" s="102"/>
      <c r="K481" s="102"/>
      <c r="L481" s="102"/>
      <c r="M481" s="102"/>
      <c r="N481" s="102"/>
      <c r="O481" s="102"/>
      <c r="P481" s="102"/>
      <c r="Q481" s="102"/>
      <c r="R481" s="102"/>
      <c r="S481" s="102"/>
      <c r="T481" s="102"/>
      <c r="U481" s="102"/>
      <c r="V481" s="102"/>
      <c r="W481" s="102"/>
      <c r="X481" s="102"/>
      <c r="Y481" s="102"/>
      <c r="Z481" s="102"/>
      <c r="AA481" s="102"/>
    </row>
    <row r="482" spans="1:27" x14ac:dyDescent="0.25">
      <c r="A482" s="102"/>
      <c r="B482" s="102"/>
      <c r="C482" s="102"/>
      <c r="D482" s="102"/>
      <c r="E482" s="102"/>
      <c r="F482" s="102"/>
      <c r="G482" s="102"/>
      <c r="H482" s="102"/>
      <c r="I482" s="102"/>
      <c r="J482" s="102"/>
      <c r="K482" s="102"/>
      <c r="L482" s="102"/>
      <c r="M482" s="102"/>
      <c r="N482" s="102"/>
      <c r="O482" s="102"/>
      <c r="P482" s="102"/>
      <c r="Q482" s="102"/>
      <c r="R482" s="102"/>
      <c r="S482" s="102"/>
      <c r="T482" s="102"/>
      <c r="U482" s="102"/>
      <c r="V482" s="102"/>
      <c r="W482" s="102"/>
      <c r="X482" s="102"/>
      <c r="Y482" s="102"/>
      <c r="Z482" s="102"/>
      <c r="AA482" s="102"/>
    </row>
    <row r="483" spans="1:27" x14ac:dyDescent="0.25">
      <c r="A483" s="102"/>
      <c r="B483" s="102"/>
      <c r="C483" s="102"/>
      <c r="D483" s="102"/>
      <c r="E483" s="102"/>
      <c r="F483" s="102"/>
      <c r="G483" s="102"/>
      <c r="H483" s="102"/>
      <c r="I483" s="102"/>
      <c r="J483" s="102"/>
      <c r="K483" s="102"/>
      <c r="L483" s="102"/>
      <c r="M483" s="102"/>
      <c r="N483" s="102"/>
      <c r="O483" s="102"/>
      <c r="P483" s="102"/>
      <c r="Q483" s="102"/>
      <c r="R483" s="102"/>
      <c r="S483" s="102"/>
      <c r="T483" s="102"/>
      <c r="U483" s="102"/>
      <c r="V483" s="102"/>
      <c r="W483" s="102"/>
      <c r="X483" s="102"/>
      <c r="Y483" s="102"/>
      <c r="Z483" s="102"/>
      <c r="AA483" s="102"/>
    </row>
    <row r="484" spans="1:27" x14ac:dyDescent="0.25">
      <c r="A484" s="102"/>
      <c r="B484" s="102"/>
      <c r="C484" s="102"/>
      <c r="D484" s="102"/>
      <c r="E484" s="102"/>
      <c r="F484" s="102"/>
      <c r="G484" s="102"/>
      <c r="H484" s="102"/>
      <c r="I484" s="102"/>
      <c r="J484" s="102"/>
      <c r="K484" s="102"/>
      <c r="L484" s="102"/>
      <c r="M484" s="102"/>
      <c r="N484" s="102"/>
      <c r="O484" s="102"/>
      <c r="P484" s="102"/>
      <c r="Q484" s="102"/>
      <c r="R484" s="102"/>
      <c r="S484" s="102"/>
      <c r="T484" s="102"/>
      <c r="U484" s="102"/>
      <c r="V484" s="102"/>
      <c r="W484" s="102"/>
      <c r="X484" s="102"/>
      <c r="Y484" s="102"/>
      <c r="Z484" s="102"/>
      <c r="AA484" s="102"/>
    </row>
    <row r="485" spans="1:27" x14ac:dyDescent="0.25">
      <c r="A485" s="102"/>
      <c r="B485" s="102"/>
      <c r="C485" s="102"/>
      <c r="D485" s="102"/>
      <c r="E485" s="102"/>
      <c r="F485" s="102"/>
      <c r="G485" s="102"/>
      <c r="H485" s="102"/>
      <c r="I485" s="102"/>
      <c r="J485" s="102"/>
      <c r="K485" s="102"/>
      <c r="L485" s="102"/>
      <c r="M485" s="102"/>
      <c r="N485" s="102"/>
      <c r="O485" s="102"/>
      <c r="P485" s="102"/>
      <c r="Q485" s="102"/>
      <c r="R485" s="102"/>
      <c r="S485" s="102"/>
      <c r="T485" s="102"/>
      <c r="U485" s="102"/>
      <c r="V485" s="102"/>
      <c r="W485" s="102"/>
      <c r="X485" s="102"/>
      <c r="Y485" s="102"/>
      <c r="Z485" s="102"/>
      <c r="AA485" s="102"/>
    </row>
    <row r="486" spans="1:27" x14ac:dyDescent="0.25">
      <c r="A486" s="102"/>
      <c r="B486" s="102"/>
      <c r="C486" s="102"/>
      <c r="D486" s="102"/>
      <c r="E486" s="102"/>
      <c r="F486" s="102"/>
      <c r="G486" s="102"/>
      <c r="H486" s="102"/>
      <c r="I486" s="102"/>
      <c r="J486" s="102"/>
      <c r="K486" s="102"/>
      <c r="L486" s="102"/>
      <c r="M486" s="102"/>
      <c r="N486" s="102"/>
      <c r="O486" s="102"/>
      <c r="P486" s="102"/>
      <c r="Q486" s="102"/>
      <c r="R486" s="102"/>
      <c r="S486" s="102"/>
      <c r="T486" s="102"/>
      <c r="U486" s="102"/>
      <c r="V486" s="102"/>
      <c r="W486" s="102"/>
      <c r="X486" s="102"/>
      <c r="Y486" s="102"/>
      <c r="Z486" s="102"/>
      <c r="AA486" s="102"/>
    </row>
    <row r="487" spans="1:27" x14ac:dyDescent="0.25">
      <c r="A487" s="102"/>
      <c r="B487" s="102"/>
      <c r="C487" s="102"/>
      <c r="D487" s="102"/>
      <c r="E487" s="102"/>
      <c r="F487" s="102"/>
      <c r="G487" s="102"/>
      <c r="H487" s="102"/>
      <c r="I487" s="102"/>
      <c r="J487" s="102"/>
      <c r="K487" s="102"/>
      <c r="L487" s="102"/>
      <c r="M487" s="102"/>
      <c r="N487" s="102"/>
      <c r="O487" s="102"/>
      <c r="P487" s="102"/>
      <c r="Q487" s="102"/>
      <c r="R487" s="102"/>
      <c r="S487" s="102"/>
      <c r="T487" s="102"/>
      <c r="U487" s="102"/>
      <c r="V487" s="102"/>
      <c r="W487" s="102"/>
      <c r="X487" s="102"/>
      <c r="Y487" s="102"/>
      <c r="Z487" s="102"/>
      <c r="AA487" s="102"/>
    </row>
    <row r="488" spans="1:27" x14ac:dyDescent="0.25">
      <c r="A488" s="102"/>
      <c r="B488" s="102"/>
      <c r="C488" s="102"/>
      <c r="D488" s="102"/>
      <c r="E488" s="102"/>
      <c r="F488" s="102"/>
      <c r="G488" s="102"/>
      <c r="H488" s="102"/>
      <c r="I488" s="102"/>
      <c r="J488" s="102"/>
      <c r="K488" s="102"/>
      <c r="L488" s="102"/>
      <c r="M488" s="102"/>
      <c r="N488" s="102"/>
      <c r="O488" s="102"/>
      <c r="P488" s="102"/>
      <c r="Q488" s="102"/>
      <c r="R488" s="102"/>
      <c r="S488" s="102"/>
      <c r="T488" s="102"/>
      <c r="U488" s="102"/>
      <c r="V488" s="102"/>
      <c r="W488" s="102"/>
      <c r="X488" s="102"/>
      <c r="Y488" s="102"/>
      <c r="Z488" s="102"/>
      <c r="AA488" s="102"/>
    </row>
    <row r="489" spans="1:27" x14ac:dyDescent="0.25">
      <c r="A489" s="102"/>
      <c r="B489" s="102"/>
      <c r="C489" s="102"/>
      <c r="D489" s="102"/>
      <c r="E489" s="102"/>
      <c r="F489" s="102"/>
      <c r="G489" s="102"/>
      <c r="H489" s="102"/>
      <c r="I489" s="102"/>
      <c r="J489" s="102"/>
      <c r="K489" s="102"/>
      <c r="L489" s="102"/>
      <c r="M489" s="102"/>
      <c r="N489" s="102"/>
      <c r="O489" s="102"/>
      <c r="P489" s="102"/>
      <c r="Q489" s="102"/>
      <c r="R489" s="102"/>
      <c r="S489" s="102"/>
      <c r="T489" s="102"/>
      <c r="U489" s="102"/>
      <c r="V489" s="102"/>
      <c r="W489" s="102"/>
      <c r="X489" s="102"/>
      <c r="Y489" s="102"/>
      <c r="Z489" s="102"/>
      <c r="AA489" s="102"/>
    </row>
    <row r="490" spans="1:27" x14ac:dyDescent="0.25">
      <c r="A490" s="102"/>
      <c r="B490" s="102"/>
      <c r="C490" s="102"/>
      <c r="D490" s="102"/>
      <c r="E490" s="102"/>
      <c r="F490" s="102"/>
      <c r="G490" s="102"/>
      <c r="H490" s="102"/>
      <c r="I490" s="102"/>
      <c r="J490" s="102"/>
      <c r="K490" s="102"/>
      <c r="L490" s="102"/>
      <c r="M490" s="102"/>
      <c r="N490" s="102"/>
      <c r="O490" s="102"/>
      <c r="P490" s="102"/>
      <c r="Q490" s="102"/>
      <c r="R490" s="102"/>
      <c r="S490" s="102"/>
      <c r="T490" s="102"/>
      <c r="U490" s="102"/>
      <c r="V490" s="102"/>
      <c r="W490" s="102"/>
      <c r="X490" s="102"/>
      <c r="Y490" s="102"/>
      <c r="Z490" s="102"/>
      <c r="AA490" s="102"/>
    </row>
    <row r="491" spans="1:27" x14ac:dyDescent="0.25">
      <c r="A491" s="102"/>
      <c r="B491" s="102"/>
      <c r="C491" s="102"/>
      <c r="D491" s="102"/>
      <c r="E491" s="102"/>
      <c r="F491" s="102"/>
      <c r="G491" s="102"/>
      <c r="H491" s="102"/>
      <c r="I491" s="102"/>
      <c r="J491" s="102"/>
      <c r="K491" s="102"/>
      <c r="L491" s="102"/>
      <c r="M491" s="102"/>
      <c r="N491" s="102"/>
      <c r="O491" s="102"/>
      <c r="P491" s="102"/>
      <c r="Q491" s="102"/>
      <c r="R491" s="102"/>
      <c r="S491" s="102"/>
      <c r="T491" s="102"/>
      <c r="U491" s="102"/>
      <c r="V491" s="102"/>
      <c r="W491" s="102"/>
      <c r="X491" s="102"/>
      <c r="Y491" s="102"/>
      <c r="Z491" s="102"/>
      <c r="AA491" s="102"/>
    </row>
    <row r="492" spans="1:27" x14ac:dyDescent="0.25">
      <c r="A492" s="102"/>
      <c r="B492" s="102"/>
      <c r="C492" s="102"/>
      <c r="D492" s="102"/>
      <c r="E492" s="102"/>
      <c r="F492" s="102"/>
      <c r="G492" s="102"/>
      <c r="H492" s="102"/>
      <c r="I492" s="102"/>
      <c r="J492" s="102"/>
      <c r="K492" s="102"/>
      <c r="L492" s="102"/>
      <c r="M492" s="102"/>
      <c r="N492" s="102"/>
      <c r="O492" s="102"/>
      <c r="P492" s="102"/>
      <c r="Q492" s="102"/>
      <c r="R492" s="102"/>
      <c r="S492" s="102"/>
      <c r="T492" s="102"/>
      <c r="U492" s="102"/>
      <c r="V492" s="102"/>
      <c r="W492" s="102"/>
      <c r="X492" s="102"/>
      <c r="Y492" s="102"/>
      <c r="Z492" s="102"/>
      <c r="AA492" s="102"/>
    </row>
    <row r="493" spans="1:27" x14ac:dyDescent="0.25">
      <c r="A493" s="102"/>
      <c r="B493" s="102"/>
      <c r="C493" s="102"/>
      <c r="D493" s="102"/>
      <c r="E493" s="102"/>
      <c r="F493" s="102"/>
      <c r="G493" s="102"/>
      <c r="H493" s="102"/>
      <c r="I493" s="102"/>
      <c r="J493" s="102"/>
      <c r="K493" s="102"/>
      <c r="L493" s="102"/>
      <c r="M493" s="102"/>
      <c r="N493" s="102"/>
      <c r="O493" s="102"/>
      <c r="P493" s="102"/>
      <c r="Q493" s="102"/>
      <c r="R493" s="102"/>
      <c r="S493" s="102"/>
      <c r="T493" s="102"/>
      <c r="U493" s="102"/>
      <c r="V493" s="102"/>
      <c r="W493" s="102"/>
      <c r="X493" s="102"/>
      <c r="Y493" s="102"/>
      <c r="Z493" s="102"/>
      <c r="AA493" s="102"/>
    </row>
    <row r="494" spans="1:27" x14ac:dyDescent="0.25">
      <c r="A494" s="102"/>
      <c r="B494" s="102"/>
      <c r="C494" s="102"/>
      <c r="D494" s="102"/>
      <c r="E494" s="102"/>
      <c r="F494" s="102"/>
      <c r="G494" s="102"/>
      <c r="H494" s="102"/>
      <c r="I494" s="102"/>
      <c r="J494" s="102"/>
      <c r="K494" s="102"/>
      <c r="L494" s="102"/>
      <c r="M494" s="102"/>
      <c r="N494" s="102"/>
      <c r="O494" s="102"/>
      <c r="P494" s="102"/>
      <c r="Q494" s="102"/>
      <c r="R494" s="102"/>
      <c r="S494" s="102"/>
      <c r="T494" s="102"/>
      <c r="U494" s="102"/>
      <c r="V494" s="102"/>
      <c r="W494" s="102"/>
      <c r="X494" s="102"/>
      <c r="Y494" s="102"/>
      <c r="Z494" s="102"/>
      <c r="AA494" s="102"/>
    </row>
    <row r="495" spans="1:27" x14ac:dyDescent="0.25">
      <c r="A495" s="102"/>
      <c r="B495" s="102"/>
      <c r="C495" s="102"/>
      <c r="D495" s="102"/>
      <c r="E495" s="102"/>
      <c r="F495" s="102"/>
      <c r="G495" s="102"/>
      <c r="H495" s="102"/>
      <c r="I495" s="102"/>
      <c r="J495" s="102"/>
      <c r="K495" s="102"/>
      <c r="L495" s="102"/>
      <c r="M495" s="102"/>
      <c r="N495" s="102"/>
      <c r="O495" s="102"/>
      <c r="P495" s="102"/>
      <c r="Q495" s="102"/>
      <c r="R495" s="102"/>
      <c r="S495" s="102"/>
      <c r="T495" s="102"/>
      <c r="U495" s="102"/>
      <c r="V495" s="102"/>
      <c r="W495" s="102"/>
      <c r="X495" s="102"/>
      <c r="Y495" s="102"/>
      <c r="Z495" s="102"/>
      <c r="AA495" s="102"/>
    </row>
    <row r="496" spans="1:27" x14ac:dyDescent="0.25">
      <c r="A496" s="102"/>
      <c r="B496" s="102"/>
      <c r="C496" s="102"/>
      <c r="D496" s="102"/>
      <c r="E496" s="102"/>
      <c r="F496" s="102"/>
      <c r="G496" s="102"/>
      <c r="H496" s="102"/>
      <c r="I496" s="102"/>
      <c r="J496" s="102"/>
      <c r="K496" s="102"/>
      <c r="L496" s="102"/>
      <c r="M496" s="102"/>
      <c r="N496" s="102"/>
      <c r="O496" s="102"/>
      <c r="P496" s="102"/>
      <c r="Q496" s="102"/>
      <c r="R496" s="102"/>
      <c r="S496" s="102"/>
      <c r="T496" s="102"/>
      <c r="U496" s="102"/>
      <c r="V496" s="102"/>
      <c r="W496" s="102"/>
      <c r="X496" s="102"/>
      <c r="Y496" s="102"/>
      <c r="Z496" s="102"/>
      <c r="AA496" s="102"/>
    </row>
    <row r="497" spans="1:27" x14ac:dyDescent="0.25">
      <c r="A497" s="102"/>
      <c r="B497" s="102"/>
      <c r="C497" s="102"/>
      <c r="D497" s="102"/>
      <c r="E497" s="102"/>
      <c r="F497" s="102"/>
      <c r="G497" s="102"/>
      <c r="H497" s="102"/>
      <c r="I497" s="102"/>
      <c r="J497" s="102"/>
      <c r="K497" s="102"/>
      <c r="L497" s="102"/>
      <c r="M497" s="102"/>
      <c r="N497" s="102"/>
      <c r="O497" s="102"/>
      <c r="P497" s="102"/>
      <c r="Q497" s="102"/>
      <c r="R497" s="102"/>
      <c r="S497" s="102"/>
      <c r="T497" s="102"/>
      <c r="U497" s="102"/>
      <c r="V497" s="102"/>
      <c r="W497" s="102"/>
      <c r="X497" s="102"/>
      <c r="Y497" s="102"/>
      <c r="Z497" s="102"/>
      <c r="AA497" s="102"/>
    </row>
    <row r="498" spans="1:27" x14ac:dyDescent="0.25">
      <c r="A498" s="102"/>
      <c r="B498" s="102"/>
      <c r="C498" s="102"/>
      <c r="D498" s="102"/>
      <c r="E498" s="102"/>
      <c r="F498" s="102"/>
      <c r="G498" s="102"/>
      <c r="H498" s="102"/>
      <c r="I498" s="102"/>
      <c r="J498" s="102"/>
      <c r="K498" s="102"/>
      <c r="L498" s="102"/>
      <c r="M498" s="102"/>
      <c r="N498" s="102"/>
      <c r="O498" s="102"/>
      <c r="P498" s="102"/>
      <c r="Q498" s="102"/>
      <c r="R498" s="102"/>
      <c r="S498" s="102"/>
      <c r="T498" s="102"/>
      <c r="U498" s="102"/>
      <c r="V498" s="102"/>
      <c r="W498" s="102"/>
      <c r="X498" s="102"/>
      <c r="Y498" s="102"/>
      <c r="Z498" s="102"/>
      <c r="AA498" s="102"/>
    </row>
    <row r="499" spans="1:27" x14ac:dyDescent="0.25">
      <c r="A499" s="102"/>
      <c r="B499" s="102"/>
      <c r="C499" s="102"/>
      <c r="D499" s="102"/>
      <c r="E499" s="102"/>
      <c r="F499" s="102"/>
      <c r="G499" s="102"/>
      <c r="H499" s="102"/>
      <c r="I499" s="102"/>
      <c r="J499" s="102"/>
      <c r="K499" s="102"/>
      <c r="L499" s="102"/>
      <c r="M499" s="102"/>
      <c r="N499" s="102"/>
      <c r="O499" s="102"/>
      <c r="P499" s="102"/>
      <c r="Q499" s="102"/>
      <c r="R499" s="102"/>
      <c r="S499" s="102"/>
      <c r="T499" s="102"/>
      <c r="U499" s="102"/>
      <c r="V499" s="102"/>
      <c r="W499" s="102"/>
      <c r="X499" s="102"/>
      <c r="Y499" s="102"/>
      <c r="Z499" s="102"/>
      <c r="AA499" s="102"/>
    </row>
    <row r="500" spans="1:27" x14ac:dyDescent="0.25">
      <c r="A500" s="102"/>
      <c r="B500" s="102"/>
      <c r="C500" s="102"/>
      <c r="D500" s="102"/>
      <c r="E500" s="102"/>
      <c r="F500" s="102"/>
      <c r="G500" s="102"/>
      <c r="H500" s="102"/>
      <c r="I500" s="102"/>
      <c r="J500" s="102"/>
      <c r="K500" s="102"/>
      <c r="L500" s="102"/>
      <c r="M500" s="102"/>
      <c r="N500" s="102"/>
      <c r="O500" s="102"/>
      <c r="P500" s="102"/>
      <c r="Q500" s="102"/>
      <c r="R500" s="102"/>
      <c r="S500" s="102"/>
      <c r="T500" s="102"/>
      <c r="U500" s="102"/>
      <c r="V500" s="102"/>
      <c r="W500" s="102"/>
      <c r="X500" s="102"/>
      <c r="Y500" s="102"/>
      <c r="Z500" s="102"/>
      <c r="AA500" s="102"/>
    </row>
    <row r="501" spans="1:27" x14ac:dyDescent="0.25">
      <c r="A501" s="102"/>
      <c r="B501" s="102"/>
      <c r="C501" s="102"/>
      <c r="D501" s="102"/>
      <c r="E501" s="102"/>
      <c r="F501" s="102"/>
      <c r="G501" s="102"/>
      <c r="H501" s="102"/>
      <c r="I501" s="102"/>
      <c r="J501" s="102"/>
      <c r="K501" s="102"/>
      <c r="L501" s="102"/>
      <c r="M501" s="102"/>
      <c r="N501" s="102"/>
      <c r="O501" s="102"/>
      <c r="P501" s="102"/>
      <c r="Q501" s="102"/>
      <c r="R501" s="102"/>
      <c r="S501" s="102"/>
      <c r="T501" s="102"/>
      <c r="U501" s="102"/>
      <c r="V501" s="102"/>
      <c r="W501" s="102"/>
      <c r="X501" s="102"/>
      <c r="Y501" s="102"/>
      <c r="Z501" s="102"/>
      <c r="AA501" s="102"/>
    </row>
    <row r="502" spans="1:27" x14ac:dyDescent="0.25">
      <c r="A502" s="102"/>
      <c r="B502" s="102"/>
      <c r="C502" s="102"/>
      <c r="D502" s="102"/>
      <c r="E502" s="102"/>
      <c r="F502" s="102"/>
      <c r="G502" s="102"/>
      <c r="H502" s="102"/>
      <c r="I502" s="102"/>
      <c r="J502" s="102"/>
      <c r="K502" s="102"/>
      <c r="L502" s="102"/>
      <c r="M502" s="102"/>
      <c r="N502" s="102"/>
      <c r="O502" s="102"/>
      <c r="P502" s="102"/>
      <c r="Q502" s="102"/>
      <c r="R502" s="102"/>
      <c r="S502" s="102"/>
      <c r="T502" s="102"/>
      <c r="U502" s="102"/>
      <c r="V502" s="102"/>
      <c r="W502" s="102"/>
      <c r="X502" s="102"/>
      <c r="Y502" s="102"/>
      <c r="Z502" s="102"/>
      <c r="AA502" s="102"/>
    </row>
    <row r="503" spans="1:27" x14ac:dyDescent="0.25">
      <c r="A503" s="102"/>
      <c r="B503" s="102"/>
      <c r="C503" s="102"/>
      <c r="D503" s="102"/>
      <c r="E503" s="102"/>
      <c r="F503" s="102"/>
      <c r="G503" s="102"/>
      <c r="H503" s="102"/>
      <c r="I503" s="102"/>
      <c r="J503" s="102"/>
      <c r="K503" s="102"/>
      <c r="L503" s="102"/>
      <c r="M503" s="102"/>
      <c r="N503" s="102"/>
      <c r="O503" s="102"/>
      <c r="P503" s="102"/>
      <c r="Q503" s="102"/>
      <c r="R503" s="102"/>
      <c r="S503" s="102"/>
      <c r="T503" s="102"/>
      <c r="U503" s="102"/>
      <c r="V503" s="102"/>
      <c r="W503" s="102"/>
      <c r="X503" s="102"/>
      <c r="Y503" s="102"/>
      <c r="Z503" s="102"/>
      <c r="AA503" s="102"/>
    </row>
    <row r="504" spans="1:27" x14ac:dyDescent="0.25">
      <c r="A504" s="102"/>
      <c r="B504" s="102"/>
      <c r="C504" s="102"/>
      <c r="D504" s="102"/>
      <c r="E504" s="102"/>
      <c r="F504" s="102"/>
      <c r="G504" s="102"/>
      <c r="H504" s="102"/>
      <c r="I504" s="102"/>
      <c r="J504" s="102"/>
      <c r="K504" s="102"/>
      <c r="L504" s="102"/>
      <c r="M504" s="102"/>
      <c r="N504" s="102"/>
      <c r="O504" s="102"/>
      <c r="P504" s="102"/>
      <c r="Q504" s="102"/>
      <c r="R504" s="102"/>
      <c r="S504" s="102"/>
      <c r="T504" s="102"/>
      <c r="U504" s="102"/>
      <c r="V504" s="102"/>
      <c r="W504" s="102"/>
      <c r="X504" s="102"/>
      <c r="Y504" s="102"/>
      <c r="Z504" s="102"/>
      <c r="AA504" s="102"/>
    </row>
    <row r="505" spans="1:27" x14ac:dyDescent="0.25">
      <c r="A505" s="102"/>
      <c r="B505" s="102"/>
      <c r="C505" s="102"/>
      <c r="D505" s="102"/>
      <c r="E505" s="102"/>
      <c r="F505" s="102"/>
      <c r="G505" s="102"/>
      <c r="H505" s="102"/>
      <c r="I505" s="102"/>
      <c r="J505" s="102"/>
      <c r="K505" s="102"/>
      <c r="L505" s="102"/>
      <c r="M505" s="102"/>
      <c r="N505" s="102"/>
      <c r="O505" s="102"/>
      <c r="P505" s="102"/>
      <c r="Q505" s="102"/>
      <c r="R505" s="102"/>
      <c r="S505" s="102"/>
      <c r="T505" s="102"/>
      <c r="U505" s="102"/>
      <c r="V505" s="102"/>
      <c r="W505" s="102"/>
      <c r="X505" s="102"/>
      <c r="Y505" s="102"/>
      <c r="Z505" s="102"/>
      <c r="AA505" s="102"/>
    </row>
    <row r="506" spans="1:27" x14ac:dyDescent="0.25">
      <c r="A506" s="102"/>
      <c r="B506" s="102"/>
      <c r="C506" s="102"/>
      <c r="D506" s="102"/>
      <c r="E506" s="102"/>
      <c r="F506" s="102"/>
      <c r="G506" s="102"/>
      <c r="H506" s="102"/>
      <c r="I506" s="102"/>
      <c r="J506" s="102"/>
      <c r="K506" s="102"/>
      <c r="L506" s="102"/>
      <c r="M506" s="102"/>
      <c r="N506" s="102"/>
      <c r="O506" s="102"/>
      <c r="P506" s="102"/>
      <c r="Q506" s="102"/>
      <c r="R506" s="102"/>
      <c r="S506" s="102"/>
      <c r="T506" s="102"/>
      <c r="U506" s="102"/>
      <c r="V506" s="102"/>
      <c r="W506" s="102"/>
      <c r="X506" s="102"/>
      <c r="Y506" s="102"/>
      <c r="Z506" s="102"/>
      <c r="AA506" s="102"/>
    </row>
    <row r="507" spans="1:27" x14ac:dyDescent="0.25">
      <c r="A507" s="102"/>
      <c r="B507" s="102"/>
      <c r="C507" s="102"/>
      <c r="D507" s="102"/>
      <c r="E507" s="102"/>
      <c r="F507" s="102"/>
      <c r="G507" s="102"/>
      <c r="H507" s="102"/>
      <c r="I507" s="102"/>
      <c r="J507" s="102"/>
      <c r="K507" s="102"/>
      <c r="L507" s="102"/>
      <c r="M507" s="102"/>
      <c r="N507" s="102"/>
      <c r="O507" s="102"/>
      <c r="P507" s="102"/>
      <c r="Q507" s="102"/>
      <c r="R507" s="102"/>
      <c r="S507" s="102"/>
      <c r="T507" s="102"/>
      <c r="U507" s="102"/>
      <c r="V507" s="102"/>
      <c r="W507" s="102"/>
      <c r="X507" s="102"/>
      <c r="Y507" s="102"/>
      <c r="Z507" s="102"/>
      <c r="AA507" s="102"/>
    </row>
    <row r="508" spans="1:27" x14ac:dyDescent="0.25">
      <c r="A508" s="102"/>
      <c r="B508" s="102"/>
      <c r="C508" s="102"/>
      <c r="D508" s="102"/>
      <c r="E508" s="102"/>
      <c r="F508" s="102"/>
      <c r="G508" s="102"/>
      <c r="H508" s="102"/>
      <c r="I508" s="102"/>
      <c r="J508" s="102"/>
      <c r="K508" s="102"/>
      <c r="L508" s="102"/>
      <c r="M508" s="102"/>
      <c r="N508" s="102"/>
      <c r="O508" s="102"/>
      <c r="P508" s="102"/>
      <c r="Q508" s="102"/>
      <c r="R508" s="102"/>
      <c r="S508" s="102"/>
      <c r="T508" s="102"/>
      <c r="U508" s="102"/>
      <c r="V508" s="102"/>
      <c r="W508" s="102"/>
      <c r="X508" s="102"/>
      <c r="Y508" s="102"/>
      <c r="Z508" s="102"/>
      <c r="AA508" s="102"/>
    </row>
    <row r="509" spans="1:27" x14ac:dyDescent="0.25">
      <c r="A509" s="102"/>
      <c r="B509" s="102"/>
      <c r="C509" s="102"/>
      <c r="D509" s="102"/>
      <c r="E509" s="102"/>
      <c r="F509" s="102"/>
      <c r="G509" s="102"/>
      <c r="H509" s="102"/>
      <c r="I509" s="102"/>
      <c r="J509" s="102"/>
      <c r="K509" s="102"/>
      <c r="L509" s="102"/>
      <c r="M509" s="102"/>
      <c r="N509" s="102"/>
      <c r="O509" s="102"/>
      <c r="P509" s="102"/>
      <c r="Q509" s="102"/>
      <c r="R509" s="102"/>
      <c r="S509" s="102"/>
      <c r="T509" s="102"/>
      <c r="U509" s="102"/>
      <c r="V509" s="102"/>
      <c r="W509" s="102"/>
      <c r="X509" s="102"/>
      <c r="Y509" s="102"/>
      <c r="Z509" s="102"/>
      <c r="AA509" s="102"/>
    </row>
    <row r="510" spans="1:27" x14ac:dyDescent="0.25">
      <c r="A510" s="102"/>
      <c r="B510" s="102"/>
      <c r="C510" s="102"/>
      <c r="D510" s="102"/>
      <c r="E510" s="102"/>
      <c r="F510" s="102"/>
      <c r="G510" s="102"/>
      <c r="H510" s="102"/>
      <c r="I510" s="102"/>
      <c r="J510" s="102"/>
      <c r="K510" s="102"/>
      <c r="L510" s="102"/>
      <c r="M510" s="102"/>
      <c r="N510" s="102"/>
      <c r="O510" s="102"/>
      <c r="P510" s="102"/>
      <c r="Q510" s="102"/>
      <c r="R510" s="102"/>
      <c r="S510" s="102"/>
      <c r="T510" s="102"/>
      <c r="U510" s="102"/>
      <c r="V510" s="102"/>
      <c r="W510" s="102"/>
      <c r="X510" s="102"/>
      <c r="Y510" s="102"/>
      <c r="Z510" s="102"/>
      <c r="AA510" s="102"/>
    </row>
    <row r="511" spans="1:27" x14ac:dyDescent="0.25">
      <c r="A511" s="102"/>
      <c r="B511" s="102"/>
      <c r="C511" s="102"/>
      <c r="D511" s="102"/>
      <c r="E511" s="102"/>
      <c r="F511" s="102"/>
      <c r="G511" s="102"/>
      <c r="H511" s="102"/>
      <c r="I511" s="102"/>
      <c r="J511" s="102"/>
      <c r="K511" s="102"/>
      <c r="L511" s="102"/>
      <c r="M511" s="102"/>
      <c r="N511" s="102"/>
      <c r="O511" s="102"/>
      <c r="P511" s="102"/>
      <c r="Q511" s="102"/>
      <c r="R511" s="102"/>
      <c r="S511" s="102"/>
      <c r="T511" s="102"/>
      <c r="U511" s="102"/>
      <c r="V511" s="102"/>
      <c r="W511" s="102"/>
      <c r="X511" s="102"/>
      <c r="Y511" s="102"/>
      <c r="Z511" s="102"/>
      <c r="AA511" s="102"/>
    </row>
    <row r="512" spans="1:27" x14ac:dyDescent="0.25">
      <c r="A512" s="102"/>
      <c r="B512" s="102"/>
      <c r="C512" s="102"/>
      <c r="D512" s="102"/>
      <c r="E512" s="102"/>
      <c r="F512" s="102"/>
      <c r="G512" s="102"/>
      <c r="H512" s="102"/>
      <c r="I512" s="102"/>
      <c r="J512" s="102"/>
      <c r="K512" s="102"/>
      <c r="L512" s="102"/>
      <c r="M512" s="102"/>
      <c r="N512" s="102"/>
      <c r="O512" s="102"/>
      <c r="P512" s="102"/>
      <c r="Q512" s="102"/>
      <c r="R512" s="102"/>
      <c r="S512" s="102"/>
      <c r="T512" s="102"/>
      <c r="U512" s="102"/>
      <c r="V512" s="102"/>
      <c r="W512" s="102"/>
      <c r="X512" s="102"/>
      <c r="Y512" s="102"/>
      <c r="Z512" s="102"/>
      <c r="AA512" s="102"/>
    </row>
    <row r="513" spans="1:27" x14ac:dyDescent="0.25">
      <c r="A513" s="102"/>
      <c r="B513" s="102"/>
      <c r="C513" s="102"/>
      <c r="D513" s="102"/>
      <c r="E513" s="102"/>
      <c r="F513" s="102"/>
      <c r="G513" s="102"/>
      <c r="H513" s="102"/>
      <c r="I513" s="102"/>
      <c r="J513" s="102"/>
      <c r="K513" s="102"/>
      <c r="L513" s="102"/>
      <c r="M513" s="102"/>
      <c r="N513" s="102"/>
      <c r="O513" s="102"/>
      <c r="P513" s="102"/>
      <c r="Q513" s="102"/>
      <c r="R513" s="102"/>
      <c r="S513" s="102"/>
      <c r="T513" s="102"/>
      <c r="U513" s="102"/>
      <c r="V513" s="102"/>
      <c r="W513" s="102"/>
      <c r="X513" s="102"/>
      <c r="Y513" s="102"/>
      <c r="Z513" s="102"/>
      <c r="AA513" s="102"/>
    </row>
    <row r="514" spans="1:27" x14ac:dyDescent="0.25">
      <c r="A514" s="102"/>
      <c r="B514" s="102"/>
      <c r="C514" s="102"/>
      <c r="D514" s="102"/>
      <c r="E514" s="102"/>
      <c r="F514" s="102"/>
      <c r="G514" s="102"/>
      <c r="H514" s="102"/>
      <c r="I514" s="102"/>
      <c r="J514" s="102"/>
      <c r="K514" s="102"/>
      <c r="L514" s="102"/>
      <c r="M514" s="102"/>
      <c r="N514" s="102"/>
      <c r="O514" s="102"/>
      <c r="P514" s="102"/>
      <c r="Q514" s="102"/>
      <c r="R514" s="102"/>
      <c r="S514" s="102"/>
      <c r="T514" s="102"/>
      <c r="U514" s="102"/>
      <c r="V514" s="102"/>
      <c r="W514" s="102"/>
      <c r="X514" s="102"/>
      <c r="Y514" s="102"/>
      <c r="Z514" s="102"/>
      <c r="AA514" s="102"/>
    </row>
    <row r="515" spans="1:27" x14ac:dyDescent="0.25">
      <c r="A515" s="102"/>
      <c r="B515" s="102"/>
      <c r="C515" s="102"/>
      <c r="D515" s="102"/>
      <c r="E515" s="102"/>
      <c r="F515" s="102"/>
      <c r="G515" s="102"/>
      <c r="H515" s="102"/>
      <c r="I515" s="102"/>
      <c r="J515" s="102"/>
      <c r="K515" s="102"/>
      <c r="L515" s="102"/>
      <c r="M515" s="102"/>
      <c r="N515" s="102"/>
      <c r="O515" s="102"/>
      <c r="P515" s="102"/>
      <c r="Q515" s="102"/>
      <c r="R515" s="102"/>
      <c r="S515" s="102"/>
      <c r="T515" s="102"/>
      <c r="U515" s="102"/>
      <c r="V515" s="102"/>
      <c r="W515" s="102"/>
      <c r="X515" s="102"/>
      <c r="Y515" s="102"/>
      <c r="Z515" s="102"/>
      <c r="AA515" s="102"/>
    </row>
    <row r="516" spans="1:27" x14ac:dyDescent="0.25">
      <c r="A516" s="102"/>
      <c r="B516" s="102"/>
      <c r="C516" s="102"/>
      <c r="D516" s="102"/>
      <c r="E516" s="102"/>
      <c r="F516" s="102"/>
      <c r="G516" s="102"/>
      <c r="H516" s="102"/>
      <c r="I516" s="102"/>
      <c r="J516" s="102"/>
      <c r="K516" s="102"/>
      <c r="L516" s="102"/>
      <c r="M516" s="102"/>
      <c r="N516" s="102"/>
      <c r="O516" s="102"/>
      <c r="P516" s="102"/>
      <c r="Q516" s="102"/>
      <c r="R516" s="102"/>
      <c r="S516" s="102"/>
      <c r="T516" s="102"/>
      <c r="U516" s="102"/>
      <c r="V516" s="102"/>
      <c r="W516" s="102"/>
      <c r="X516" s="102"/>
      <c r="Y516" s="102"/>
      <c r="Z516" s="102"/>
      <c r="AA516" s="102"/>
    </row>
    <row r="517" spans="1:27" x14ac:dyDescent="0.25">
      <c r="A517" s="102"/>
      <c r="B517" s="102"/>
      <c r="C517" s="102"/>
      <c r="D517" s="102"/>
      <c r="E517" s="102"/>
      <c r="F517" s="102"/>
      <c r="G517" s="102"/>
      <c r="H517" s="102"/>
      <c r="I517" s="102"/>
      <c r="J517" s="102"/>
      <c r="K517" s="102"/>
      <c r="L517" s="102"/>
      <c r="M517" s="102"/>
      <c r="N517" s="102"/>
      <c r="O517" s="102"/>
      <c r="P517" s="102"/>
      <c r="Q517" s="102"/>
      <c r="R517" s="102"/>
      <c r="S517" s="102"/>
      <c r="T517" s="102"/>
      <c r="U517" s="102"/>
      <c r="V517" s="102"/>
      <c r="W517" s="102"/>
      <c r="X517" s="102"/>
      <c r="Y517" s="102"/>
      <c r="Z517" s="102"/>
      <c r="AA517" s="102"/>
    </row>
    <row r="518" spans="1:27" x14ac:dyDescent="0.25">
      <c r="A518" s="102"/>
      <c r="B518" s="102"/>
      <c r="C518" s="102"/>
      <c r="D518" s="102"/>
      <c r="E518" s="102"/>
      <c r="F518" s="102"/>
      <c r="G518" s="102"/>
      <c r="H518" s="102"/>
      <c r="I518" s="102"/>
      <c r="J518" s="102"/>
      <c r="K518" s="102"/>
      <c r="L518" s="102"/>
      <c r="M518" s="102"/>
      <c r="N518" s="102"/>
      <c r="O518" s="102"/>
      <c r="P518" s="102"/>
      <c r="Q518" s="102"/>
      <c r="R518" s="102"/>
      <c r="S518" s="102"/>
      <c r="T518" s="102"/>
      <c r="U518" s="102"/>
      <c r="V518" s="102"/>
      <c r="W518" s="102"/>
      <c r="X518" s="102"/>
      <c r="Y518" s="102"/>
      <c r="Z518" s="102"/>
      <c r="AA518" s="102"/>
    </row>
    <row r="519" spans="1:27" x14ac:dyDescent="0.25">
      <c r="A519" s="102"/>
      <c r="B519" s="102"/>
      <c r="C519" s="102"/>
      <c r="D519" s="102"/>
      <c r="E519" s="102"/>
      <c r="F519" s="102"/>
      <c r="G519" s="102"/>
      <c r="H519" s="102"/>
      <c r="I519" s="102"/>
      <c r="J519" s="102"/>
      <c r="K519" s="102"/>
      <c r="L519" s="102"/>
      <c r="M519" s="102"/>
      <c r="N519" s="102"/>
      <c r="O519" s="102"/>
      <c r="P519" s="102"/>
      <c r="Q519" s="102"/>
      <c r="R519" s="102"/>
      <c r="S519" s="102"/>
      <c r="T519" s="102"/>
      <c r="U519" s="102"/>
      <c r="V519" s="102"/>
      <c r="W519" s="102"/>
      <c r="X519" s="102"/>
      <c r="Y519" s="102"/>
      <c r="Z519" s="102"/>
      <c r="AA519" s="102"/>
    </row>
    <row r="520" spans="1:27" x14ac:dyDescent="0.25">
      <c r="A520" s="102"/>
      <c r="B520" s="102"/>
      <c r="C520" s="102"/>
      <c r="D520" s="102"/>
      <c r="E520" s="102"/>
      <c r="F520" s="102"/>
      <c r="G520" s="102"/>
      <c r="H520" s="102"/>
      <c r="I520" s="102"/>
      <c r="J520" s="102"/>
      <c r="K520" s="102"/>
      <c r="L520" s="102"/>
      <c r="M520" s="102"/>
      <c r="N520" s="102"/>
      <c r="O520" s="102"/>
      <c r="P520" s="102"/>
      <c r="Q520" s="102"/>
      <c r="R520" s="102"/>
      <c r="S520" s="102"/>
      <c r="T520" s="102"/>
      <c r="U520" s="102"/>
      <c r="V520" s="102"/>
      <c r="W520" s="102"/>
      <c r="X520" s="102"/>
      <c r="Y520" s="102"/>
      <c r="Z520" s="102"/>
      <c r="AA520" s="102"/>
    </row>
    <row r="521" spans="1:27" x14ac:dyDescent="0.25">
      <c r="A521" s="102"/>
      <c r="B521" s="102"/>
      <c r="C521" s="102"/>
      <c r="D521" s="102"/>
      <c r="E521" s="102"/>
      <c r="F521" s="102"/>
      <c r="G521" s="102"/>
      <c r="H521" s="102"/>
      <c r="I521" s="102"/>
      <c r="J521" s="102"/>
      <c r="K521" s="102"/>
      <c r="L521" s="102"/>
      <c r="M521" s="102"/>
      <c r="N521" s="102"/>
      <c r="O521" s="102"/>
      <c r="P521" s="102"/>
      <c r="Q521" s="102"/>
      <c r="R521" s="102"/>
      <c r="S521" s="102"/>
      <c r="T521" s="102"/>
      <c r="U521" s="102"/>
      <c r="V521" s="102"/>
      <c r="W521" s="102"/>
      <c r="X521" s="102"/>
      <c r="Y521" s="102"/>
      <c r="Z521" s="102"/>
      <c r="AA521" s="102"/>
    </row>
    <row r="522" spans="1:27" x14ac:dyDescent="0.25">
      <c r="A522" s="102"/>
      <c r="B522" s="102"/>
      <c r="C522" s="102"/>
      <c r="D522" s="102"/>
      <c r="E522" s="102"/>
      <c r="F522" s="102"/>
      <c r="G522" s="102"/>
      <c r="H522" s="102"/>
      <c r="I522" s="102"/>
      <c r="J522" s="102"/>
      <c r="K522" s="102"/>
      <c r="L522" s="102"/>
      <c r="M522" s="102"/>
      <c r="N522" s="102"/>
      <c r="O522" s="102"/>
      <c r="P522" s="102"/>
      <c r="Q522" s="102"/>
      <c r="R522" s="102"/>
      <c r="S522" s="102"/>
      <c r="T522" s="102"/>
      <c r="U522" s="102"/>
      <c r="V522" s="102"/>
      <c r="W522" s="102"/>
      <c r="X522" s="102"/>
      <c r="Y522" s="102"/>
      <c r="Z522" s="102"/>
      <c r="AA522" s="102"/>
    </row>
    <row r="523" spans="1:27" x14ac:dyDescent="0.25">
      <c r="A523" s="102"/>
      <c r="B523" s="102"/>
      <c r="C523" s="102"/>
      <c r="D523" s="102"/>
      <c r="E523" s="102"/>
      <c r="F523" s="102"/>
      <c r="G523" s="102"/>
      <c r="H523" s="102"/>
      <c r="I523" s="102"/>
      <c r="J523" s="102"/>
      <c r="K523" s="102"/>
      <c r="L523" s="102"/>
      <c r="M523" s="102"/>
      <c r="N523" s="102"/>
      <c r="O523" s="102"/>
      <c r="P523" s="102"/>
      <c r="Q523" s="102"/>
      <c r="R523" s="102"/>
      <c r="S523" s="102"/>
      <c r="T523" s="102"/>
      <c r="U523" s="102"/>
      <c r="V523" s="102"/>
      <c r="W523" s="102"/>
      <c r="X523" s="102"/>
      <c r="Y523" s="102"/>
      <c r="Z523" s="102"/>
      <c r="AA523" s="102"/>
    </row>
    <row r="524" spans="1:27" x14ac:dyDescent="0.25">
      <c r="A524" s="102"/>
      <c r="B524" s="102"/>
      <c r="C524" s="102"/>
      <c r="D524" s="102"/>
      <c r="E524" s="102"/>
      <c r="F524" s="102"/>
      <c r="G524" s="102"/>
      <c r="H524" s="102"/>
      <c r="I524" s="102"/>
      <c r="J524" s="102"/>
      <c r="K524" s="102"/>
      <c r="L524" s="102"/>
      <c r="M524" s="102"/>
      <c r="N524" s="102"/>
      <c r="O524" s="102"/>
      <c r="P524" s="102"/>
      <c r="Q524" s="102"/>
      <c r="R524" s="102"/>
      <c r="S524" s="102"/>
      <c r="T524" s="102"/>
      <c r="U524" s="102"/>
      <c r="V524" s="102"/>
      <c r="W524" s="102"/>
      <c r="X524" s="102"/>
      <c r="Y524" s="102"/>
      <c r="Z524" s="102"/>
      <c r="AA524" s="102"/>
    </row>
    <row r="525" spans="1:27" x14ac:dyDescent="0.25">
      <c r="A525" s="102"/>
      <c r="B525" s="102"/>
      <c r="C525" s="102"/>
      <c r="D525" s="102"/>
      <c r="E525" s="102"/>
      <c r="F525" s="102"/>
      <c r="G525" s="102"/>
      <c r="H525" s="102"/>
      <c r="I525" s="102"/>
      <c r="J525" s="102"/>
      <c r="K525" s="102"/>
      <c r="L525" s="102"/>
      <c r="M525" s="102"/>
      <c r="N525" s="102"/>
      <c r="O525" s="102"/>
      <c r="P525" s="102"/>
      <c r="Q525" s="102"/>
      <c r="R525" s="102"/>
      <c r="S525" s="102"/>
      <c r="T525" s="102"/>
      <c r="U525" s="102"/>
      <c r="V525" s="102"/>
      <c r="W525" s="102"/>
      <c r="X525" s="102"/>
      <c r="Y525" s="102"/>
      <c r="Z525" s="102"/>
      <c r="AA525" s="102"/>
    </row>
    <row r="526" spans="1:27" x14ac:dyDescent="0.25">
      <c r="A526" s="102"/>
      <c r="B526" s="102"/>
      <c r="C526" s="102"/>
      <c r="D526" s="102"/>
      <c r="E526" s="102"/>
      <c r="F526" s="102"/>
      <c r="G526" s="102"/>
      <c r="H526" s="102"/>
      <c r="I526" s="102"/>
      <c r="J526" s="102"/>
      <c r="K526" s="102"/>
      <c r="L526" s="102"/>
      <c r="M526" s="102"/>
      <c r="N526" s="102"/>
      <c r="O526" s="102"/>
      <c r="P526" s="102"/>
      <c r="Q526" s="102"/>
      <c r="R526" s="102"/>
      <c r="S526" s="102"/>
      <c r="T526" s="102"/>
      <c r="U526" s="102"/>
      <c r="V526" s="102"/>
      <c r="W526" s="102"/>
      <c r="X526" s="102"/>
      <c r="Y526" s="102"/>
      <c r="Z526" s="102"/>
      <c r="AA526" s="102"/>
    </row>
    <row r="527" spans="1:27" x14ac:dyDescent="0.25">
      <c r="A527" s="102"/>
      <c r="B527" s="102"/>
      <c r="C527" s="102"/>
      <c r="D527" s="102"/>
      <c r="E527" s="102"/>
      <c r="F527" s="102"/>
      <c r="G527" s="102"/>
      <c r="H527" s="102"/>
      <c r="I527" s="102"/>
      <c r="J527" s="102"/>
      <c r="K527" s="102"/>
      <c r="L527" s="102"/>
      <c r="M527" s="102"/>
      <c r="N527" s="102"/>
      <c r="O527" s="102"/>
      <c r="P527" s="102"/>
      <c r="Q527" s="102"/>
      <c r="R527" s="102"/>
      <c r="S527" s="102"/>
      <c r="T527" s="102"/>
      <c r="U527" s="102"/>
      <c r="V527" s="102"/>
      <c r="W527" s="102"/>
      <c r="X527" s="102"/>
      <c r="Y527" s="102"/>
      <c r="Z527" s="102"/>
      <c r="AA527" s="102"/>
    </row>
    <row r="528" spans="1:27" x14ac:dyDescent="0.25">
      <c r="A528" s="102"/>
      <c r="B528" s="102"/>
      <c r="C528" s="102"/>
      <c r="D528" s="102"/>
      <c r="E528" s="102"/>
      <c r="F528" s="102"/>
      <c r="G528" s="102"/>
      <c r="H528" s="102"/>
      <c r="I528" s="102"/>
      <c r="J528" s="102"/>
      <c r="K528" s="102"/>
      <c r="L528" s="102"/>
      <c r="M528" s="102"/>
      <c r="N528" s="102"/>
      <c r="O528" s="102"/>
      <c r="P528" s="102"/>
      <c r="Q528" s="102"/>
      <c r="R528" s="102"/>
      <c r="S528" s="102"/>
      <c r="T528" s="102"/>
      <c r="U528" s="102"/>
      <c r="V528" s="102"/>
      <c r="W528" s="102"/>
      <c r="X528" s="102"/>
      <c r="Y528" s="102"/>
      <c r="Z528" s="102"/>
      <c r="AA528" s="102"/>
    </row>
    <row r="529" spans="1:27" x14ac:dyDescent="0.25">
      <c r="A529" s="102"/>
      <c r="B529" s="102"/>
      <c r="C529" s="102"/>
      <c r="D529" s="102"/>
      <c r="E529" s="102"/>
      <c r="F529" s="102"/>
      <c r="G529" s="102"/>
      <c r="H529" s="102"/>
      <c r="I529" s="102"/>
      <c r="J529" s="102"/>
      <c r="K529" s="102"/>
      <c r="L529" s="102"/>
      <c r="M529" s="102"/>
      <c r="N529" s="102"/>
      <c r="O529" s="102"/>
      <c r="P529" s="102"/>
      <c r="Q529" s="102"/>
      <c r="R529" s="102"/>
      <c r="S529" s="102"/>
      <c r="T529" s="102"/>
      <c r="U529" s="102"/>
      <c r="V529" s="102"/>
      <c r="W529" s="102"/>
      <c r="X529" s="102"/>
      <c r="Y529" s="102"/>
      <c r="Z529" s="102"/>
      <c r="AA529" s="102"/>
    </row>
    <row r="530" spans="1:27" x14ac:dyDescent="0.25">
      <c r="A530" s="102"/>
      <c r="B530" s="102"/>
      <c r="C530" s="102"/>
      <c r="D530" s="102"/>
      <c r="E530" s="102"/>
      <c r="F530" s="102"/>
      <c r="G530" s="102"/>
      <c r="H530" s="102"/>
      <c r="I530" s="102"/>
      <c r="J530" s="102"/>
      <c r="K530" s="102"/>
      <c r="L530" s="102"/>
      <c r="M530" s="102"/>
      <c r="N530" s="102"/>
      <c r="O530" s="102"/>
      <c r="P530" s="102"/>
      <c r="Q530" s="102"/>
      <c r="R530" s="102"/>
      <c r="S530" s="102"/>
      <c r="T530" s="102"/>
      <c r="U530" s="102"/>
      <c r="V530" s="102"/>
      <c r="W530" s="102"/>
      <c r="X530" s="102"/>
      <c r="Y530" s="102"/>
      <c r="Z530" s="102"/>
      <c r="AA530" s="102"/>
    </row>
    <row r="531" spans="1:27" x14ac:dyDescent="0.25">
      <c r="A531" s="102"/>
      <c r="B531" s="102"/>
      <c r="C531" s="102"/>
      <c r="D531" s="102"/>
      <c r="E531" s="102"/>
      <c r="F531" s="102"/>
      <c r="G531" s="102"/>
      <c r="H531" s="102"/>
      <c r="I531" s="102"/>
      <c r="J531" s="102"/>
      <c r="K531" s="102"/>
      <c r="L531" s="102"/>
      <c r="M531" s="102"/>
      <c r="N531" s="102"/>
      <c r="O531" s="102"/>
      <c r="P531" s="102"/>
      <c r="Q531" s="102"/>
      <c r="R531" s="102"/>
      <c r="S531" s="102"/>
      <c r="T531" s="102"/>
      <c r="U531" s="102"/>
      <c r="V531" s="102"/>
      <c r="W531" s="102"/>
      <c r="X531" s="102"/>
      <c r="Y531" s="102"/>
      <c r="Z531" s="102"/>
      <c r="AA531" s="102"/>
    </row>
    <row r="532" spans="1:27" x14ac:dyDescent="0.25">
      <c r="A532" s="102"/>
      <c r="B532" s="102"/>
      <c r="C532" s="102"/>
      <c r="D532" s="102"/>
      <c r="E532" s="102"/>
      <c r="F532" s="102"/>
      <c r="G532" s="102"/>
      <c r="H532" s="102"/>
      <c r="I532" s="102"/>
      <c r="J532" s="102"/>
      <c r="K532" s="102"/>
      <c r="L532" s="102"/>
      <c r="M532" s="102"/>
      <c r="N532" s="102"/>
      <c r="O532" s="102"/>
      <c r="P532" s="102"/>
      <c r="Q532" s="102"/>
      <c r="R532" s="102"/>
      <c r="S532" s="102"/>
      <c r="T532" s="102"/>
      <c r="U532" s="102"/>
      <c r="V532" s="102"/>
      <c r="W532" s="102"/>
      <c r="X532" s="102"/>
      <c r="Y532" s="102"/>
      <c r="Z532" s="102"/>
      <c r="AA532" s="102"/>
    </row>
    <row r="533" spans="1:27" x14ac:dyDescent="0.25">
      <c r="A533" s="102"/>
      <c r="B533" s="102"/>
      <c r="C533" s="102"/>
      <c r="D533" s="102"/>
      <c r="E533" s="102"/>
      <c r="F533" s="102"/>
      <c r="G533" s="102"/>
      <c r="H533" s="102"/>
      <c r="I533" s="102"/>
      <c r="J533" s="102"/>
      <c r="K533" s="102"/>
      <c r="L533" s="102"/>
      <c r="M533" s="102"/>
      <c r="N533" s="102"/>
      <c r="O533" s="102"/>
      <c r="P533" s="102"/>
      <c r="Q533" s="102"/>
      <c r="R533" s="102"/>
      <c r="S533" s="102"/>
      <c r="T533" s="102"/>
      <c r="U533" s="102"/>
      <c r="V533" s="102"/>
      <c r="W533" s="102"/>
      <c r="X533" s="102"/>
      <c r="Y533" s="102"/>
      <c r="Z533" s="102"/>
      <c r="AA533" s="102"/>
    </row>
    <row r="534" spans="1:27" x14ac:dyDescent="0.25">
      <c r="A534" s="102"/>
      <c r="B534" s="102"/>
      <c r="C534" s="102"/>
      <c r="D534" s="102"/>
      <c r="E534" s="102"/>
      <c r="F534" s="102"/>
      <c r="G534" s="102"/>
      <c r="H534" s="102"/>
      <c r="I534" s="102"/>
      <c r="J534" s="102"/>
      <c r="K534" s="102"/>
      <c r="L534" s="102"/>
      <c r="M534" s="102"/>
      <c r="N534" s="102"/>
      <c r="O534" s="102"/>
      <c r="P534" s="102"/>
      <c r="Q534" s="102"/>
      <c r="R534" s="102"/>
      <c r="S534" s="102"/>
      <c r="T534" s="102"/>
      <c r="U534" s="102"/>
      <c r="V534" s="102"/>
      <c r="W534" s="102"/>
      <c r="X534" s="102"/>
      <c r="Y534" s="102"/>
      <c r="Z534" s="102"/>
      <c r="AA534" s="102"/>
    </row>
    <row r="535" spans="1:27" x14ac:dyDescent="0.25">
      <c r="A535" s="102"/>
      <c r="B535" s="102"/>
      <c r="C535" s="102"/>
      <c r="D535" s="102"/>
      <c r="E535" s="102"/>
      <c r="F535" s="102"/>
      <c r="G535" s="102"/>
      <c r="H535" s="102"/>
      <c r="I535" s="102"/>
      <c r="J535" s="102"/>
      <c r="K535" s="102"/>
      <c r="L535" s="102"/>
      <c r="M535" s="102"/>
      <c r="N535" s="102"/>
      <c r="O535" s="102"/>
      <c r="P535" s="102"/>
      <c r="Q535" s="102"/>
      <c r="R535" s="102"/>
      <c r="S535" s="102"/>
      <c r="T535" s="102"/>
      <c r="U535" s="102"/>
      <c r="V535" s="102"/>
      <c r="W535" s="102"/>
      <c r="X535" s="102"/>
      <c r="Y535" s="102"/>
      <c r="Z535" s="102"/>
      <c r="AA535" s="102"/>
    </row>
    <row r="536" spans="1:27" x14ac:dyDescent="0.25">
      <c r="A536" s="102"/>
      <c r="B536" s="102"/>
      <c r="C536" s="102"/>
      <c r="D536" s="102"/>
      <c r="E536" s="102"/>
      <c r="F536" s="102"/>
      <c r="G536" s="102"/>
      <c r="H536" s="102"/>
      <c r="I536" s="102"/>
      <c r="J536" s="102"/>
      <c r="K536" s="102"/>
      <c r="L536" s="102"/>
      <c r="M536" s="102"/>
      <c r="N536" s="102"/>
      <c r="O536" s="102"/>
      <c r="P536" s="102"/>
      <c r="Q536" s="102"/>
      <c r="R536" s="102"/>
      <c r="S536" s="102"/>
      <c r="T536" s="102"/>
      <c r="U536" s="102"/>
      <c r="V536" s="102"/>
      <c r="W536" s="102"/>
      <c r="X536" s="102"/>
      <c r="Y536" s="102"/>
      <c r="Z536" s="102"/>
      <c r="AA536" s="102"/>
    </row>
    <row r="537" spans="1:27" x14ac:dyDescent="0.25">
      <c r="A537" s="102"/>
      <c r="B537" s="102"/>
      <c r="C537" s="102"/>
      <c r="D537" s="102"/>
      <c r="E537" s="102"/>
      <c r="F537" s="102"/>
      <c r="G537" s="102"/>
      <c r="H537" s="102"/>
      <c r="I537" s="102"/>
      <c r="J537" s="102"/>
      <c r="K537" s="102"/>
      <c r="L537" s="102"/>
      <c r="M537" s="102"/>
      <c r="N537" s="102"/>
      <c r="O537" s="102"/>
      <c r="P537" s="102"/>
      <c r="Q537" s="102"/>
      <c r="R537" s="102"/>
      <c r="S537" s="102"/>
      <c r="T537" s="102"/>
      <c r="U537" s="102"/>
      <c r="V537" s="102"/>
      <c r="W537" s="102"/>
      <c r="X537" s="102"/>
      <c r="Y537" s="102"/>
      <c r="Z537" s="102"/>
      <c r="AA537" s="102"/>
    </row>
    <row r="538" spans="1:27" x14ac:dyDescent="0.25">
      <c r="A538" s="102"/>
      <c r="B538" s="102"/>
      <c r="C538" s="102"/>
      <c r="D538" s="102"/>
      <c r="E538" s="102"/>
      <c r="F538" s="102"/>
      <c r="G538" s="102"/>
      <c r="H538" s="102"/>
      <c r="I538" s="102"/>
      <c r="J538" s="102"/>
      <c r="K538" s="102"/>
      <c r="L538" s="102"/>
      <c r="M538" s="102"/>
      <c r="N538" s="102"/>
      <c r="O538" s="102"/>
      <c r="P538" s="102"/>
      <c r="Q538" s="102"/>
      <c r="R538" s="102"/>
      <c r="S538" s="102"/>
      <c r="T538" s="102"/>
      <c r="U538" s="102"/>
      <c r="V538" s="102"/>
      <c r="W538" s="102"/>
      <c r="X538" s="102"/>
      <c r="Y538" s="102"/>
      <c r="Z538" s="102"/>
      <c r="AA538" s="102"/>
    </row>
    <row r="539" spans="1:27" x14ac:dyDescent="0.25">
      <c r="A539" s="102"/>
      <c r="B539" s="102"/>
      <c r="C539" s="102"/>
      <c r="D539" s="102"/>
      <c r="E539" s="102"/>
      <c r="F539" s="102"/>
      <c r="G539" s="102"/>
      <c r="H539" s="102"/>
      <c r="I539" s="102"/>
      <c r="J539" s="102"/>
      <c r="K539" s="102"/>
      <c r="L539" s="102"/>
      <c r="M539" s="102"/>
      <c r="N539" s="102"/>
      <c r="O539" s="102"/>
      <c r="P539" s="102"/>
      <c r="Q539" s="102"/>
      <c r="R539" s="102"/>
      <c r="S539" s="102"/>
      <c r="T539" s="102"/>
      <c r="U539" s="102"/>
      <c r="V539" s="102"/>
      <c r="W539" s="102"/>
      <c r="X539" s="102"/>
      <c r="Y539" s="102"/>
      <c r="Z539" s="102"/>
      <c r="AA539" s="102"/>
    </row>
    <row r="540" spans="1:27" x14ac:dyDescent="0.25">
      <c r="A540" s="102"/>
      <c r="B540" s="102"/>
      <c r="C540" s="102"/>
      <c r="D540" s="102"/>
      <c r="E540" s="102"/>
      <c r="F540" s="102"/>
      <c r="G540" s="102"/>
      <c r="H540" s="102"/>
      <c r="I540" s="102"/>
      <c r="J540" s="102"/>
      <c r="K540" s="102"/>
      <c r="L540" s="102"/>
      <c r="M540" s="102"/>
      <c r="N540" s="102"/>
      <c r="O540" s="102"/>
      <c r="P540" s="102"/>
      <c r="Q540" s="102"/>
      <c r="R540" s="102"/>
      <c r="S540" s="102"/>
      <c r="T540" s="102"/>
      <c r="U540" s="102"/>
      <c r="V540" s="102"/>
      <c r="W540" s="102"/>
      <c r="X540" s="102"/>
      <c r="Y540" s="102"/>
      <c r="Z540" s="102"/>
      <c r="AA540" s="102"/>
    </row>
    <row r="541" spans="1:27" x14ac:dyDescent="0.25">
      <c r="A541" s="102"/>
      <c r="B541" s="102"/>
      <c r="C541" s="102"/>
      <c r="D541" s="102"/>
      <c r="E541" s="102"/>
      <c r="F541" s="102"/>
      <c r="G541" s="102"/>
      <c r="H541" s="102"/>
      <c r="I541" s="102"/>
      <c r="J541" s="102"/>
      <c r="K541" s="102"/>
      <c r="L541" s="102"/>
      <c r="M541" s="102"/>
      <c r="N541" s="102"/>
      <c r="O541" s="102"/>
      <c r="P541" s="102"/>
      <c r="Q541" s="102"/>
      <c r="R541" s="102"/>
      <c r="S541" s="102"/>
      <c r="T541" s="102"/>
      <c r="U541" s="102"/>
      <c r="V541" s="102"/>
      <c r="W541" s="102"/>
      <c r="X541" s="102"/>
      <c r="Y541" s="102"/>
      <c r="Z541" s="102"/>
      <c r="AA541" s="102"/>
    </row>
    <row r="542" spans="1:27" x14ac:dyDescent="0.25">
      <c r="A542" s="102"/>
      <c r="B542" s="102"/>
      <c r="C542" s="102"/>
      <c r="D542" s="102"/>
      <c r="E542" s="102"/>
      <c r="F542" s="102"/>
      <c r="G542" s="102"/>
      <c r="H542" s="102"/>
      <c r="I542" s="102"/>
      <c r="J542" s="102"/>
      <c r="K542" s="102"/>
      <c r="L542" s="102"/>
      <c r="M542" s="102"/>
      <c r="N542" s="102"/>
      <c r="O542" s="102"/>
      <c r="P542" s="102"/>
      <c r="Q542" s="102"/>
      <c r="R542" s="102"/>
      <c r="S542" s="102"/>
      <c r="T542" s="102"/>
      <c r="U542" s="102"/>
      <c r="V542" s="102"/>
      <c r="W542" s="102"/>
      <c r="X542" s="102"/>
      <c r="Y542" s="102"/>
      <c r="Z542" s="102"/>
      <c r="AA542" s="102"/>
    </row>
    <row r="543" spans="1:27" x14ac:dyDescent="0.25">
      <c r="A543" s="102"/>
      <c r="B543" s="102"/>
      <c r="C543" s="102"/>
      <c r="D543" s="102"/>
      <c r="E543" s="102"/>
      <c r="F543" s="102"/>
      <c r="G543" s="102"/>
      <c r="H543" s="102"/>
      <c r="I543" s="102"/>
      <c r="J543" s="102"/>
      <c r="K543" s="102"/>
      <c r="L543" s="102"/>
      <c r="M543" s="102"/>
      <c r="N543" s="102"/>
      <c r="O543" s="102"/>
      <c r="P543" s="102"/>
      <c r="Q543" s="102"/>
      <c r="R543" s="102"/>
      <c r="S543" s="102"/>
      <c r="T543" s="102"/>
      <c r="U543" s="102"/>
      <c r="V543" s="102"/>
      <c r="W543" s="102"/>
      <c r="X543" s="102"/>
      <c r="Y543" s="102"/>
      <c r="Z543" s="102"/>
      <c r="AA543" s="102"/>
    </row>
    <row r="544" spans="1:27" x14ac:dyDescent="0.25">
      <c r="A544" s="102"/>
      <c r="B544" s="102"/>
      <c r="C544" s="102"/>
      <c r="D544" s="102"/>
      <c r="E544" s="102"/>
      <c r="F544" s="102"/>
      <c r="G544" s="102"/>
      <c r="H544" s="102"/>
      <c r="I544" s="102"/>
      <c r="J544" s="102"/>
      <c r="K544" s="102"/>
      <c r="L544" s="102"/>
      <c r="M544" s="102"/>
      <c r="N544" s="102"/>
      <c r="O544" s="102"/>
      <c r="P544" s="102"/>
      <c r="Q544" s="102"/>
      <c r="R544" s="102"/>
      <c r="S544" s="102"/>
      <c r="T544" s="102"/>
      <c r="U544" s="102"/>
      <c r="V544" s="102"/>
      <c r="W544" s="102"/>
      <c r="X544" s="102"/>
      <c r="Y544" s="102"/>
      <c r="Z544" s="102"/>
      <c r="AA544" s="102"/>
    </row>
    <row r="545" spans="1:27" x14ac:dyDescent="0.25">
      <c r="A545" s="102"/>
      <c r="B545" s="102"/>
      <c r="C545" s="102"/>
      <c r="D545" s="102"/>
      <c r="E545" s="102"/>
      <c r="F545" s="102"/>
      <c r="G545" s="102"/>
      <c r="H545" s="102"/>
      <c r="I545" s="102"/>
      <c r="J545" s="102"/>
      <c r="K545" s="102"/>
      <c r="L545" s="102"/>
      <c r="M545" s="102"/>
      <c r="N545" s="102"/>
      <c r="O545" s="102"/>
      <c r="P545" s="102"/>
      <c r="Q545" s="102"/>
      <c r="R545" s="102"/>
      <c r="S545" s="102"/>
      <c r="T545" s="102"/>
      <c r="U545" s="102"/>
      <c r="V545" s="102"/>
      <c r="W545" s="102"/>
      <c r="X545" s="102"/>
      <c r="Y545" s="102"/>
      <c r="Z545" s="102"/>
      <c r="AA545" s="102"/>
    </row>
    <row r="546" spans="1:27" x14ac:dyDescent="0.25">
      <c r="A546" s="102"/>
      <c r="B546" s="102"/>
      <c r="C546" s="102"/>
      <c r="D546" s="102"/>
      <c r="E546" s="102"/>
      <c r="F546" s="102"/>
      <c r="G546" s="102"/>
      <c r="H546" s="102"/>
      <c r="I546" s="102"/>
      <c r="J546" s="102"/>
      <c r="K546" s="102"/>
      <c r="L546" s="102"/>
      <c r="M546" s="102"/>
      <c r="N546" s="102"/>
      <c r="O546" s="102"/>
      <c r="P546" s="102"/>
      <c r="Q546" s="102"/>
      <c r="R546" s="102"/>
      <c r="S546" s="102"/>
      <c r="T546" s="102"/>
      <c r="U546" s="102"/>
      <c r="V546" s="102"/>
      <c r="W546" s="102"/>
      <c r="X546" s="102"/>
      <c r="Y546" s="102"/>
      <c r="Z546" s="102"/>
      <c r="AA546" s="102"/>
    </row>
    <row r="547" spans="1:27" x14ac:dyDescent="0.25">
      <c r="A547" s="102"/>
      <c r="B547" s="102"/>
      <c r="C547" s="102"/>
      <c r="D547" s="102"/>
      <c r="E547" s="102"/>
      <c r="F547" s="102"/>
      <c r="G547" s="102"/>
      <c r="H547" s="102"/>
      <c r="I547" s="102"/>
      <c r="J547" s="102"/>
      <c r="K547" s="102"/>
      <c r="L547" s="102"/>
      <c r="M547" s="102"/>
      <c r="N547" s="102"/>
      <c r="O547" s="102"/>
      <c r="P547" s="102"/>
      <c r="Q547" s="102"/>
      <c r="R547" s="102"/>
      <c r="S547" s="102"/>
      <c r="T547" s="102"/>
      <c r="U547" s="102"/>
      <c r="V547" s="102"/>
      <c r="W547" s="102"/>
      <c r="X547" s="102"/>
      <c r="Y547" s="102"/>
      <c r="Z547" s="102"/>
      <c r="AA547" s="102"/>
    </row>
    <row r="548" spans="1:27" x14ac:dyDescent="0.25">
      <c r="A548" s="102"/>
      <c r="B548" s="102"/>
      <c r="C548" s="102"/>
      <c r="D548" s="102"/>
      <c r="E548" s="102"/>
      <c r="F548" s="102"/>
      <c r="G548" s="102"/>
      <c r="H548" s="102"/>
      <c r="I548" s="102"/>
      <c r="J548" s="102"/>
      <c r="K548" s="102"/>
      <c r="L548" s="102"/>
      <c r="M548" s="102"/>
      <c r="N548" s="102"/>
      <c r="O548" s="102"/>
      <c r="P548" s="102"/>
      <c r="Q548" s="102"/>
      <c r="R548" s="102"/>
      <c r="S548" s="102"/>
      <c r="T548" s="102"/>
      <c r="U548" s="102"/>
      <c r="V548" s="102"/>
      <c r="W548" s="102"/>
      <c r="X548" s="102"/>
      <c r="Y548" s="102"/>
      <c r="Z548" s="102"/>
      <c r="AA548" s="102"/>
    </row>
    <row r="549" spans="1:27" x14ac:dyDescent="0.25">
      <c r="A549" s="102"/>
      <c r="B549" s="102"/>
      <c r="C549" s="102"/>
      <c r="D549" s="102"/>
      <c r="E549" s="102"/>
      <c r="F549" s="102"/>
      <c r="G549" s="102"/>
      <c r="H549" s="102"/>
      <c r="I549" s="102"/>
      <c r="J549" s="102"/>
      <c r="K549" s="102"/>
      <c r="L549" s="102"/>
      <c r="M549" s="102"/>
      <c r="N549" s="102"/>
      <c r="O549" s="102"/>
      <c r="P549" s="102"/>
      <c r="Q549" s="102"/>
      <c r="R549" s="102"/>
      <c r="S549" s="102"/>
      <c r="T549" s="102"/>
      <c r="U549" s="102"/>
      <c r="V549" s="102"/>
      <c r="W549" s="102"/>
      <c r="X549" s="102"/>
      <c r="Y549" s="102"/>
      <c r="Z549" s="102"/>
      <c r="AA549" s="102"/>
    </row>
    <row r="550" spans="1:27" x14ac:dyDescent="0.25">
      <c r="A550" s="102"/>
      <c r="B550" s="102"/>
      <c r="C550" s="102"/>
      <c r="D550" s="102"/>
      <c r="E550" s="102"/>
      <c r="F550" s="102"/>
      <c r="G550" s="102"/>
      <c r="H550" s="102"/>
      <c r="I550" s="102"/>
      <c r="J550" s="102"/>
      <c r="K550" s="102"/>
      <c r="L550" s="102"/>
      <c r="M550" s="102"/>
      <c r="N550" s="102"/>
      <c r="O550" s="102"/>
      <c r="P550" s="102"/>
      <c r="Q550" s="102"/>
      <c r="R550" s="102"/>
      <c r="S550" s="102"/>
      <c r="T550" s="102"/>
      <c r="U550" s="102"/>
      <c r="V550" s="102"/>
      <c r="W550" s="102"/>
      <c r="X550" s="102"/>
      <c r="Y550" s="102"/>
      <c r="Z550" s="102"/>
      <c r="AA550" s="102"/>
    </row>
    <row r="551" spans="1:27" x14ac:dyDescent="0.25">
      <c r="A551" s="102"/>
      <c r="B551" s="102"/>
      <c r="C551" s="102"/>
      <c r="D551" s="102"/>
      <c r="E551" s="102"/>
      <c r="F551" s="102"/>
      <c r="G551" s="102"/>
      <c r="H551" s="102"/>
      <c r="I551" s="102"/>
      <c r="J551" s="102"/>
      <c r="K551" s="102"/>
      <c r="L551" s="102"/>
      <c r="M551" s="102"/>
      <c r="N551" s="102"/>
      <c r="O551" s="102"/>
      <c r="P551" s="102"/>
      <c r="Q551" s="102"/>
      <c r="R551" s="102"/>
      <c r="S551" s="102"/>
      <c r="T551" s="102"/>
      <c r="U551" s="102"/>
      <c r="V551" s="102"/>
      <c r="W551" s="102"/>
      <c r="X551" s="102"/>
      <c r="Y551" s="102"/>
      <c r="Z551" s="102"/>
      <c r="AA551" s="102"/>
    </row>
    <row r="552" spans="1:27" x14ac:dyDescent="0.25">
      <c r="A552" s="102"/>
      <c r="B552" s="102"/>
      <c r="C552" s="102"/>
      <c r="D552" s="102"/>
      <c r="E552" s="102"/>
      <c r="F552" s="102"/>
      <c r="G552" s="102"/>
      <c r="H552" s="102"/>
      <c r="I552" s="102"/>
      <c r="J552" s="102"/>
      <c r="K552" s="102"/>
      <c r="L552" s="102"/>
      <c r="M552" s="102"/>
      <c r="N552" s="102"/>
      <c r="O552" s="102"/>
      <c r="P552" s="102"/>
      <c r="Q552" s="102"/>
      <c r="R552" s="102"/>
      <c r="S552" s="102"/>
      <c r="T552" s="102"/>
      <c r="U552" s="102"/>
      <c r="V552" s="102"/>
      <c r="W552" s="102"/>
      <c r="X552" s="102"/>
      <c r="Y552" s="102"/>
      <c r="Z552" s="102"/>
      <c r="AA552" s="102"/>
    </row>
    <row r="553" spans="1:27" x14ac:dyDescent="0.25">
      <c r="A553" s="102"/>
      <c r="B553" s="102"/>
      <c r="C553" s="102"/>
      <c r="D553" s="102"/>
      <c r="E553" s="102"/>
      <c r="F553" s="102"/>
      <c r="G553" s="102"/>
      <c r="H553" s="102"/>
      <c r="I553" s="102"/>
      <c r="J553" s="102"/>
      <c r="K553" s="102"/>
      <c r="L553" s="102"/>
      <c r="M553" s="102"/>
      <c r="N553" s="102"/>
      <c r="O553" s="102"/>
      <c r="P553" s="102"/>
      <c r="Q553" s="102"/>
      <c r="R553" s="102"/>
      <c r="S553" s="102"/>
      <c r="T553" s="102"/>
      <c r="U553" s="102"/>
      <c r="V553" s="102"/>
      <c r="W553" s="102"/>
      <c r="X553" s="102"/>
      <c r="Y553" s="102"/>
      <c r="Z553" s="102"/>
      <c r="AA553" s="102"/>
    </row>
    <row r="554" spans="1:27" x14ac:dyDescent="0.25">
      <c r="A554" s="102"/>
      <c r="B554" s="102"/>
      <c r="C554" s="102"/>
      <c r="D554" s="102"/>
      <c r="E554" s="102"/>
      <c r="F554" s="102"/>
      <c r="G554" s="102"/>
      <c r="H554" s="102"/>
      <c r="I554" s="102"/>
      <c r="J554" s="102"/>
      <c r="K554" s="102"/>
      <c r="L554" s="102"/>
      <c r="M554" s="102"/>
      <c r="N554" s="102"/>
      <c r="O554" s="102"/>
      <c r="P554" s="102"/>
      <c r="Q554" s="102"/>
      <c r="R554" s="102"/>
      <c r="S554" s="102"/>
      <c r="T554" s="102"/>
      <c r="U554" s="102"/>
      <c r="V554" s="102"/>
      <c r="W554" s="102"/>
      <c r="X554" s="102"/>
      <c r="Y554" s="102"/>
      <c r="Z554" s="102"/>
      <c r="AA554" s="102"/>
    </row>
    <row r="555" spans="1:27" x14ac:dyDescent="0.25">
      <c r="A555" s="102"/>
      <c r="B555" s="102"/>
      <c r="C555" s="102"/>
      <c r="D555" s="102"/>
      <c r="E555" s="102"/>
      <c r="F555" s="102"/>
      <c r="G555" s="102"/>
      <c r="H555" s="102"/>
      <c r="I555" s="102"/>
      <c r="J555" s="102"/>
      <c r="K555" s="102"/>
      <c r="L555" s="102"/>
      <c r="M555" s="102"/>
      <c r="N555" s="102"/>
      <c r="O555" s="102"/>
      <c r="P555" s="102"/>
      <c r="Q555" s="102"/>
      <c r="R555" s="102"/>
      <c r="S555" s="102"/>
      <c r="T555" s="102"/>
      <c r="U555" s="102"/>
      <c r="V555" s="102"/>
      <c r="W555" s="102"/>
      <c r="X555" s="102"/>
      <c r="Y555" s="102"/>
      <c r="Z555" s="102"/>
      <c r="AA555" s="102"/>
    </row>
    <row r="556" spans="1:27" x14ac:dyDescent="0.25">
      <c r="A556" s="102"/>
      <c r="B556" s="102"/>
      <c r="C556" s="102"/>
      <c r="D556" s="102"/>
      <c r="E556" s="102"/>
      <c r="F556" s="102"/>
      <c r="G556" s="102"/>
      <c r="H556" s="102"/>
      <c r="I556" s="102"/>
      <c r="J556" s="102"/>
      <c r="K556" s="102"/>
      <c r="L556" s="102"/>
      <c r="M556" s="102"/>
      <c r="N556" s="102"/>
      <c r="O556" s="102"/>
      <c r="P556" s="102"/>
      <c r="Q556" s="102"/>
      <c r="R556" s="102"/>
      <c r="S556" s="102"/>
      <c r="T556" s="102"/>
      <c r="U556" s="102"/>
      <c r="V556" s="102"/>
      <c r="W556" s="102"/>
      <c r="X556" s="102"/>
      <c r="Y556" s="102"/>
      <c r="Z556" s="102"/>
      <c r="AA556" s="102"/>
    </row>
    <row r="557" spans="1:27" x14ac:dyDescent="0.25">
      <c r="A557" s="102"/>
      <c r="B557" s="102"/>
      <c r="C557" s="102"/>
      <c r="D557" s="102"/>
      <c r="E557" s="102"/>
      <c r="F557" s="102"/>
      <c r="G557" s="102"/>
      <c r="H557" s="102"/>
      <c r="I557" s="102"/>
      <c r="J557" s="102"/>
      <c r="K557" s="102"/>
      <c r="L557" s="102"/>
      <c r="M557" s="102"/>
      <c r="N557" s="102"/>
      <c r="O557" s="102"/>
      <c r="P557" s="102"/>
      <c r="Q557" s="102"/>
      <c r="R557" s="102"/>
      <c r="S557" s="102"/>
      <c r="T557" s="102"/>
      <c r="U557" s="102"/>
      <c r="V557" s="102"/>
      <c r="W557" s="102"/>
      <c r="X557" s="102"/>
      <c r="Y557" s="102"/>
      <c r="Z557" s="102"/>
      <c r="AA557" s="102"/>
    </row>
    <row r="558" spans="1:27" x14ac:dyDescent="0.25">
      <c r="A558" s="102"/>
      <c r="B558" s="102"/>
      <c r="C558" s="102"/>
      <c r="D558" s="102"/>
      <c r="E558" s="102"/>
      <c r="F558" s="102"/>
      <c r="G558" s="102"/>
      <c r="H558" s="102"/>
      <c r="I558" s="102"/>
      <c r="J558" s="102"/>
      <c r="K558" s="102"/>
      <c r="L558" s="102"/>
      <c r="M558" s="102"/>
      <c r="N558" s="102"/>
      <c r="O558" s="102"/>
      <c r="P558" s="102"/>
      <c r="Q558" s="102"/>
      <c r="R558" s="102"/>
      <c r="S558" s="102"/>
      <c r="T558" s="102"/>
      <c r="U558" s="102"/>
      <c r="V558" s="102"/>
      <c r="W558" s="102"/>
      <c r="X558" s="102"/>
      <c r="Y558" s="102"/>
      <c r="Z558" s="102"/>
      <c r="AA558" s="102"/>
    </row>
    <row r="559" spans="1:27" x14ac:dyDescent="0.25">
      <c r="A559" s="102"/>
      <c r="B559" s="102"/>
      <c r="C559" s="102"/>
      <c r="D559" s="102"/>
      <c r="E559" s="102"/>
      <c r="F559" s="102"/>
      <c r="G559" s="102"/>
      <c r="H559" s="102"/>
      <c r="I559" s="102"/>
      <c r="J559" s="102"/>
      <c r="K559" s="102"/>
      <c r="L559" s="102"/>
      <c r="M559" s="102"/>
      <c r="N559" s="102"/>
      <c r="O559" s="102"/>
      <c r="P559" s="102"/>
      <c r="Q559" s="102"/>
      <c r="R559" s="102"/>
      <c r="S559" s="102"/>
      <c r="T559" s="102"/>
      <c r="U559" s="102"/>
      <c r="V559" s="102"/>
      <c r="W559" s="102"/>
      <c r="X559" s="102"/>
      <c r="Y559" s="102"/>
      <c r="Z559" s="102"/>
      <c r="AA559" s="102"/>
    </row>
    <row r="560" spans="1:27" x14ac:dyDescent="0.25">
      <c r="A560" s="102"/>
      <c r="B560" s="102"/>
      <c r="C560" s="102"/>
      <c r="D560" s="102"/>
      <c r="E560" s="102"/>
      <c r="F560" s="102"/>
      <c r="G560" s="102"/>
      <c r="H560" s="102"/>
      <c r="I560" s="102"/>
      <c r="J560" s="102"/>
      <c r="K560" s="102"/>
      <c r="L560" s="102"/>
      <c r="M560" s="102"/>
      <c r="N560" s="102"/>
      <c r="O560" s="102"/>
      <c r="P560" s="102"/>
      <c r="Q560" s="102"/>
      <c r="R560" s="102"/>
      <c r="S560" s="102"/>
      <c r="T560" s="102"/>
      <c r="U560" s="102"/>
      <c r="V560" s="102"/>
      <c r="W560" s="102"/>
      <c r="X560" s="102"/>
      <c r="Y560" s="102"/>
      <c r="Z560" s="102"/>
      <c r="AA560" s="102"/>
    </row>
    <row r="561" spans="1:27" x14ac:dyDescent="0.25">
      <c r="A561" s="102"/>
      <c r="B561" s="102"/>
      <c r="C561" s="102"/>
      <c r="D561" s="102"/>
      <c r="E561" s="102"/>
      <c r="F561" s="102"/>
      <c r="G561" s="102"/>
      <c r="H561" s="102"/>
      <c r="I561" s="102"/>
      <c r="J561" s="102"/>
      <c r="K561" s="102"/>
      <c r="L561" s="102"/>
      <c r="M561" s="102"/>
      <c r="N561" s="102"/>
      <c r="O561" s="102"/>
      <c r="P561" s="102"/>
      <c r="Q561" s="102"/>
      <c r="R561" s="102"/>
      <c r="S561" s="102"/>
      <c r="T561" s="102"/>
      <c r="U561" s="102"/>
      <c r="V561" s="102"/>
      <c r="W561" s="102"/>
      <c r="X561" s="102"/>
      <c r="Y561" s="102"/>
      <c r="Z561" s="102"/>
      <c r="AA561" s="102"/>
    </row>
    <row r="562" spans="1:27" x14ac:dyDescent="0.25">
      <c r="A562" s="102"/>
      <c r="B562" s="102"/>
      <c r="C562" s="102"/>
      <c r="D562" s="102"/>
      <c r="E562" s="102"/>
      <c r="F562" s="102"/>
      <c r="G562" s="102"/>
      <c r="H562" s="102"/>
      <c r="I562" s="102"/>
      <c r="J562" s="102"/>
      <c r="K562" s="102"/>
      <c r="L562" s="102"/>
      <c r="M562" s="102"/>
      <c r="N562" s="102"/>
      <c r="O562" s="102"/>
      <c r="P562" s="102"/>
      <c r="Q562" s="102"/>
      <c r="R562" s="102"/>
      <c r="S562" s="102"/>
      <c r="T562" s="102"/>
      <c r="U562" s="102"/>
      <c r="V562" s="102"/>
      <c r="W562" s="102"/>
      <c r="X562" s="102"/>
      <c r="Y562" s="102"/>
      <c r="Z562" s="102"/>
      <c r="AA562" s="102"/>
    </row>
    <row r="563" spans="1:27" x14ac:dyDescent="0.25">
      <c r="A563" s="102"/>
      <c r="B563" s="102"/>
      <c r="C563" s="102"/>
      <c r="D563" s="102"/>
      <c r="E563" s="102"/>
      <c r="F563" s="102"/>
      <c r="G563" s="102"/>
      <c r="H563" s="102"/>
      <c r="I563" s="102"/>
      <c r="J563" s="102"/>
      <c r="K563" s="102"/>
      <c r="L563" s="102"/>
      <c r="M563" s="102"/>
      <c r="N563" s="102"/>
      <c r="O563" s="102"/>
      <c r="P563" s="102"/>
      <c r="Q563" s="102"/>
      <c r="R563" s="102"/>
      <c r="S563" s="102"/>
      <c r="T563" s="102"/>
      <c r="U563" s="102"/>
      <c r="V563" s="102"/>
      <c r="W563" s="102"/>
      <c r="X563" s="102"/>
      <c r="Y563" s="102"/>
      <c r="Z563" s="102"/>
      <c r="AA563" s="102"/>
    </row>
    <row r="564" spans="1:27" x14ac:dyDescent="0.25">
      <c r="A564" s="102"/>
      <c r="B564" s="102"/>
      <c r="C564" s="102"/>
      <c r="D564" s="102"/>
      <c r="E564" s="102"/>
      <c r="F564" s="102"/>
      <c r="G564" s="102"/>
      <c r="H564" s="102"/>
      <c r="I564" s="102"/>
      <c r="J564" s="102"/>
      <c r="K564" s="102"/>
      <c r="L564" s="102"/>
      <c r="M564" s="102"/>
      <c r="N564" s="102"/>
      <c r="O564" s="102"/>
      <c r="P564" s="102"/>
      <c r="Q564" s="102"/>
      <c r="R564" s="102"/>
      <c r="S564" s="102"/>
      <c r="T564" s="102"/>
      <c r="U564" s="102"/>
      <c r="V564" s="102"/>
      <c r="W564" s="102"/>
      <c r="X564" s="102"/>
      <c r="Y564" s="102"/>
      <c r="Z564" s="102"/>
      <c r="AA564" s="102"/>
    </row>
    <row r="565" spans="1:27" x14ac:dyDescent="0.25">
      <c r="A565" s="102"/>
      <c r="B565" s="102"/>
      <c r="C565" s="102"/>
      <c r="D565" s="102"/>
      <c r="E565" s="102"/>
      <c r="F565" s="102"/>
      <c r="G565" s="102"/>
      <c r="H565" s="102"/>
      <c r="I565" s="102"/>
      <c r="J565" s="102"/>
      <c r="K565" s="102"/>
      <c r="L565" s="102"/>
      <c r="M565" s="102"/>
      <c r="N565" s="102"/>
      <c r="O565" s="102"/>
      <c r="P565" s="102"/>
      <c r="Q565" s="102"/>
      <c r="R565" s="102"/>
      <c r="S565" s="102"/>
      <c r="T565" s="102"/>
      <c r="U565" s="102"/>
      <c r="V565" s="102"/>
      <c r="W565" s="102"/>
      <c r="X565" s="102"/>
      <c r="Y565" s="102"/>
      <c r="Z565" s="102"/>
      <c r="AA565" s="102"/>
    </row>
    <row r="566" spans="1:27" x14ac:dyDescent="0.25">
      <c r="A566" s="102"/>
      <c r="B566" s="102"/>
      <c r="C566" s="102"/>
      <c r="D566" s="102"/>
      <c r="E566" s="102"/>
      <c r="F566" s="102"/>
      <c r="G566" s="102"/>
      <c r="H566" s="102"/>
      <c r="I566" s="102"/>
      <c r="J566" s="102"/>
      <c r="K566" s="102"/>
      <c r="L566" s="102"/>
      <c r="M566" s="102"/>
      <c r="N566" s="102"/>
      <c r="O566" s="102"/>
      <c r="P566" s="102"/>
      <c r="Q566" s="102"/>
      <c r="R566" s="102"/>
      <c r="S566" s="102"/>
      <c r="T566" s="102"/>
      <c r="U566" s="102"/>
      <c r="V566" s="102"/>
      <c r="W566" s="102"/>
      <c r="X566" s="102"/>
      <c r="Y566" s="102"/>
      <c r="Z566" s="102"/>
      <c r="AA566" s="102"/>
    </row>
    <row r="567" spans="1:27" x14ac:dyDescent="0.25">
      <c r="A567" s="102"/>
      <c r="B567" s="102"/>
      <c r="C567" s="102"/>
      <c r="D567" s="102"/>
      <c r="E567" s="102"/>
      <c r="F567" s="102"/>
      <c r="G567" s="102"/>
      <c r="H567" s="102"/>
      <c r="I567" s="102"/>
      <c r="J567" s="102"/>
      <c r="K567" s="102"/>
      <c r="L567" s="102"/>
      <c r="M567" s="102"/>
      <c r="N567" s="102"/>
      <c r="O567" s="102"/>
      <c r="P567" s="102"/>
      <c r="Q567" s="102"/>
      <c r="R567" s="102"/>
      <c r="S567" s="102"/>
      <c r="T567" s="102"/>
      <c r="U567" s="102"/>
      <c r="V567" s="102"/>
      <c r="W567" s="102"/>
      <c r="X567" s="102"/>
      <c r="Y567" s="102"/>
      <c r="Z567" s="102"/>
      <c r="AA567" s="102"/>
    </row>
    <row r="568" spans="1:27" x14ac:dyDescent="0.25">
      <c r="A568" s="102"/>
      <c r="B568" s="102"/>
      <c r="C568" s="102"/>
      <c r="D568" s="102"/>
      <c r="E568" s="102"/>
      <c r="F568" s="102"/>
      <c r="G568" s="102"/>
      <c r="H568" s="102"/>
      <c r="I568" s="102"/>
      <c r="J568" s="102"/>
      <c r="K568" s="102"/>
      <c r="L568" s="102"/>
      <c r="M568" s="102"/>
      <c r="N568" s="102"/>
      <c r="O568" s="102"/>
      <c r="P568" s="102"/>
      <c r="Q568" s="102"/>
      <c r="R568" s="102"/>
      <c r="S568" s="102"/>
      <c r="T568" s="102"/>
      <c r="U568" s="102"/>
      <c r="V568" s="102"/>
      <c r="W568" s="102"/>
      <c r="X568" s="102"/>
      <c r="Y568" s="102"/>
      <c r="Z568" s="102"/>
      <c r="AA568" s="102"/>
    </row>
    <row r="569" spans="1:27" x14ac:dyDescent="0.25">
      <c r="A569" s="102"/>
      <c r="B569" s="102"/>
      <c r="C569" s="102"/>
      <c r="D569" s="102"/>
      <c r="E569" s="102"/>
      <c r="F569" s="102"/>
      <c r="G569" s="102"/>
      <c r="H569" s="102"/>
      <c r="I569" s="102"/>
      <c r="J569" s="102"/>
      <c r="K569" s="102"/>
      <c r="L569" s="102"/>
      <c r="M569" s="102"/>
      <c r="N569" s="102"/>
      <c r="O569" s="102"/>
      <c r="P569" s="102"/>
      <c r="Q569" s="102"/>
      <c r="R569" s="102"/>
      <c r="S569" s="102"/>
      <c r="T569" s="102"/>
      <c r="U569" s="102"/>
      <c r="V569" s="102"/>
      <c r="W569" s="102"/>
      <c r="X569" s="102"/>
      <c r="Y569" s="102"/>
      <c r="Z569" s="102"/>
      <c r="AA569" s="102"/>
    </row>
    <row r="570" spans="1:27" x14ac:dyDescent="0.25">
      <c r="A570" s="102"/>
      <c r="B570" s="102"/>
      <c r="C570" s="102"/>
      <c r="D570" s="102"/>
      <c r="E570" s="102"/>
      <c r="F570" s="102"/>
      <c r="G570" s="102"/>
      <c r="H570" s="102"/>
      <c r="I570" s="102"/>
      <c r="J570" s="102"/>
      <c r="K570" s="102"/>
      <c r="L570" s="102"/>
      <c r="M570" s="102"/>
      <c r="N570" s="102"/>
      <c r="O570" s="102"/>
      <c r="P570" s="102"/>
      <c r="Q570" s="102"/>
      <c r="R570" s="102"/>
      <c r="S570" s="102"/>
      <c r="T570" s="102"/>
      <c r="U570" s="102"/>
      <c r="V570" s="102"/>
      <c r="W570" s="102"/>
      <c r="X570" s="102"/>
      <c r="Y570" s="102"/>
      <c r="Z570" s="102"/>
      <c r="AA570" s="102"/>
    </row>
    <row r="571" spans="1:27" x14ac:dyDescent="0.25">
      <c r="A571" s="102"/>
      <c r="B571" s="102"/>
      <c r="C571" s="102"/>
      <c r="D571" s="102"/>
      <c r="E571" s="102"/>
      <c r="F571" s="102"/>
      <c r="G571" s="102"/>
      <c r="H571" s="102"/>
      <c r="I571" s="102"/>
      <c r="J571" s="102"/>
      <c r="K571" s="102"/>
      <c r="L571" s="102"/>
      <c r="M571" s="102"/>
      <c r="N571" s="102"/>
      <c r="O571" s="102"/>
      <c r="P571" s="102"/>
      <c r="Q571" s="102"/>
      <c r="R571" s="102"/>
      <c r="S571" s="102"/>
      <c r="T571" s="102"/>
      <c r="U571" s="102"/>
      <c r="V571" s="102"/>
      <c r="W571" s="102"/>
      <c r="X571" s="102"/>
      <c r="Y571" s="102"/>
      <c r="Z571" s="102"/>
      <c r="AA571" s="102"/>
    </row>
    <row r="572" spans="1:27" x14ac:dyDescent="0.25">
      <c r="A572" s="102"/>
      <c r="B572" s="102"/>
      <c r="C572" s="102"/>
      <c r="D572" s="102"/>
      <c r="E572" s="102"/>
      <c r="F572" s="102"/>
      <c r="G572" s="102"/>
      <c r="H572" s="102"/>
      <c r="I572" s="102"/>
      <c r="J572" s="102"/>
      <c r="K572" s="102"/>
      <c r="L572" s="102"/>
      <c r="M572" s="102"/>
      <c r="N572" s="102"/>
      <c r="O572" s="102"/>
      <c r="P572" s="102"/>
      <c r="Q572" s="102"/>
      <c r="R572" s="102"/>
      <c r="S572" s="102"/>
      <c r="T572" s="102"/>
      <c r="U572" s="102"/>
      <c r="V572" s="102"/>
      <c r="W572" s="102"/>
      <c r="X572" s="102"/>
      <c r="Y572" s="102"/>
      <c r="Z572" s="102"/>
      <c r="AA572" s="102"/>
    </row>
    <row r="573" spans="1:27" x14ac:dyDescent="0.25">
      <c r="A573" s="102"/>
      <c r="B573" s="102"/>
      <c r="C573" s="102"/>
      <c r="D573" s="102"/>
      <c r="E573" s="102"/>
      <c r="F573" s="102"/>
      <c r="G573" s="102"/>
      <c r="H573" s="102"/>
      <c r="I573" s="102"/>
      <c r="J573" s="102"/>
      <c r="K573" s="102"/>
      <c r="L573" s="102"/>
      <c r="M573" s="102"/>
      <c r="N573" s="102"/>
      <c r="O573" s="102"/>
      <c r="P573" s="102"/>
      <c r="Q573" s="102"/>
      <c r="R573" s="102"/>
      <c r="S573" s="102"/>
      <c r="T573" s="102"/>
      <c r="U573" s="102"/>
      <c r="V573" s="102"/>
      <c r="W573" s="102"/>
      <c r="X573" s="102"/>
      <c r="Y573" s="102"/>
      <c r="Z573" s="102"/>
      <c r="AA573" s="102"/>
    </row>
    <row r="574" spans="1:27" x14ac:dyDescent="0.25">
      <c r="A574" s="102"/>
      <c r="B574" s="102"/>
      <c r="C574" s="102"/>
      <c r="D574" s="102"/>
      <c r="E574" s="102"/>
      <c r="F574" s="102"/>
      <c r="G574" s="102"/>
      <c r="H574" s="102"/>
      <c r="I574" s="102"/>
      <c r="J574" s="102"/>
      <c r="K574" s="102"/>
      <c r="L574" s="102"/>
      <c r="M574" s="102"/>
      <c r="N574" s="102"/>
      <c r="O574" s="102"/>
      <c r="P574" s="102"/>
      <c r="Q574" s="102"/>
      <c r="R574" s="102"/>
      <c r="S574" s="102"/>
      <c r="T574" s="102"/>
      <c r="U574" s="102"/>
      <c r="V574" s="102"/>
      <c r="W574" s="102"/>
      <c r="X574" s="102"/>
      <c r="Y574" s="102"/>
      <c r="Z574" s="102"/>
      <c r="AA574" s="102"/>
    </row>
    <row r="575" spans="1:27" x14ac:dyDescent="0.25">
      <c r="A575" s="102"/>
      <c r="B575" s="102"/>
      <c r="C575" s="102"/>
      <c r="D575" s="102"/>
      <c r="E575" s="102"/>
      <c r="F575" s="102"/>
      <c r="G575" s="102"/>
      <c r="H575" s="102"/>
      <c r="I575" s="102"/>
      <c r="J575" s="102"/>
      <c r="K575" s="102"/>
      <c r="L575" s="102"/>
      <c r="M575" s="102"/>
      <c r="N575" s="102"/>
      <c r="O575" s="102"/>
      <c r="P575" s="102"/>
      <c r="Q575" s="102"/>
      <c r="R575" s="102"/>
      <c r="S575" s="102"/>
      <c r="T575" s="102"/>
      <c r="U575" s="102"/>
      <c r="V575" s="102"/>
      <c r="W575" s="102"/>
      <c r="X575" s="102"/>
      <c r="Y575" s="102"/>
      <c r="Z575" s="102"/>
      <c r="AA575" s="102"/>
    </row>
    <row r="576" spans="1:27" x14ac:dyDescent="0.25">
      <c r="A576" s="102"/>
      <c r="B576" s="102"/>
      <c r="C576" s="102"/>
      <c r="D576" s="102"/>
      <c r="E576" s="102"/>
      <c r="F576" s="102"/>
      <c r="G576" s="102"/>
      <c r="H576" s="102"/>
      <c r="I576" s="102"/>
      <c r="J576" s="102"/>
      <c r="K576" s="102"/>
      <c r="L576" s="102"/>
      <c r="M576" s="102"/>
      <c r="N576" s="102"/>
      <c r="O576" s="102"/>
      <c r="P576" s="102"/>
      <c r="Q576" s="102"/>
      <c r="R576" s="102"/>
      <c r="S576" s="102"/>
      <c r="T576" s="102"/>
      <c r="U576" s="102"/>
      <c r="V576" s="102"/>
      <c r="W576" s="102"/>
      <c r="X576" s="102"/>
      <c r="Y576" s="102"/>
      <c r="Z576" s="102"/>
      <c r="AA576" s="102"/>
    </row>
    <row r="577" spans="1:27" x14ac:dyDescent="0.25">
      <c r="A577" s="102"/>
      <c r="B577" s="102"/>
      <c r="C577" s="102"/>
      <c r="D577" s="102"/>
      <c r="E577" s="102"/>
      <c r="F577" s="102"/>
      <c r="G577" s="102"/>
      <c r="H577" s="102"/>
      <c r="I577" s="102"/>
      <c r="J577" s="102"/>
      <c r="K577" s="102"/>
      <c r="L577" s="102"/>
      <c r="M577" s="102"/>
      <c r="N577" s="102"/>
      <c r="O577" s="102"/>
      <c r="P577" s="102"/>
      <c r="Q577" s="102"/>
      <c r="R577" s="102"/>
      <c r="S577" s="102"/>
      <c r="T577" s="102"/>
      <c r="U577" s="102"/>
      <c r="V577" s="102"/>
      <c r="W577" s="102"/>
      <c r="X577" s="102"/>
      <c r="Y577" s="102"/>
      <c r="Z577" s="102"/>
      <c r="AA577" s="102"/>
    </row>
    <row r="578" spans="1:27" x14ac:dyDescent="0.25">
      <c r="A578" s="102"/>
      <c r="B578" s="102"/>
      <c r="C578" s="102"/>
      <c r="D578" s="102"/>
      <c r="E578" s="102"/>
      <c r="F578" s="102"/>
      <c r="G578" s="102"/>
      <c r="H578" s="102"/>
      <c r="I578" s="102"/>
      <c r="J578" s="102"/>
      <c r="K578" s="102"/>
      <c r="L578" s="102"/>
      <c r="M578" s="102"/>
      <c r="N578" s="102"/>
      <c r="O578" s="102"/>
      <c r="P578" s="102"/>
      <c r="Q578" s="102"/>
      <c r="R578" s="102"/>
      <c r="S578" s="102"/>
      <c r="T578" s="102"/>
      <c r="U578" s="102"/>
      <c r="V578" s="102"/>
      <c r="W578" s="102"/>
      <c r="X578" s="102"/>
      <c r="Y578" s="102"/>
      <c r="Z578" s="102"/>
      <c r="AA578" s="102"/>
    </row>
    <row r="579" spans="1:27" x14ac:dyDescent="0.25">
      <c r="A579" s="102"/>
      <c r="B579" s="102"/>
      <c r="C579" s="102"/>
      <c r="D579" s="102"/>
      <c r="E579" s="102"/>
      <c r="F579" s="102"/>
      <c r="G579" s="102"/>
      <c r="H579" s="102"/>
      <c r="I579" s="102"/>
      <c r="J579" s="102"/>
      <c r="K579" s="102"/>
      <c r="L579" s="102"/>
      <c r="M579" s="102"/>
      <c r="N579" s="102"/>
      <c r="O579" s="102"/>
      <c r="P579" s="102"/>
      <c r="Q579" s="102"/>
      <c r="R579" s="102"/>
      <c r="S579" s="102"/>
      <c r="T579" s="102"/>
      <c r="U579" s="102"/>
      <c r="V579" s="102"/>
      <c r="W579" s="102"/>
      <c r="X579" s="102"/>
      <c r="Y579" s="102"/>
      <c r="Z579" s="102"/>
      <c r="AA579" s="102"/>
    </row>
    <row r="580" spans="1:27" x14ac:dyDescent="0.25">
      <c r="A580" s="102"/>
      <c r="B580" s="102"/>
      <c r="C580" s="102"/>
      <c r="D580" s="102"/>
      <c r="E580" s="102"/>
      <c r="F580" s="102"/>
      <c r="G580" s="102"/>
      <c r="H580" s="102"/>
      <c r="I580" s="102"/>
      <c r="J580" s="102"/>
      <c r="K580" s="102"/>
      <c r="L580" s="102"/>
      <c r="M580" s="102"/>
      <c r="N580" s="102"/>
      <c r="O580" s="102"/>
      <c r="P580" s="102"/>
      <c r="Q580" s="102"/>
      <c r="R580" s="102"/>
      <c r="S580" s="102"/>
      <c r="T580" s="102"/>
      <c r="U580" s="102"/>
      <c r="V580" s="102"/>
      <c r="W580" s="102"/>
      <c r="X580" s="102"/>
      <c r="Y580" s="102"/>
      <c r="Z580" s="102"/>
      <c r="AA580" s="102"/>
    </row>
    <row r="581" spans="1:27" x14ac:dyDescent="0.25">
      <c r="A581" s="102"/>
      <c r="B581" s="102"/>
      <c r="C581" s="102"/>
      <c r="D581" s="102"/>
      <c r="E581" s="102"/>
      <c r="F581" s="102"/>
      <c r="G581" s="102"/>
      <c r="H581" s="102"/>
      <c r="I581" s="102"/>
      <c r="J581" s="102"/>
      <c r="K581" s="102"/>
      <c r="L581" s="102"/>
      <c r="M581" s="102"/>
      <c r="N581" s="102"/>
      <c r="O581" s="102"/>
      <c r="P581" s="102"/>
      <c r="Q581" s="102"/>
      <c r="R581" s="102"/>
      <c r="S581" s="102"/>
      <c r="T581" s="102"/>
      <c r="U581" s="102"/>
      <c r="V581" s="102"/>
      <c r="W581" s="102"/>
      <c r="X581" s="102"/>
      <c r="Y581" s="102"/>
      <c r="Z581" s="102"/>
      <c r="AA581" s="102"/>
    </row>
    <row r="582" spans="1:27" x14ac:dyDescent="0.25">
      <c r="A582" s="102"/>
      <c r="B582" s="102"/>
      <c r="C582" s="102"/>
      <c r="D582" s="102"/>
      <c r="E582" s="102"/>
      <c r="F582" s="102"/>
      <c r="G582" s="102"/>
      <c r="H582" s="102"/>
      <c r="I582" s="102"/>
      <c r="J582" s="102"/>
      <c r="K582" s="102"/>
      <c r="L582" s="102"/>
      <c r="M582" s="102"/>
      <c r="N582" s="102"/>
      <c r="O582" s="102"/>
      <c r="P582" s="102"/>
      <c r="Q582" s="102"/>
      <c r="R582" s="102"/>
      <c r="S582" s="102"/>
      <c r="T582" s="102"/>
      <c r="U582" s="102"/>
      <c r="V582" s="102"/>
      <c r="W582" s="102"/>
      <c r="X582" s="102"/>
      <c r="Y582" s="102"/>
      <c r="Z582" s="102"/>
      <c r="AA582" s="102"/>
    </row>
    <row r="583" spans="1:27" x14ac:dyDescent="0.25">
      <c r="A583" s="102"/>
      <c r="B583" s="102"/>
      <c r="C583" s="102"/>
      <c r="D583" s="102"/>
      <c r="E583" s="102"/>
      <c r="F583" s="102"/>
      <c r="G583" s="102"/>
      <c r="H583" s="102"/>
      <c r="I583" s="102"/>
      <c r="J583" s="102"/>
      <c r="K583" s="102"/>
      <c r="L583" s="102"/>
      <c r="M583" s="102"/>
      <c r="N583" s="102"/>
      <c r="O583" s="102"/>
      <c r="P583" s="102"/>
      <c r="Q583" s="102"/>
      <c r="R583" s="102"/>
      <c r="S583" s="102"/>
      <c r="T583" s="102"/>
      <c r="U583" s="102"/>
      <c r="V583" s="102"/>
      <c r="W583" s="102"/>
      <c r="X583" s="102"/>
      <c r="Y583" s="102"/>
      <c r="Z583" s="102"/>
      <c r="AA583" s="102"/>
    </row>
    <row r="584" spans="1:27" x14ac:dyDescent="0.25">
      <c r="A584" s="102"/>
      <c r="B584" s="102"/>
      <c r="C584" s="102"/>
      <c r="D584" s="102"/>
      <c r="E584" s="102"/>
      <c r="F584" s="102"/>
      <c r="G584" s="102"/>
      <c r="H584" s="102"/>
      <c r="I584" s="102"/>
      <c r="J584" s="102"/>
      <c r="K584" s="102"/>
      <c r="L584" s="102"/>
      <c r="M584" s="102"/>
      <c r="N584" s="102"/>
      <c r="O584" s="102"/>
      <c r="P584" s="102"/>
      <c r="Q584" s="102"/>
      <c r="R584" s="102"/>
      <c r="S584" s="102"/>
      <c r="T584" s="102"/>
      <c r="U584" s="102"/>
      <c r="V584" s="102"/>
      <c r="W584" s="102"/>
      <c r="X584" s="102"/>
      <c r="Y584" s="102"/>
      <c r="Z584" s="102"/>
      <c r="AA584" s="102"/>
    </row>
    <row r="585" spans="1:27" x14ac:dyDescent="0.25">
      <c r="A585" s="102"/>
      <c r="B585" s="102"/>
      <c r="C585" s="102"/>
      <c r="D585" s="102"/>
      <c r="E585" s="102"/>
      <c r="F585" s="102"/>
      <c r="G585" s="102"/>
      <c r="H585" s="102"/>
      <c r="I585" s="102"/>
      <c r="J585" s="102"/>
      <c r="K585" s="102"/>
      <c r="L585" s="102"/>
      <c r="M585" s="102"/>
      <c r="N585" s="102"/>
      <c r="O585" s="102"/>
      <c r="P585" s="102"/>
      <c r="Q585" s="102"/>
      <c r="R585" s="102"/>
      <c r="S585" s="102"/>
      <c r="T585" s="102"/>
      <c r="U585" s="102"/>
      <c r="V585" s="102"/>
      <c r="W585" s="102"/>
      <c r="X585" s="102"/>
      <c r="Y585" s="102"/>
      <c r="Z585" s="102"/>
      <c r="AA585" s="102"/>
    </row>
    <row r="586" spans="1:27" x14ac:dyDescent="0.25">
      <c r="A586" s="102"/>
      <c r="B586" s="102"/>
      <c r="C586" s="102"/>
      <c r="D586" s="102"/>
      <c r="E586" s="102"/>
      <c r="F586" s="102"/>
      <c r="G586" s="102"/>
      <c r="H586" s="102"/>
      <c r="I586" s="102"/>
      <c r="J586" s="102"/>
      <c r="K586" s="102"/>
      <c r="L586" s="102"/>
      <c r="M586" s="102"/>
      <c r="N586" s="102"/>
      <c r="O586" s="102"/>
      <c r="P586" s="102"/>
      <c r="Q586" s="102"/>
      <c r="R586" s="102"/>
      <c r="S586" s="102"/>
      <c r="T586" s="102"/>
      <c r="U586" s="102"/>
      <c r="V586" s="102"/>
      <c r="W586" s="102"/>
      <c r="X586" s="102"/>
      <c r="Y586" s="102"/>
      <c r="Z586" s="102"/>
      <c r="AA586" s="102"/>
    </row>
    <row r="587" spans="1:27" x14ac:dyDescent="0.25">
      <c r="A587" s="102"/>
      <c r="B587" s="102"/>
      <c r="C587" s="102"/>
      <c r="D587" s="102"/>
      <c r="E587" s="102"/>
      <c r="F587" s="102"/>
      <c r="G587" s="102"/>
      <c r="H587" s="102"/>
      <c r="I587" s="102"/>
      <c r="J587" s="102"/>
      <c r="K587" s="102"/>
      <c r="L587" s="102"/>
      <c r="M587" s="102"/>
      <c r="N587" s="102"/>
      <c r="O587" s="102"/>
      <c r="P587" s="102"/>
      <c r="Q587" s="102"/>
      <c r="R587" s="102"/>
      <c r="S587" s="102"/>
      <c r="T587" s="102"/>
      <c r="U587" s="102"/>
      <c r="V587" s="102"/>
      <c r="W587" s="102"/>
      <c r="X587" s="102"/>
      <c r="Y587" s="102"/>
      <c r="Z587" s="102"/>
      <c r="AA587" s="102"/>
    </row>
    <row r="588" spans="1:27" x14ac:dyDescent="0.25">
      <c r="A588" s="102"/>
      <c r="B588" s="102"/>
      <c r="C588" s="102"/>
      <c r="D588" s="102"/>
      <c r="E588" s="102"/>
      <c r="F588" s="102"/>
      <c r="G588" s="102"/>
      <c r="H588" s="102"/>
      <c r="I588" s="102"/>
      <c r="J588" s="102"/>
      <c r="K588" s="102"/>
      <c r="L588" s="102"/>
      <c r="M588" s="102"/>
      <c r="N588" s="102"/>
      <c r="O588" s="102"/>
      <c r="P588" s="102"/>
      <c r="Q588" s="102"/>
      <c r="R588" s="102"/>
      <c r="S588" s="102"/>
      <c r="T588" s="102"/>
      <c r="U588" s="102"/>
      <c r="V588" s="102"/>
      <c r="W588" s="102"/>
      <c r="X588" s="102"/>
      <c r="Y588" s="102"/>
      <c r="Z588" s="102"/>
      <c r="AA588" s="102"/>
    </row>
    <row r="589" spans="1:27" x14ac:dyDescent="0.25">
      <c r="A589" s="102"/>
      <c r="B589" s="102"/>
      <c r="C589" s="102"/>
      <c r="D589" s="102"/>
      <c r="E589" s="102"/>
      <c r="F589" s="102"/>
      <c r="G589" s="102"/>
      <c r="H589" s="102"/>
      <c r="I589" s="102"/>
      <c r="J589" s="102"/>
      <c r="K589" s="102"/>
      <c r="L589" s="102"/>
      <c r="M589" s="102"/>
      <c r="N589" s="102"/>
      <c r="O589" s="102"/>
      <c r="P589" s="102"/>
      <c r="Q589" s="102"/>
      <c r="R589" s="102"/>
      <c r="S589" s="102"/>
      <c r="T589" s="102"/>
      <c r="U589" s="102"/>
      <c r="V589" s="102"/>
      <c r="W589" s="102"/>
      <c r="X589" s="102"/>
      <c r="Y589" s="102"/>
      <c r="Z589" s="102"/>
      <c r="AA589" s="102"/>
    </row>
    <row r="590" spans="1:27" x14ac:dyDescent="0.25">
      <c r="A590" s="102"/>
      <c r="B590" s="102"/>
      <c r="C590" s="102"/>
      <c r="D590" s="102"/>
      <c r="E590" s="102"/>
      <c r="F590" s="102"/>
      <c r="G590" s="102"/>
      <c r="H590" s="102"/>
      <c r="I590" s="102"/>
      <c r="J590" s="102"/>
      <c r="K590" s="102"/>
      <c r="L590" s="102"/>
      <c r="M590" s="102"/>
      <c r="N590" s="102"/>
      <c r="O590" s="102"/>
      <c r="P590" s="102"/>
      <c r="Q590" s="102"/>
      <c r="R590" s="102"/>
      <c r="S590" s="102"/>
      <c r="T590" s="102"/>
      <c r="U590" s="102"/>
      <c r="V590" s="102"/>
      <c r="W590" s="102"/>
      <c r="X590" s="102"/>
      <c r="Y590" s="102"/>
      <c r="Z590" s="102"/>
      <c r="AA590" s="102"/>
    </row>
    <row r="591" spans="1:27" x14ac:dyDescent="0.25">
      <c r="A591" s="102"/>
      <c r="B591" s="102"/>
      <c r="C591" s="102"/>
      <c r="D591" s="102"/>
      <c r="E591" s="102"/>
      <c r="F591" s="102"/>
      <c r="G591" s="102"/>
      <c r="H591" s="102"/>
      <c r="I591" s="102"/>
      <c r="J591" s="102"/>
      <c r="K591" s="102"/>
      <c r="L591" s="102"/>
      <c r="M591" s="102"/>
      <c r="N591" s="102"/>
      <c r="O591" s="102"/>
      <c r="P591" s="102"/>
      <c r="Q591" s="102"/>
      <c r="R591" s="102"/>
      <c r="S591" s="102"/>
      <c r="T591" s="102"/>
      <c r="U591" s="102"/>
      <c r="V591" s="102"/>
      <c r="W591" s="102"/>
      <c r="X591" s="102"/>
      <c r="Y591" s="102"/>
      <c r="Z591" s="102"/>
      <c r="AA591" s="102"/>
    </row>
    <row r="592" spans="1:27" x14ac:dyDescent="0.25">
      <c r="A592" s="102"/>
      <c r="B592" s="102"/>
      <c r="C592" s="102"/>
      <c r="D592" s="102"/>
      <c r="E592" s="102"/>
      <c r="F592" s="102"/>
      <c r="G592" s="102"/>
      <c r="H592" s="102"/>
      <c r="I592" s="102"/>
      <c r="J592" s="102"/>
      <c r="K592" s="102"/>
      <c r="L592" s="102"/>
      <c r="M592" s="102"/>
      <c r="N592" s="102"/>
      <c r="O592" s="102"/>
      <c r="P592" s="102"/>
      <c r="Q592" s="102"/>
      <c r="R592" s="102"/>
      <c r="S592" s="102"/>
      <c r="T592" s="102"/>
      <c r="U592" s="102"/>
      <c r="V592" s="102"/>
      <c r="W592" s="102"/>
      <c r="X592" s="102"/>
      <c r="Y592" s="102"/>
      <c r="Z592" s="102"/>
      <c r="AA592" s="102"/>
    </row>
    <row r="593" spans="1:27" x14ac:dyDescent="0.25">
      <c r="A593" s="102"/>
      <c r="B593" s="102"/>
      <c r="C593" s="102"/>
      <c r="D593" s="102"/>
      <c r="E593" s="102"/>
      <c r="F593" s="102"/>
      <c r="G593" s="102"/>
      <c r="H593" s="102"/>
      <c r="I593" s="102"/>
      <c r="J593" s="102"/>
      <c r="K593" s="102"/>
      <c r="L593" s="102"/>
      <c r="M593" s="102"/>
      <c r="N593" s="102"/>
      <c r="O593" s="102"/>
      <c r="P593" s="102"/>
      <c r="Q593" s="102"/>
      <c r="R593" s="102"/>
      <c r="S593" s="102"/>
      <c r="T593" s="102"/>
      <c r="U593" s="102"/>
      <c r="V593" s="102"/>
      <c r="W593" s="102"/>
      <c r="X593" s="102"/>
      <c r="Y593" s="102"/>
      <c r="Z593" s="102"/>
      <c r="AA593" s="102"/>
    </row>
    <row r="594" spans="1:27" x14ac:dyDescent="0.25">
      <c r="A594" s="102"/>
      <c r="B594" s="102"/>
      <c r="C594" s="102"/>
      <c r="D594" s="102"/>
      <c r="E594" s="102"/>
      <c r="F594" s="102"/>
      <c r="G594" s="102"/>
      <c r="H594" s="102"/>
      <c r="I594" s="102"/>
      <c r="J594" s="102"/>
      <c r="K594" s="102"/>
      <c r="L594" s="102"/>
      <c r="M594" s="102"/>
      <c r="N594" s="102"/>
      <c r="O594" s="102"/>
      <c r="P594" s="102"/>
      <c r="Q594" s="102"/>
      <c r="R594" s="102"/>
      <c r="S594" s="102"/>
      <c r="T594" s="102"/>
      <c r="U594" s="102"/>
      <c r="V594" s="102"/>
      <c r="W594" s="102"/>
      <c r="X594" s="102"/>
      <c r="Y594" s="102"/>
      <c r="Z594" s="102"/>
      <c r="AA594" s="102"/>
    </row>
    <row r="595" spans="1:27" x14ac:dyDescent="0.25">
      <c r="A595" s="102"/>
      <c r="B595" s="102"/>
      <c r="C595" s="102"/>
      <c r="D595" s="102"/>
      <c r="E595" s="102"/>
      <c r="F595" s="102"/>
      <c r="G595" s="102"/>
      <c r="H595" s="102"/>
      <c r="I595" s="102"/>
      <c r="J595" s="102"/>
      <c r="K595" s="102"/>
      <c r="L595" s="102"/>
      <c r="M595" s="102"/>
      <c r="N595" s="102"/>
      <c r="O595" s="102"/>
      <c r="P595" s="102"/>
      <c r="Q595" s="102"/>
      <c r="R595" s="102"/>
      <c r="S595" s="102"/>
      <c r="T595" s="102"/>
      <c r="U595" s="102"/>
      <c r="V595" s="102"/>
      <c r="W595" s="102"/>
      <c r="X595" s="102"/>
      <c r="Y595" s="102"/>
      <c r="Z595" s="102"/>
      <c r="AA595" s="102"/>
    </row>
    <row r="596" spans="1:27" x14ac:dyDescent="0.25">
      <c r="A596" s="102"/>
      <c r="B596" s="102"/>
      <c r="C596" s="102"/>
      <c r="D596" s="102"/>
      <c r="E596" s="102"/>
      <c r="F596" s="102"/>
      <c r="G596" s="102"/>
      <c r="H596" s="102"/>
      <c r="I596" s="102"/>
      <c r="J596" s="102"/>
      <c r="K596" s="102"/>
      <c r="L596" s="102"/>
      <c r="M596" s="102"/>
      <c r="N596" s="102"/>
      <c r="O596" s="102"/>
      <c r="P596" s="102"/>
      <c r="Q596" s="102"/>
      <c r="R596" s="102"/>
      <c r="S596" s="102"/>
      <c r="T596" s="102"/>
      <c r="U596" s="102"/>
      <c r="V596" s="102"/>
      <c r="W596" s="102"/>
      <c r="X596" s="102"/>
      <c r="Y596" s="102"/>
      <c r="Z596" s="102"/>
      <c r="AA596" s="102"/>
    </row>
    <row r="597" spans="1:27" x14ac:dyDescent="0.25">
      <c r="A597" s="102"/>
      <c r="B597" s="102"/>
      <c r="C597" s="102"/>
      <c r="D597" s="102"/>
      <c r="E597" s="102"/>
      <c r="F597" s="102"/>
      <c r="G597" s="102"/>
      <c r="H597" s="102"/>
      <c r="I597" s="102"/>
      <c r="J597" s="102"/>
      <c r="K597" s="102"/>
      <c r="L597" s="102"/>
      <c r="M597" s="102"/>
      <c r="N597" s="102"/>
      <c r="O597" s="102"/>
      <c r="P597" s="102"/>
      <c r="Q597" s="102"/>
      <c r="R597" s="102"/>
      <c r="S597" s="102"/>
      <c r="T597" s="102"/>
      <c r="U597" s="102"/>
      <c r="V597" s="102"/>
      <c r="W597" s="102"/>
      <c r="X597" s="102"/>
      <c r="Y597" s="102"/>
      <c r="Z597" s="102"/>
      <c r="AA597" s="102"/>
    </row>
    <row r="598" spans="1:27" x14ac:dyDescent="0.25">
      <c r="A598" s="102"/>
      <c r="B598" s="102"/>
      <c r="C598" s="102"/>
      <c r="D598" s="102"/>
      <c r="E598" s="102"/>
      <c r="F598" s="102"/>
      <c r="G598" s="102"/>
      <c r="H598" s="102"/>
      <c r="I598" s="102"/>
      <c r="J598" s="102"/>
      <c r="K598" s="102"/>
      <c r="L598" s="102"/>
      <c r="M598" s="102"/>
      <c r="N598" s="102"/>
      <c r="O598" s="102"/>
      <c r="P598" s="102"/>
      <c r="Q598" s="102"/>
      <c r="R598" s="102"/>
      <c r="S598" s="102"/>
      <c r="T598" s="102"/>
      <c r="U598" s="102"/>
      <c r="V598" s="102"/>
      <c r="W598" s="102"/>
      <c r="X598" s="102"/>
      <c r="Y598" s="102"/>
      <c r="Z598" s="102"/>
      <c r="AA598" s="102"/>
    </row>
    <row r="599" spans="1:27" x14ac:dyDescent="0.25">
      <c r="A599" s="102"/>
      <c r="B599" s="102"/>
      <c r="C599" s="102"/>
      <c r="D599" s="102"/>
      <c r="E599" s="102"/>
      <c r="F599" s="102"/>
      <c r="G599" s="102"/>
      <c r="H599" s="102"/>
      <c r="I599" s="102"/>
      <c r="J599" s="102"/>
      <c r="K599" s="102"/>
      <c r="L599" s="102"/>
      <c r="M599" s="102"/>
      <c r="N599" s="102"/>
      <c r="O599" s="102"/>
      <c r="P599" s="102"/>
      <c r="Q599" s="102"/>
      <c r="R599" s="102"/>
      <c r="S599" s="102"/>
      <c r="T599" s="102"/>
      <c r="U599" s="102"/>
      <c r="V599" s="102"/>
      <c r="W599" s="102"/>
      <c r="X599" s="102"/>
      <c r="Y599" s="102"/>
      <c r="Z599" s="102"/>
      <c r="AA599" s="102"/>
    </row>
    <row r="600" spans="1:27" x14ac:dyDescent="0.25">
      <c r="A600" s="102"/>
      <c r="B600" s="102"/>
      <c r="C600" s="102"/>
      <c r="D600" s="102"/>
      <c r="E600" s="102"/>
      <c r="F600" s="102"/>
      <c r="G600" s="102"/>
      <c r="H600" s="102"/>
      <c r="I600" s="102"/>
      <c r="J600" s="102"/>
      <c r="K600" s="102"/>
      <c r="L600" s="102"/>
      <c r="M600" s="102"/>
      <c r="N600" s="102"/>
      <c r="O600" s="102"/>
      <c r="P600" s="102"/>
      <c r="Q600" s="102"/>
      <c r="R600" s="102"/>
      <c r="S600" s="102"/>
      <c r="T600" s="102"/>
      <c r="U600" s="102"/>
      <c r="V600" s="102"/>
      <c r="W600" s="102"/>
      <c r="X600" s="102"/>
      <c r="Y600" s="102"/>
      <c r="Z600" s="102"/>
      <c r="AA600" s="102"/>
    </row>
    <row r="601" spans="1:27" x14ac:dyDescent="0.25">
      <c r="A601" s="102"/>
      <c r="B601" s="102"/>
      <c r="C601" s="102"/>
      <c r="D601" s="102"/>
      <c r="E601" s="102"/>
      <c r="F601" s="102"/>
      <c r="G601" s="102"/>
      <c r="H601" s="102"/>
      <c r="I601" s="102"/>
      <c r="J601" s="102"/>
      <c r="K601" s="102"/>
      <c r="L601" s="102"/>
      <c r="M601" s="102"/>
      <c r="N601" s="102"/>
      <c r="O601" s="102"/>
      <c r="P601" s="102"/>
      <c r="Q601" s="102"/>
      <c r="R601" s="102"/>
      <c r="S601" s="102"/>
      <c r="T601" s="102"/>
      <c r="U601" s="102"/>
      <c r="V601" s="102"/>
      <c r="W601" s="102"/>
      <c r="X601" s="102"/>
      <c r="Y601" s="102"/>
      <c r="Z601" s="102"/>
      <c r="AA601" s="102"/>
    </row>
    <row r="602" spans="1:27" x14ac:dyDescent="0.25">
      <c r="A602" s="102"/>
      <c r="B602" s="102"/>
      <c r="C602" s="102"/>
      <c r="D602" s="102"/>
      <c r="E602" s="102"/>
      <c r="F602" s="102"/>
      <c r="G602" s="102"/>
      <c r="H602" s="102"/>
      <c r="I602" s="102"/>
      <c r="J602" s="102"/>
      <c r="K602" s="102"/>
      <c r="L602" s="102"/>
      <c r="M602" s="102"/>
      <c r="N602" s="102"/>
      <c r="O602" s="102"/>
      <c r="P602" s="102"/>
      <c r="Q602" s="102"/>
      <c r="R602" s="102"/>
      <c r="S602" s="102"/>
      <c r="T602" s="102"/>
      <c r="U602" s="102"/>
      <c r="V602" s="102"/>
      <c r="W602" s="102"/>
      <c r="X602" s="102"/>
      <c r="Y602" s="102"/>
      <c r="Z602" s="102"/>
      <c r="AA602" s="102"/>
    </row>
    <row r="603" spans="1:27" x14ac:dyDescent="0.25">
      <c r="A603" s="102"/>
      <c r="B603" s="102"/>
      <c r="C603" s="102"/>
      <c r="D603" s="102"/>
      <c r="E603" s="102"/>
      <c r="F603" s="102"/>
      <c r="G603" s="102"/>
      <c r="H603" s="102"/>
      <c r="I603" s="102"/>
      <c r="J603" s="102"/>
      <c r="K603" s="102"/>
      <c r="L603" s="102"/>
      <c r="M603" s="102"/>
      <c r="N603" s="102"/>
      <c r="O603" s="102"/>
      <c r="P603" s="102"/>
      <c r="Q603" s="102"/>
      <c r="R603" s="102"/>
      <c r="S603" s="102"/>
      <c r="T603" s="102"/>
      <c r="U603" s="102"/>
      <c r="V603" s="102"/>
      <c r="W603" s="102"/>
      <c r="X603" s="102"/>
      <c r="Y603" s="102"/>
      <c r="Z603" s="102"/>
      <c r="AA603" s="102"/>
    </row>
    <row r="604" spans="1:27" x14ac:dyDescent="0.25">
      <c r="A604" s="102"/>
      <c r="B604" s="102"/>
      <c r="C604" s="102"/>
      <c r="D604" s="102"/>
      <c r="E604" s="102"/>
      <c r="F604" s="102"/>
      <c r="G604" s="102"/>
      <c r="H604" s="102"/>
      <c r="I604" s="102"/>
      <c r="J604" s="102"/>
      <c r="K604" s="102"/>
      <c r="L604" s="102"/>
      <c r="M604" s="102"/>
      <c r="N604" s="102"/>
      <c r="O604" s="102"/>
      <c r="P604" s="102"/>
      <c r="Q604" s="102"/>
      <c r="R604" s="102"/>
      <c r="S604" s="102"/>
      <c r="T604" s="102"/>
      <c r="U604" s="102"/>
      <c r="V604" s="102"/>
      <c r="W604" s="102"/>
      <c r="X604" s="102"/>
      <c r="Y604" s="102"/>
      <c r="Z604" s="102"/>
      <c r="AA604" s="102"/>
    </row>
    <row r="605" spans="1:27" x14ac:dyDescent="0.25">
      <c r="A605" s="102"/>
      <c r="B605" s="102"/>
      <c r="C605" s="102"/>
      <c r="D605" s="102"/>
      <c r="E605" s="102"/>
      <c r="F605" s="102"/>
      <c r="G605" s="102"/>
      <c r="H605" s="102"/>
      <c r="I605" s="102"/>
      <c r="J605" s="102"/>
      <c r="K605" s="102"/>
      <c r="L605" s="102"/>
      <c r="M605" s="102"/>
      <c r="N605" s="102"/>
      <c r="O605" s="102"/>
      <c r="P605" s="102"/>
      <c r="Q605" s="102"/>
      <c r="R605" s="102"/>
      <c r="S605" s="102"/>
      <c r="T605" s="102"/>
      <c r="U605" s="102"/>
      <c r="V605" s="102"/>
      <c r="W605" s="102"/>
      <c r="X605" s="102"/>
      <c r="Y605" s="102"/>
      <c r="Z605" s="102"/>
      <c r="AA605" s="102"/>
    </row>
    <row r="606" spans="1:27" x14ac:dyDescent="0.25">
      <c r="A606" s="102"/>
      <c r="B606" s="102"/>
      <c r="C606" s="102"/>
      <c r="D606" s="102"/>
      <c r="E606" s="102"/>
      <c r="F606" s="102"/>
      <c r="G606" s="102"/>
      <c r="H606" s="102"/>
      <c r="I606" s="102"/>
      <c r="J606" s="102"/>
      <c r="K606" s="102"/>
      <c r="L606" s="102"/>
      <c r="M606" s="102"/>
      <c r="N606" s="102"/>
      <c r="O606" s="102"/>
      <c r="P606" s="102"/>
      <c r="Q606" s="102"/>
      <c r="R606" s="102"/>
      <c r="S606" s="102"/>
      <c r="T606" s="102"/>
      <c r="U606" s="102"/>
      <c r="V606" s="102"/>
      <c r="W606" s="102"/>
      <c r="X606" s="102"/>
      <c r="Y606" s="102"/>
      <c r="Z606" s="102"/>
      <c r="AA606" s="102"/>
    </row>
    <row r="607" spans="1:27" x14ac:dyDescent="0.25">
      <c r="A607" s="102"/>
      <c r="B607" s="102"/>
      <c r="C607" s="102"/>
      <c r="D607" s="102"/>
      <c r="E607" s="102"/>
      <c r="F607" s="102"/>
      <c r="G607" s="102"/>
      <c r="H607" s="102"/>
      <c r="I607" s="102"/>
      <c r="J607" s="102"/>
      <c r="K607" s="102"/>
      <c r="L607" s="102"/>
      <c r="M607" s="102"/>
      <c r="N607" s="102"/>
      <c r="O607" s="102"/>
      <c r="P607" s="102"/>
      <c r="Q607" s="102"/>
      <c r="R607" s="102"/>
      <c r="S607" s="102"/>
      <c r="T607" s="102"/>
      <c r="U607" s="102"/>
      <c r="V607" s="102"/>
      <c r="W607" s="102"/>
      <c r="X607" s="102"/>
      <c r="Y607" s="102"/>
      <c r="Z607" s="102"/>
      <c r="AA607" s="102"/>
    </row>
    <row r="608" spans="1:27" x14ac:dyDescent="0.25">
      <c r="A608" s="102"/>
      <c r="B608" s="102"/>
      <c r="C608" s="102"/>
      <c r="D608" s="102"/>
      <c r="E608" s="102"/>
      <c r="F608" s="102"/>
      <c r="G608" s="102"/>
      <c r="H608" s="102"/>
      <c r="I608" s="102"/>
      <c r="J608" s="102"/>
      <c r="K608" s="102"/>
      <c r="L608" s="102"/>
      <c r="M608" s="102"/>
      <c r="N608" s="102"/>
      <c r="O608" s="102"/>
      <c r="P608" s="102"/>
      <c r="Q608" s="102"/>
      <c r="R608" s="102"/>
      <c r="S608" s="102"/>
      <c r="T608" s="102"/>
      <c r="U608" s="102"/>
      <c r="V608" s="102"/>
      <c r="W608" s="102"/>
      <c r="X608" s="102"/>
      <c r="Y608" s="102"/>
      <c r="Z608" s="102"/>
      <c r="AA608" s="102"/>
    </row>
    <row r="609" spans="1:27" x14ac:dyDescent="0.25">
      <c r="A609" s="102"/>
      <c r="B609" s="102"/>
      <c r="C609" s="102"/>
      <c r="D609" s="102"/>
      <c r="E609" s="102"/>
      <c r="F609" s="102"/>
      <c r="G609" s="102"/>
      <c r="H609" s="102"/>
      <c r="I609" s="102"/>
      <c r="J609" s="102"/>
      <c r="K609" s="102"/>
      <c r="L609" s="102"/>
      <c r="M609" s="102"/>
      <c r="N609" s="102"/>
      <c r="O609" s="102"/>
      <c r="P609" s="102"/>
      <c r="Q609" s="102"/>
      <c r="R609" s="102"/>
      <c r="S609" s="102"/>
      <c r="T609" s="102"/>
      <c r="U609" s="102"/>
      <c r="V609" s="102"/>
      <c r="W609" s="102"/>
      <c r="X609" s="102"/>
      <c r="Y609" s="102"/>
      <c r="Z609" s="102"/>
      <c r="AA609" s="102"/>
    </row>
    <row r="610" spans="1:27" x14ac:dyDescent="0.25">
      <c r="A610" s="102"/>
      <c r="B610" s="102"/>
      <c r="C610" s="102"/>
      <c r="D610" s="102"/>
      <c r="E610" s="102"/>
      <c r="F610" s="102"/>
      <c r="G610" s="102"/>
      <c r="H610" s="102"/>
      <c r="I610" s="102"/>
      <c r="J610" s="102"/>
      <c r="K610" s="102"/>
      <c r="L610" s="102"/>
      <c r="M610" s="102"/>
      <c r="N610" s="102"/>
      <c r="O610" s="102"/>
      <c r="P610" s="102"/>
      <c r="Q610" s="102"/>
      <c r="R610" s="102"/>
      <c r="S610" s="102"/>
      <c r="T610" s="102"/>
      <c r="U610" s="102"/>
      <c r="V610" s="102"/>
      <c r="W610" s="102"/>
      <c r="X610" s="102"/>
      <c r="Y610" s="102"/>
      <c r="Z610" s="102"/>
      <c r="AA610" s="102"/>
    </row>
    <row r="611" spans="1:27" x14ac:dyDescent="0.25">
      <c r="A611" s="102"/>
      <c r="B611" s="102"/>
      <c r="C611" s="102"/>
      <c r="D611" s="102"/>
      <c r="E611" s="102"/>
      <c r="F611" s="102"/>
      <c r="G611" s="102"/>
      <c r="H611" s="102"/>
      <c r="I611" s="102"/>
      <c r="J611" s="102"/>
      <c r="K611" s="102"/>
      <c r="L611" s="102"/>
      <c r="M611" s="102"/>
      <c r="N611" s="102"/>
      <c r="O611" s="102"/>
      <c r="P611" s="102"/>
      <c r="Q611" s="102"/>
      <c r="R611" s="102"/>
      <c r="S611" s="102"/>
      <c r="T611" s="102"/>
      <c r="U611" s="102"/>
      <c r="V611" s="102"/>
      <c r="W611" s="102"/>
      <c r="X611" s="102"/>
      <c r="Y611" s="102"/>
      <c r="Z611" s="102"/>
      <c r="AA611" s="102"/>
    </row>
    <row r="612" spans="1:27" x14ac:dyDescent="0.25">
      <c r="A612" s="102"/>
      <c r="B612" s="102"/>
      <c r="C612" s="102"/>
      <c r="D612" s="102"/>
      <c r="E612" s="102"/>
      <c r="F612" s="102"/>
      <c r="G612" s="102"/>
      <c r="H612" s="102"/>
      <c r="I612" s="102"/>
      <c r="J612" s="102"/>
      <c r="K612" s="102"/>
      <c r="L612" s="102"/>
      <c r="M612" s="102"/>
      <c r="N612" s="102"/>
      <c r="O612" s="102"/>
      <c r="P612" s="102"/>
      <c r="Q612" s="102"/>
      <c r="R612" s="102"/>
      <c r="S612" s="102"/>
      <c r="T612" s="102"/>
      <c r="U612" s="102"/>
      <c r="V612" s="102"/>
      <c r="W612" s="102"/>
      <c r="X612" s="102"/>
      <c r="Y612" s="102"/>
      <c r="Z612" s="102"/>
      <c r="AA612" s="102"/>
    </row>
    <row r="613" spans="1:27" x14ac:dyDescent="0.25">
      <c r="A613" s="102"/>
      <c r="B613" s="102"/>
      <c r="C613" s="102"/>
      <c r="D613" s="102"/>
      <c r="E613" s="102"/>
      <c r="F613" s="102"/>
      <c r="G613" s="102"/>
      <c r="H613" s="102"/>
      <c r="I613" s="102"/>
      <c r="J613" s="102"/>
      <c r="K613" s="102"/>
      <c r="L613" s="102"/>
      <c r="M613" s="102"/>
      <c r="N613" s="102"/>
      <c r="O613" s="102"/>
      <c r="P613" s="102"/>
      <c r="Q613" s="102"/>
      <c r="R613" s="102"/>
      <c r="S613" s="102"/>
      <c r="T613" s="102"/>
      <c r="U613" s="102"/>
      <c r="V613" s="102"/>
      <c r="W613" s="102"/>
      <c r="X613" s="102"/>
      <c r="Y613" s="102"/>
      <c r="Z613" s="102"/>
      <c r="AA613" s="102"/>
    </row>
    <row r="614" spans="1:27" x14ac:dyDescent="0.25">
      <c r="A614" s="102"/>
      <c r="B614" s="102"/>
      <c r="C614" s="102"/>
      <c r="D614" s="102"/>
      <c r="E614" s="102"/>
      <c r="F614" s="102"/>
      <c r="G614" s="102"/>
      <c r="H614" s="102"/>
      <c r="I614" s="102"/>
      <c r="J614" s="102"/>
      <c r="K614" s="102"/>
      <c r="L614" s="102"/>
      <c r="M614" s="102"/>
      <c r="N614" s="102"/>
      <c r="O614" s="102"/>
      <c r="P614" s="102"/>
      <c r="Q614" s="102"/>
      <c r="R614" s="102"/>
      <c r="S614" s="102"/>
      <c r="T614" s="102"/>
      <c r="U614" s="102"/>
      <c r="V614" s="102"/>
      <c r="W614" s="102"/>
      <c r="X614" s="102"/>
      <c r="Y614" s="102"/>
      <c r="Z614" s="102"/>
      <c r="AA614" s="102"/>
    </row>
    <row r="615" spans="1:27" x14ac:dyDescent="0.25">
      <c r="A615" s="102"/>
      <c r="B615" s="102"/>
      <c r="C615" s="102"/>
      <c r="D615" s="102"/>
      <c r="E615" s="102"/>
      <c r="F615" s="102"/>
      <c r="G615" s="102"/>
      <c r="H615" s="102"/>
      <c r="I615" s="102"/>
      <c r="J615" s="102"/>
      <c r="K615" s="102"/>
      <c r="L615" s="102"/>
      <c r="M615" s="102"/>
      <c r="N615" s="102"/>
      <c r="O615" s="102"/>
      <c r="P615" s="102"/>
      <c r="Q615" s="102"/>
      <c r="R615" s="102"/>
      <c r="S615" s="102"/>
      <c r="T615" s="102"/>
      <c r="U615" s="102"/>
      <c r="V615" s="102"/>
      <c r="W615" s="102"/>
      <c r="X615" s="102"/>
      <c r="Y615" s="102"/>
      <c r="Z615" s="102"/>
      <c r="AA615" s="102"/>
    </row>
    <row r="616" spans="1:27" x14ac:dyDescent="0.25">
      <c r="A616" s="102"/>
      <c r="B616" s="102"/>
      <c r="C616" s="102"/>
      <c r="D616" s="102"/>
      <c r="E616" s="102"/>
      <c r="F616" s="102"/>
      <c r="G616" s="102"/>
      <c r="H616" s="102"/>
      <c r="I616" s="102"/>
      <c r="J616" s="102"/>
      <c r="K616" s="102"/>
      <c r="L616" s="102"/>
      <c r="M616" s="102"/>
      <c r="N616" s="102"/>
      <c r="O616" s="102"/>
      <c r="P616" s="102"/>
      <c r="Q616" s="102"/>
      <c r="R616" s="102"/>
      <c r="S616" s="102"/>
      <c r="T616" s="102"/>
      <c r="U616" s="102"/>
      <c r="V616" s="102"/>
      <c r="W616" s="102"/>
      <c r="X616" s="102"/>
      <c r="Y616" s="102"/>
      <c r="Z616" s="102"/>
      <c r="AA616" s="102"/>
    </row>
    <row r="617" spans="1:27" x14ac:dyDescent="0.25">
      <c r="A617" s="102"/>
      <c r="B617" s="102"/>
      <c r="C617" s="102"/>
      <c r="D617" s="102"/>
      <c r="E617" s="102"/>
      <c r="F617" s="102"/>
      <c r="G617" s="102"/>
      <c r="H617" s="102"/>
      <c r="I617" s="102"/>
      <c r="J617" s="102"/>
      <c r="K617" s="102"/>
      <c r="L617" s="102"/>
      <c r="M617" s="102"/>
      <c r="N617" s="102"/>
      <c r="O617" s="102"/>
      <c r="P617" s="102"/>
      <c r="Q617" s="102"/>
      <c r="R617" s="102"/>
      <c r="S617" s="102"/>
      <c r="T617" s="102"/>
      <c r="U617" s="102"/>
      <c r="V617" s="102"/>
      <c r="W617" s="102"/>
      <c r="X617" s="102"/>
      <c r="Y617" s="102"/>
      <c r="Z617" s="102"/>
      <c r="AA617" s="102"/>
    </row>
    <row r="618" spans="1:27" x14ac:dyDescent="0.25">
      <c r="A618" s="102"/>
      <c r="B618" s="102"/>
      <c r="C618" s="102"/>
      <c r="D618" s="102"/>
      <c r="E618" s="102"/>
      <c r="F618" s="102"/>
      <c r="G618" s="102"/>
      <c r="H618" s="102"/>
      <c r="I618" s="102"/>
      <c r="J618" s="102"/>
      <c r="K618" s="102"/>
      <c r="L618" s="102"/>
      <c r="M618" s="102"/>
      <c r="N618" s="102"/>
      <c r="O618" s="102"/>
      <c r="P618" s="102"/>
      <c r="Q618" s="102"/>
      <c r="R618" s="102"/>
      <c r="S618" s="102"/>
      <c r="T618" s="102"/>
      <c r="U618" s="102"/>
      <c r="V618" s="102"/>
      <c r="W618" s="102"/>
      <c r="X618" s="102"/>
      <c r="Y618" s="102"/>
      <c r="Z618" s="102"/>
      <c r="AA618" s="102"/>
    </row>
    <row r="619" spans="1:27" x14ac:dyDescent="0.25">
      <c r="A619" s="102"/>
      <c r="B619" s="102"/>
      <c r="C619" s="102"/>
      <c r="D619" s="102"/>
      <c r="E619" s="102"/>
      <c r="F619" s="102"/>
      <c r="G619" s="102"/>
      <c r="H619" s="102"/>
      <c r="I619" s="102"/>
      <c r="J619" s="102"/>
      <c r="K619" s="102"/>
      <c r="L619" s="102"/>
      <c r="M619" s="102"/>
      <c r="N619" s="102"/>
      <c r="O619" s="102"/>
      <c r="P619" s="102"/>
      <c r="Q619" s="102"/>
      <c r="R619" s="102"/>
      <c r="S619" s="102"/>
      <c r="T619" s="102"/>
      <c r="U619" s="102"/>
      <c r="V619" s="102"/>
      <c r="W619" s="102"/>
      <c r="X619" s="102"/>
      <c r="Y619" s="102"/>
      <c r="Z619" s="102"/>
      <c r="AA619" s="102"/>
    </row>
    <row r="620" spans="1:27" x14ac:dyDescent="0.25">
      <c r="A620" s="102"/>
      <c r="B620" s="102"/>
      <c r="C620" s="102"/>
      <c r="D620" s="102"/>
      <c r="E620" s="102"/>
      <c r="F620" s="102"/>
      <c r="G620" s="102"/>
      <c r="H620" s="102"/>
      <c r="I620" s="102"/>
      <c r="J620" s="102"/>
      <c r="K620" s="102"/>
      <c r="L620" s="102"/>
      <c r="M620" s="102"/>
      <c r="N620" s="102"/>
      <c r="O620" s="102"/>
      <c r="P620" s="102"/>
      <c r="Q620" s="102"/>
      <c r="R620" s="102"/>
      <c r="S620" s="102"/>
      <c r="T620" s="102"/>
      <c r="U620" s="102"/>
      <c r="V620" s="102"/>
      <c r="W620" s="102"/>
      <c r="X620" s="102"/>
      <c r="Y620" s="102"/>
      <c r="Z620" s="102"/>
      <c r="AA620" s="102"/>
    </row>
    <row r="621" spans="1:27" x14ac:dyDescent="0.25">
      <c r="A621" s="102"/>
      <c r="B621" s="102"/>
      <c r="C621" s="102"/>
      <c r="D621" s="102"/>
      <c r="E621" s="102"/>
      <c r="F621" s="102"/>
      <c r="G621" s="102"/>
      <c r="H621" s="102"/>
      <c r="I621" s="102"/>
      <c r="J621" s="102"/>
      <c r="K621" s="102"/>
      <c r="L621" s="102"/>
      <c r="M621" s="102"/>
      <c r="N621" s="102"/>
      <c r="O621" s="102"/>
      <c r="P621" s="102"/>
      <c r="Q621" s="102"/>
      <c r="R621" s="102"/>
      <c r="S621" s="102"/>
      <c r="T621" s="102"/>
      <c r="U621" s="102"/>
      <c r="V621" s="102"/>
      <c r="W621" s="102"/>
      <c r="X621" s="102"/>
      <c r="Y621" s="102"/>
      <c r="Z621" s="102"/>
      <c r="AA621" s="102"/>
    </row>
    <row r="622" spans="1:27" x14ac:dyDescent="0.25">
      <c r="A622" s="102"/>
      <c r="B622" s="102"/>
      <c r="C622" s="102"/>
      <c r="D622" s="102"/>
      <c r="E622" s="102"/>
      <c r="F622" s="102"/>
      <c r="G622" s="102"/>
      <c r="H622" s="102"/>
      <c r="I622" s="102"/>
      <c r="J622" s="102"/>
      <c r="K622" s="102"/>
      <c r="L622" s="102"/>
      <c r="M622" s="102"/>
      <c r="N622" s="102"/>
      <c r="O622" s="102"/>
      <c r="P622" s="102"/>
      <c r="Q622" s="102"/>
      <c r="R622" s="102"/>
      <c r="S622" s="102"/>
      <c r="T622" s="102"/>
      <c r="U622" s="102"/>
      <c r="V622" s="102"/>
      <c r="W622" s="102"/>
      <c r="X622" s="102"/>
      <c r="Y622" s="102"/>
      <c r="Z622" s="102"/>
      <c r="AA622" s="102"/>
    </row>
    <row r="623" spans="1:27" x14ac:dyDescent="0.25">
      <c r="A623" s="102"/>
      <c r="B623" s="102"/>
      <c r="C623" s="102"/>
      <c r="D623" s="102"/>
      <c r="E623" s="102"/>
      <c r="F623" s="102"/>
      <c r="G623" s="102"/>
      <c r="H623" s="102"/>
      <c r="I623" s="102"/>
      <c r="J623" s="102"/>
      <c r="K623" s="102"/>
      <c r="L623" s="102"/>
      <c r="M623" s="102"/>
      <c r="N623" s="102"/>
      <c r="O623" s="102"/>
      <c r="P623" s="102"/>
      <c r="Q623" s="102"/>
      <c r="R623" s="102"/>
      <c r="S623" s="102"/>
      <c r="T623" s="102"/>
      <c r="U623" s="102"/>
      <c r="V623" s="102"/>
      <c r="W623" s="102"/>
      <c r="X623" s="102"/>
      <c r="Y623" s="102"/>
      <c r="Z623" s="102"/>
      <c r="AA623" s="102"/>
    </row>
    <row r="624" spans="1:27" x14ac:dyDescent="0.25">
      <c r="A624" s="102"/>
      <c r="B624" s="102"/>
      <c r="C624" s="102"/>
      <c r="D624" s="102"/>
      <c r="E624" s="102"/>
      <c r="F624" s="102"/>
      <c r="G624" s="102"/>
      <c r="H624" s="102"/>
      <c r="I624" s="102"/>
      <c r="J624" s="102"/>
      <c r="K624" s="102"/>
      <c r="L624" s="102"/>
      <c r="M624" s="102"/>
      <c r="N624" s="102"/>
      <c r="O624" s="102"/>
      <c r="P624" s="102"/>
      <c r="Q624" s="102"/>
      <c r="R624" s="102"/>
      <c r="S624" s="102"/>
      <c r="T624" s="102"/>
      <c r="U624" s="102"/>
      <c r="V624" s="102"/>
      <c r="W624" s="102"/>
      <c r="X624" s="102"/>
      <c r="Y624" s="102"/>
      <c r="Z624" s="102"/>
      <c r="AA624" s="102"/>
    </row>
    <row r="625" spans="1:27" x14ac:dyDescent="0.25">
      <c r="A625" s="102"/>
      <c r="B625" s="102"/>
      <c r="C625" s="102"/>
      <c r="D625" s="102"/>
      <c r="E625" s="102"/>
      <c r="F625" s="102"/>
      <c r="G625" s="102"/>
      <c r="H625" s="102"/>
      <c r="I625" s="102"/>
      <c r="J625" s="102"/>
      <c r="K625" s="102"/>
      <c r="L625" s="102"/>
      <c r="M625" s="102"/>
      <c r="N625" s="102"/>
      <c r="O625" s="102"/>
      <c r="P625" s="102"/>
      <c r="Q625" s="102"/>
      <c r="R625" s="102"/>
      <c r="S625" s="102"/>
      <c r="T625" s="102"/>
      <c r="U625" s="102"/>
      <c r="V625" s="102"/>
      <c r="W625" s="102"/>
      <c r="X625" s="102"/>
      <c r="Y625" s="102"/>
      <c r="Z625" s="102"/>
      <c r="AA625" s="102"/>
    </row>
    <row r="626" spans="1:27" x14ac:dyDescent="0.25">
      <c r="A626" s="102"/>
      <c r="B626" s="102"/>
      <c r="C626" s="102"/>
      <c r="D626" s="102"/>
      <c r="E626" s="102"/>
      <c r="F626" s="102"/>
      <c r="G626" s="102"/>
      <c r="H626" s="102"/>
      <c r="I626" s="102"/>
      <c r="J626" s="102"/>
      <c r="K626" s="102"/>
      <c r="L626" s="102"/>
      <c r="M626" s="102"/>
      <c r="N626" s="102"/>
      <c r="O626" s="102"/>
      <c r="P626" s="102"/>
      <c r="Q626" s="102"/>
      <c r="R626" s="102"/>
      <c r="S626" s="102"/>
      <c r="T626" s="102"/>
      <c r="U626" s="102"/>
      <c r="V626" s="102"/>
      <c r="W626" s="102"/>
      <c r="X626" s="102"/>
      <c r="Y626" s="102"/>
      <c r="Z626" s="102"/>
      <c r="AA626" s="102"/>
    </row>
    <row r="627" spans="1:27" x14ac:dyDescent="0.25">
      <c r="A627" s="102"/>
      <c r="B627" s="102"/>
      <c r="C627" s="102"/>
      <c r="D627" s="102"/>
      <c r="E627" s="102"/>
      <c r="F627" s="102"/>
      <c r="G627" s="102"/>
      <c r="H627" s="102"/>
      <c r="I627" s="102"/>
      <c r="J627" s="102"/>
      <c r="K627" s="102"/>
      <c r="L627" s="102"/>
      <c r="M627" s="102"/>
      <c r="N627" s="102"/>
      <c r="O627" s="102"/>
      <c r="P627" s="102"/>
      <c r="Q627" s="102"/>
      <c r="R627" s="102"/>
      <c r="S627" s="102"/>
      <c r="T627" s="102"/>
      <c r="U627" s="102"/>
      <c r="V627" s="102"/>
      <c r="W627" s="102"/>
      <c r="X627" s="102"/>
      <c r="Y627" s="102"/>
      <c r="Z627" s="102"/>
      <c r="AA627" s="102"/>
    </row>
    <row r="628" spans="1:27" x14ac:dyDescent="0.25">
      <c r="A628" s="102"/>
      <c r="B628" s="102"/>
      <c r="C628" s="102"/>
      <c r="D628" s="102"/>
      <c r="E628" s="102"/>
      <c r="F628" s="102"/>
      <c r="G628" s="102"/>
      <c r="H628" s="102"/>
      <c r="I628" s="102"/>
      <c r="J628" s="102"/>
      <c r="K628" s="102"/>
      <c r="L628" s="102"/>
      <c r="M628" s="102"/>
      <c r="N628" s="102"/>
      <c r="O628" s="102"/>
      <c r="P628" s="102"/>
      <c r="Q628" s="102"/>
      <c r="R628" s="102"/>
      <c r="S628" s="102"/>
      <c r="T628" s="102"/>
      <c r="U628" s="102"/>
      <c r="V628" s="102"/>
      <c r="W628" s="102"/>
      <c r="X628" s="102"/>
      <c r="Y628" s="102"/>
      <c r="Z628" s="102"/>
      <c r="AA628" s="102"/>
    </row>
    <row r="629" spans="1:27" x14ac:dyDescent="0.25">
      <c r="A629" s="102"/>
      <c r="B629" s="102"/>
      <c r="C629" s="102"/>
      <c r="D629" s="102"/>
      <c r="E629" s="102"/>
      <c r="F629" s="102"/>
      <c r="G629" s="102"/>
      <c r="H629" s="102"/>
      <c r="I629" s="102"/>
      <c r="J629" s="102"/>
      <c r="K629" s="102"/>
      <c r="L629" s="102"/>
      <c r="M629" s="102"/>
      <c r="N629" s="102"/>
      <c r="O629" s="102"/>
      <c r="P629" s="102"/>
      <c r="Q629" s="102"/>
      <c r="R629" s="102"/>
      <c r="S629" s="102"/>
      <c r="T629" s="102"/>
      <c r="U629" s="102"/>
      <c r="V629" s="102"/>
      <c r="W629" s="102"/>
      <c r="X629" s="102"/>
      <c r="Y629" s="102"/>
      <c r="Z629" s="102"/>
      <c r="AA629" s="102"/>
    </row>
    <row r="630" spans="1:27" x14ac:dyDescent="0.25">
      <c r="A630" s="102"/>
      <c r="B630" s="102"/>
      <c r="C630" s="102"/>
      <c r="D630" s="102"/>
      <c r="E630" s="102"/>
      <c r="F630" s="102"/>
      <c r="G630" s="102"/>
      <c r="H630" s="102"/>
      <c r="I630" s="102"/>
      <c r="J630" s="102"/>
      <c r="K630" s="102"/>
      <c r="L630" s="102"/>
      <c r="M630" s="102"/>
      <c r="N630" s="102"/>
      <c r="O630" s="102"/>
      <c r="P630" s="102"/>
      <c r="Q630" s="102"/>
      <c r="R630" s="102"/>
      <c r="S630" s="102"/>
      <c r="T630" s="102"/>
      <c r="U630" s="102"/>
      <c r="V630" s="102"/>
      <c r="W630" s="102"/>
      <c r="X630" s="102"/>
      <c r="Y630" s="102"/>
      <c r="Z630" s="102"/>
      <c r="AA630" s="102"/>
    </row>
    <row r="631" spans="1:27" x14ac:dyDescent="0.25">
      <c r="A631" s="102"/>
      <c r="B631" s="102"/>
      <c r="C631" s="102"/>
      <c r="D631" s="102"/>
      <c r="E631" s="102"/>
      <c r="F631" s="102"/>
      <c r="G631" s="102"/>
      <c r="H631" s="102"/>
      <c r="I631" s="102"/>
      <c r="J631" s="102"/>
      <c r="K631" s="102"/>
      <c r="L631" s="102"/>
      <c r="M631" s="102"/>
      <c r="N631" s="102"/>
      <c r="O631" s="102"/>
      <c r="P631" s="102"/>
      <c r="Q631" s="102"/>
      <c r="R631" s="102"/>
      <c r="S631" s="102"/>
      <c r="T631" s="102"/>
      <c r="U631" s="102"/>
      <c r="V631" s="102"/>
      <c r="W631" s="102"/>
      <c r="X631" s="102"/>
      <c r="Y631" s="102"/>
      <c r="Z631" s="102"/>
      <c r="AA631" s="102"/>
    </row>
    <row r="632" spans="1:27" x14ac:dyDescent="0.25">
      <c r="A632" s="102"/>
      <c r="B632" s="102"/>
      <c r="C632" s="102"/>
      <c r="D632" s="102"/>
      <c r="E632" s="102"/>
      <c r="F632" s="102"/>
      <c r="G632" s="102"/>
      <c r="H632" s="102"/>
      <c r="I632" s="102"/>
      <c r="J632" s="102"/>
      <c r="K632" s="102"/>
      <c r="L632" s="102"/>
      <c r="M632" s="102"/>
      <c r="N632" s="102"/>
      <c r="O632" s="102"/>
      <c r="P632" s="102"/>
      <c r="Q632" s="102"/>
      <c r="R632" s="102"/>
      <c r="S632" s="102"/>
      <c r="T632" s="102"/>
      <c r="U632" s="102"/>
      <c r="V632" s="102"/>
      <c r="W632" s="102"/>
      <c r="X632" s="102"/>
      <c r="Y632" s="102"/>
      <c r="Z632" s="102"/>
      <c r="AA632" s="102"/>
    </row>
    <row r="633" spans="1:27" x14ac:dyDescent="0.25">
      <c r="A633" s="102"/>
      <c r="B633" s="102"/>
      <c r="C633" s="102"/>
      <c r="D633" s="102"/>
      <c r="E633" s="102"/>
      <c r="F633" s="102"/>
      <c r="G633" s="102"/>
      <c r="H633" s="102"/>
      <c r="I633" s="102"/>
      <c r="J633" s="102"/>
      <c r="K633" s="102"/>
      <c r="L633" s="102"/>
      <c r="M633" s="102"/>
      <c r="N633" s="102"/>
      <c r="O633" s="102"/>
      <c r="P633" s="102"/>
      <c r="Q633" s="102"/>
      <c r="R633" s="102"/>
      <c r="S633" s="102"/>
      <c r="T633" s="102"/>
      <c r="U633" s="102"/>
      <c r="V633" s="102"/>
      <c r="W633" s="102"/>
      <c r="X633" s="102"/>
      <c r="Y633" s="102"/>
      <c r="Z633" s="102"/>
      <c r="AA633" s="102"/>
    </row>
    <row r="634" spans="1:27" x14ac:dyDescent="0.25">
      <c r="A634" s="102"/>
      <c r="B634" s="102"/>
      <c r="C634" s="102"/>
      <c r="D634" s="102"/>
      <c r="E634" s="102"/>
      <c r="F634" s="102"/>
      <c r="G634" s="102"/>
      <c r="H634" s="102"/>
      <c r="I634" s="102"/>
      <c r="J634" s="102"/>
      <c r="K634" s="102"/>
      <c r="L634" s="102"/>
      <c r="M634" s="102"/>
      <c r="N634" s="102"/>
      <c r="O634" s="102"/>
      <c r="P634" s="102"/>
      <c r="Q634" s="102"/>
      <c r="R634" s="102"/>
      <c r="S634" s="102"/>
      <c r="T634" s="102"/>
      <c r="U634" s="102"/>
      <c r="V634" s="102"/>
      <c r="W634" s="102"/>
      <c r="X634" s="102"/>
      <c r="Y634" s="102"/>
      <c r="Z634" s="102"/>
      <c r="AA634" s="102"/>
    </row>
    <row r="635" spans="1:27" x14ac:dyDescent="0.25">
      <c r="A635" s="102"/>
      <c r="B635" s="102"/>
      <c r="C635" s="102"/>
      <c r="D635" s="102"/>
      <c r="E635" s="102"/>
      <c r="F635" s="102"/>
      <c r="G635" s="102"/>
      <c r="H635" s="102"/>
      <c r="I635" s="102"/>
      <c r="J635" s="102"/>
      <c r="K635" s="102"/>
      <c r="L635" s="102"/>
      <c r="M635" s="102"/>
      <c r="N635" s="102"/>
      <c r="O635" s="102"/>
      <c r="P635" s="102"/>
      <c r="Q635" s="102"/>
      <c r="R635" s="102"/>
      <c r="S635" s="102"/>
      <c r="T635" s="102"/>
      <c r="U635" s="102"/>
      <c r="V635" s="102"/>
      <c r="W635" s="102"/>
      <c r="X635" s="102"/>
      <c r="Y635" s="102"/>
      <c r="Z635" s="102"/>
      <c r="AA635" s="102"/>
    </row>
    <row r="636" spans="1:27" x14ac:dyDescent="0.25">
      <c r="A636" s="102"/>
      <c r="B636" s="102"/>
      <c r="C636" s="102"/>
      <c r="D636" s="102"/>
      <c r="E636" s="102"/>
      <c r="F636" s="102"/>
      <c r="G636" s="102"/>
      <c r="H636" s="102"/>
      <c r="I636" s="102"/>
      <c r="J636" s="102"/>
      <c r="K636" s="102"/>
      <c r="L636" s="102"/>
      <c r="M636" s="102"/>
      <c r="N636" s="102"/>
      <c r="O636" s="102"/>
      <c r="P636" s="102"/>
      <c r="Q636" s="102"/>
      <c r="R636" s="102"/>
      <c r="S636" s="102"/>
      <c r="T636" s="102"/>
      <c r="U636" s="102"/>
      <c r="V636" s="102"/>
      <c r="W636" s="102"/>
      <c r="X636" s="102"/>
      <c r="Y636" s="102"/>
      <c r="Z636" s="102"/>
      <c r="AA636" s="102"/>
    </row>
    <row r="637" spans="1:27" x14ac:dyDescent="0.25">
      <c r="A637" s="102"/>
      <c r="B637" s="102"/>
      <c r="C637" s="102"/>
      <c r="D637" s="102"/>
      <c r="E637" s="102"/>
      <c r="F637" s="102"/>
      <c r="G637" s="102"/>
      <c r="H637" s="102"/>
      <c r="I637" s="102"/>
      <c r="J637" s="102"/>
      <c r="K637" s="102"/>
      <c r="L637" s="102"/>
      <c r="M637" s="102"/>
      <c r="N637" s="102"/>
      <c r="O637" s="102"/>
      <c r="P637" s="102"/>
      <c r="Q637" s="102"/>
      <c r="R637" s="102"/>
      <c r="S637" s="102"/>
      <c r="T637" s="102"/>
      <c r="U637" s="102"/>
      <c r="V637" s="102"/>
      <c r="W637" s="102"/>
      <c r="X637" s="102"/>
      <c r="Y637" s="102"/>
      <c r="Z637" s="102"/>
      <c r="AA637" s="102"/>
    </row>
    <row r="638" spans="1:27" x14ac:dyDescent="0.25">
      <c r="A638" s="102"/>
      <c r="B638" s="102"/>
      <c r="C638" s="102"/>
      <c r="D638" s="102"/>
      <c r="E638" s="102"/>
      <c r="F638" s="102"/>
      <c r="G638" s="102"/>
      <c r="H638" s="102"/>
      <c r="I638" s="102"/>
      <c r="J638" s="102"/>
      <c r="K638" s="102"/>
      <c r="L638" s="102"/>
      <c r="M638" s="102"/>
      <c r="N638" s="102"/>
      <c r="O638" s="102"/>
      <c r="P638" s="102"/>
      <c r="Q638" s="102"/>
      <c r="R638" s="102"/>
      <c r="S638" s="102"/>
      <c r="T638" s="102"/>
      <c r="U638" s="102"/>
      <c r="V638" s="102"/>
      <c r="W638" s="102"/>
      <c r="X638" s="102"/>
      <c r="Y638" s="102"/>
      <c r="Z638" s="102"/>
      <c r="AA638" s="102"/>
    </row>
    <row r="639" spans="1:27" x14ac:dyDescent="0.25">
      <c r="A639" s="102"/>
      <c r="B639" s="102"/>
      <c r="C639" s="102"/>
      <c r="D639" s="102"/>
      <c r="E639" s="102"/>
      <c r="F639" s="102"/>
      <c r="G639" s="102"/>
      <c r="H639" s="102"/>
      <c r="I639" s="102"/>
      <c r="J639" s="102"/>
      <c r="K639" s="102"/>
      <c r="L639" s="102"/>
      <c r="M639" s="102"/>
      <c r="N639" s="102"/>
      <c r="O639" s="102"/>
      <c r="P639" s="102"/>
      <c r="Q639" s="102"/>
      <c r="R639" s="102"/>
      <c r="S639" s="102"/>
      <c r="T639" s="102"/>
      <c r="U639" s="102"/>
      <c r="V639" s="102"/>
      <c r="W639" s="102"/>
      <c r="X639" s="102"/>
      <c r="Y639" s="102"/>
      <c r="Z639" s="102"/>
      <c r="AA639" s="102"/>
    </row>
    <row r="640" spans="1:27" x14ac:dyDescent="0.25">
      <c r="A640" s="102"/>
      <c r="B640" s="102"/>
      <c r="C640" s="102"/>
      <c r="D640" s="102"/>
      <c r="E640" s="102"/>
      <c r="F640" s="102"/>
      <c r="G640" s="102"/>
      <c r="H640" s="102"/>
      <c r="I640" s="102"/>
      <c r="J640" s="102"/>
      <c r="K640" s="102"/>
      <c r="L640" s="102"/>
      <c r="M640" s="102"/>
      <c r="N640" s="102"/>
      <c r="O640" s="102"/>
      <c r="P640" s="102"/>
      <c r="Q640" s="102"/>
      <c r="R640" s="102"/>
      <c r="S640" s="102"/>
      <c r="T640" s="102"/>
      <c r="U640" s="102"/>
      <c r="V640" s="102"/>
      <c r="W640" s="102"/>
      <c r="X640" s="102"/>
      <c r="Y640" s="102"/>
      <c r="Z640" s="102"/>
      <c r="AA640" s="102"/>
    </row>
    <row r="641" spans="1:27" x14ac:dyDescent="0.25">
      <c r="A641" s="102"/>
      <c r="B641" s="102"/>
      <c r="C641" s="102"/>
      <c r="D641" s="102"/>
      <c r="E641" s="102"/>
      <c r="F641" s="102"/>
      <c r="G641" s="102"/>
      <c r="H641" s="102"/>
      <c r="I641" s="102"/>
      <c r="J641" s="102"/>
      <c r="K641" s="102"/>
      <c r="L641" s="102"/>
      <c r="M641" s="102"/>
      <c r="N641" s="102"/>
      <c r="O641" s="102"/>
      <c r="P641" s="102"/>
      <c r="Q641" s="102"/>
      <c r="R641" s="102"/>
      <c r="S641" s="102"/>
      <c r="T641" s="102"/>
      <c r="U641" s="102"/>
      <c r="V641" s="102"/>
      <c r="W641" s="102"/>
      <c r="X641" s="102"/>
      <c r="Y641" s="102"/>
      <c r="Z641" s="102"/>
      <c r="AA641" s="102"/>
    </row>
    <row r="642" spans="1:27" x14ac:dyDescent="0.25">
      <c r="A642" s="102"/>
      <c r="B642" s="102"/>
      <c r="C642" s="102"/>
      <c r="D642" s="102"/>
      <c r="E642" s="102"/>
      <c r="F642" s="102"/>
      <c r="G642" s="102"/>
      <c r="H642" s="102"/>
      <c r="I642" s="102"/>
      <c r="J642" s="102"/>
      <c r="K642" s="102"/>
      <c r="L642" s="102"/>
      <c r="M642" s="102"/>
      <c r="N642" s="102"/>
      <c r="O642" s="102"/>
      <c r="P642" s="102"/>
      <c r="Q642" s="102"/>
      <c r="R642" s="102"/>
      <c r="S642" s="102"/>
      <c r="T642" s="102"/>
      <c r="U642" s="102"/>
      <c r="V642" s="102"/>
      <c r="W642" s="102"/>
      <c r="X642" s="102"/>
      <c r="Y642" s="102"/>
      <c r="Z642" s="102"/>
      <c r="AA642" s="102"/>
    </row>
    <row r="643" spans="1:27" x14ac:dyDescent="0.25">
      <c r="A643" s="102"/>
      <c r="B643" s="102"/>
      <c r="C643" s="102"/>
      <c r="D643" s="102"/>
      <c r="E643" s="102"/>
      <c r="F643" s="102"/>
      <c r="G643" s="102"/>
      <c r="H643" s="102"/>
      <c r="I643" s="102"/>
      <c r="J643" s="102"/>
      <c r="K643" s="102"/>
      <c r="L643" s="102"/>
      <c r="M643" s="102"/>
      <c r="N643" s="102"/>
      <c r="O643" s="102"/>
      <c r="P643" s="102"/>
      <c r="Q643" s="102"/>
      <c r="R643" s="102"/>
      <c r="S643" s="102"/>
      <c r="T643" s="102"/>
      <c r="U643" s="102"/>
      <c r="V643" s="102"/>
      <c r="W643" s="102"/>
      <c r="X643" s="102"/>
      <c r="Y643" s="102"/>
      <c r="Z643" s="102"/>
      <c r="AA643" s="102"/>
    </row>
    <row r="644" spans="1:27" x14ac:dyDescent="0.25">
      <c r="A644" s="102"/>
      <c r="B644" s="102"/>
      <c r="C644" s="102"/>
      <c r="D644" s="102"/>
      <c r="E644" s="102"/>
      <c r="F644" s="102"/>
      <c r="G644" s="102"/>
      <c r="H644" s="102"/>
      <c r="I644" s="102"/>
      <c r="J644" s="102"/>
      <c r="K644" s="102"/>
      <c r="L644" s="102"/>
      <c r="M644" s="102"/>
      <c r="N644" s="102"/>
      <c r="O644" s="102"/>
      <c r="P644" s="102"/>
      <c r="Q644" s="102"/>
      <c r="R644" s="102"/>
      <c r="S644" s="102"/>
      <c r="T644" s="102"/>
      <c r="U644" s="102"/>
      <c r="V644" s="102"/>
      <c r="W644" s="102"/>
      <c r="X644" s="102"/>
      <c r="Y644" s="102"/>
      <c r="Z644" s="102"/>
      <c r="AA644" s="102"/>
    </row>
    <row r="645" spans="1:27" x14ac:dyDescent="0.25">
      <c r="A645" s="102"/>
      <c r="B645" s="102"/>
      <c r="C645" s="102"/>
      <c r="D645" s="102"/>
      <c r="E645" s="102"/>
      <c r="F645" s="102"/>
      <c r="G645" s="102"/>
      <c r="H645" s="102"/>
      <c r="I645" s="102"/>
      <c r="J645" s="102"/>
      <c r="K645" s="102"/>
      <c r="L645" s="102"/>
      <c r="M645" s="102"/>
      <c r="N645" s="102"/>
      <c r="O645" s="102"/>
      <c r="P645" s="102"/>
      <c r="Q645" s="102"/>
      <c r="R645" s="102"/>
      <c r="S645" s="102"/>
      <c r="T645" s="102"/>
      <c r="U645" s="102"/>
      <c r="V645" s="102"/>
      <c r="W645" s="102"/>
      <c r="X645" s="102"/>
      <c r="Y645" s="102"/>
      <c r="Z645" s="102"/>
      <c r="AA645" s="102"/>
    </row>
    <row r="646" spans="1:27" x14ac:dyDescent="0.25">
      <c r="A646" s="102"/>
      <c r="B646" s="102"/>
      <c r="C646" s="102"/>
      <c r="D646" s="102"/>
      <c r="E646" s="102"/>
      <c r="F646" s="102"/>
      <c r="G646" s="102"/>
      <c r="H646" s="102"/>
      <c r="I646" s="102"/>
      <c r="J646" s="102"/>
      <c r="K646" s="102"/>
      <c r="L646" s="102"/>
      <c r="M646" s="102"/>
      <c r="N646" s="102"/>
      <c r="O646" s="102"/>
      <c r="P646" s="102"/>
      <c r="Q646" s="102"/>
      <c r="R646" s="102"/>
      <c r="S646" s="102"/>
      <c r="T646" s="102"/>
      <c r="U646" s="102"/>
      <c r="V646" s="102"/>
      <c r="W646" s="102"/>
      <c r="X646" s="102"/>
      <c r="Y646" s="102"/>
      <c r="Z646" s="102"/>
      <c r="AA646" s="102"/>
    </row>
    <row r="647" spans="1:27" x14ac:dyDescent="0.25">
      <c r="A647" s="102"/>
      <c r="B647" s="102"/>
      <c r="C647" s="102"/>
      <c r="D647" s="102"/>
      <c r="E647" s="102"/>
      <c r="F647" s="102"/>
      <c r="G647" s="102"/>
      <c r="H647" s="102"/>
      <c r="I647" s="102"/>
      <c r="J647" s="102"/>
      <c r="K647" s="102"/>
      <c r="L647" s="102"/>
      <c r="M647" s="102"/>
      <c r="N647" s="102"/>
      <c r="O647" s="102"/>
      <c r="P647" s="102"/>
      <c r="Q647" s="102"/>
      <c r="R647" s="102"/>
      <c r="S647" s="102"/>
      <c r="T647" s="102"/>
      <c r="U647" s="102"/>
      <c r="V647" s="102"/>
      <c r="W647" s="102"/>
      <c r="X647" s="102"/>
      <c r="Y647" s="102"/>
      <c r="Z647" s="102"/>
      <c r="AA647" s="102"/>
    </row>
    <row r="648" spans="1:27" x14ac:dyDescent="0.25">
      <c r="A648" s="102"/>
      <c r="B648" s="102"/>
      <c r="C648" s="102"/>
      <c r="D648" s="102"/>
      <c r="E648" s="102"/>
      <c r="F648" s="102"/>
      <c r="G648" s="102"/>
      <c r="H648" s="102"/>
      <c r="I648" s="102"/>
      <c r="J648" s="102"/>
      <c r="K648" s="102"/>
      <c r="L648" s="102"/>
      <c r="M648" s="102"/>
      <c r="N648" s="102"/>
      <c r="O648" s="102"/>
      <c r="P648" s="102"/>
      <c r="Q648" s="102"/>
      <c r="R648" s="102"/>
      <c r="S648" s="102"/>
      <c r="T648" s="102"/>
      <c r="U648" s="102"/>
      <c r="V648" s="102"/>
      <c r="W648" s="102"/>
      <c r="X648" s="102"/>
      <c r="Y648" s="102"/>
      <c r="Z648" s="102"/>
      <c r="AA648" s="102"/>
    </row>
    <row r="649" spans="1:27" x14ac:dyDescent="0.25">
      <c r="A649" s="102"/>
      <c r="B649" s="102"/>
      <c r="C649" s="102"/>
      <c r="D649" s="102"/>
      <c r="E649" s="102"/>
      <c r="F649" s="102"/>
      <c r="G649" s="102"/>
      <c r="H649" s="102"/>
      <c r="I649" s="102"/>
      <c r="J649" s="102"/>
      <c r="K649" s="102"/>
      <c r="L649" s="102"/>
      <c r="M649" s="102"/>
      <c r="N649" s="102"/>
      <c r="O649" s="102"/>
      <c r="P649" s="102"/>
      <c r="Q649" s="102"/>
      <c r="R649" s="102"/>
      <c r="S649" s="102"/>
      <c r="T649" s="102"/>
      <c r="U649" s="102"/>
      <c r="V649" s="102"/>
      <c r="W649" s="102"/>
      <c r="X649" s="102"/>
      <c r="Y649" s="102"/>
      <c r="Z649" s="102"/>
      <c r="AA649" s="102"/>
    </row>
    <row r="650" spans="1:27" x14ac:dyDescent="0.25">
      <c r="A650" s="102"/>
      <c r="B650" s="102"/>
      <c r="C650" s="102"/>
      <c r="D650" s="102"/>
      <c r="E650" s="102"/>
      <c r="F650" s="102"/>
      <c r="G650" s="102"/>
      <c r="H650" s="102"/>
      <c r="I650" s="102"/>
      <c r="J650" s="102"/>
      <c r="K650" s="102"/>
      <c r="L650" s="102"/>
      <c r="M650" s="102"/>
      <c r="N650" s="102"/>
      <c r="O650" s="102"/>
      <c r="P650" s="102"/>
      <c r="Q650" s="102"/>
      <c r="R650" s="102"/>
      <c r="S650" s="102"/>
      <c r="T650" s="102"/>
      <c r="U650" s="102"/>
      <c r="V650" s="102"/>
      <c r="W650" s="102"/>
      <c r="X650" s="102"/>
      <c r="Y650" s="102"/>
      <c r="Z650" s="102"/>
      <c r="AA650" s="102"/>
    </row>
    <row r="651" spans="1:27" x14ac:dyDescent="0.25">
      <c r="A651" s="102"/>
      <c r="B651" s="102"/>
      <c r="C651" s="102"/>
      <c r="D651" s="102"/>
      <c r="E651" s="102"/>
      <c r="F651" s="102"/>
      <c r="G651" s="102"/>
      <c r="H651" s="102"/>
      <c r="I651" s="102"/>
      <c r="J651" s="102"/>
      <c r="K651" s="102"/>
      <c r="L651" s="102"/>
      <c r="M651" s="102"/>
      <c r="N651" s="102"/>
      <c r="O651" s="102"/>
      <c r="P651" s="102"/>
      <c r="Q651" s="102"/>
      <c r="R651" s="102"/>
      <c r="S651" s="102"/>
      <c r="T651" s="102"/>
      <c r="U651" s="102"/>
      <c r="V651" s="102"/>
      <c r="W651" s="102"/>
      <c r="X651" s="102"/>
      <c r="Y651" s="102"/>
      <c r="Z651" s="102"/>
      <c r="AA651" s="102"/>
    </row>
    <row r="652" spans="1:27" x14ac:dyDescent="0.25">
      <c r="A652" s="102"/>
      <c r="B652" s="102"/>
      <c r="C652" s="102"/>
      <c r="D652" s="102"/>
      <c r="E652" s="102"/>
      <c r="F652" s="102"/>
      <c r="G652" s="102"/>
      <c r="H652" s="102"/>
      <c r="I652" s="102"/>
      <c r="J652" s="102"/>
      <c r="K652" s="102"/>
      <c r="L652" s="102"/>
      <c r="M652" s="102"/>
      <c r="N652" s="102"/>
      <c r="O652" s="102"/>
      <c r="P652" s="102"/>
      <c r="Q652" s="102"/>
      <c r="R652" s="102"/>
      <c r="S652" s="102"/>
      <c r="T652" s="102"/>
      <c r="U652" s="102"/>
      <c r="V652" s="102"/>
      <c r="W652" s="102"/>
      <c r="X652" s="102"/>
      <c r="Y652" s="102"/>
      <c r="Z652" s="102"/>
      <c r="AA652" s="102"/>
    </row>
    <row r="653" spans="1:27" x14ac:dyDescent="0.25">
      <c r="A653" s="102"/>
      <c r="B653" s="102"/>
      <c r="C653" s="102"/>
      <c r="D653" s="102"/>
      <c r="E653" s="102"/>
      <c r="F653" s="102"/>
      <c r="G653" s="102"/>
      <c r="H653" s="102"/>
      <c r="I653" s="102"/>
      <c r="J653" s="102"/>
      <c r="K653" s="102"/>
      <c r="L653" s="102"/>
      <c r="M653" s="102"/>
      <c r="N653" s="102"/>
      <c r="O653" s="102"/>
      <c r="P653" s="102"/>
      <c r="Q653" s="102"/>
      <c r="R653" s="102"/>
      <c r="S653" s="102"/>
      <c r="T653" s="102"/>
      <c r="U653" s="102"/>
      <c r="V653" s="102"/>
      <c r="W653" s="102"/>
      <c r="X653" s="102"/>
      <c r="Y653" s="102"/>
      <c r="Z653" s="102"/>
      <c r="AA653" s="102"/>
    </row>
    <row r="654" spans="1:27" x14ac:dyDescent="0.25">
      <c r="A654" s="102"/>
      <c r="B654" s="102"/>
      <c r="C654" s="102"/>
      <c r="D654" s="102"/>
      <c r="E654" s="102"/>
      <c r="F654" s="102"/>
      <c r="G654" s="102"/>
      <c r="H654" s="102"/>
      <c r="I654" s="102"/>
      <c r="J654" s="102"/>
      <c r="K654" s="102"/>
      <c r="L654" s="102"/>
      <c r="M654" s="102"/>
      <c r="N654" s="102"/>
      <c r="O654" s="102"/>
      <c r="P654" s="102"/>
      <c r="Q654" s="102"/>
      <c r="R654" s="102"/>
      <c r="S654" s="102"/>
      <c r="T654" s="102"/>
      <c r="U654" s="102"/>
      <c r="V654" s="102"/>
      <c r="W654" s="102"/>
      <c r="X654" s="102"/>
      <c r="Y654" s="102"/>
      <c r="Z654" s="102"/>
      <c r="AA654" s="102"/>
    </row>
    <row r="655" spans="1:27" x14ac:dyDescent="0.25">
      <c r="A655" s="102"/>
      <c r="B655" s="102"/>
      <c r="C655" s="102"/>
      <c r="D655" s="102"/>
      <c r="E655" s="102"/>
      <c r="F655" s="102"/>
      <c r="G655" s="102"/>
      <c r="H655" s="102"/>
      <c r="I655" s="102"/>
      <c r="J655" s="102"/>
      <c r="K655" s="102"/>
      <c r="L655" s="102"/>
      <c r="M655" s="102"/>
      <c r="N655" s="102"/>
      <c r="O655" s="102"/>
      <c r="P655" s="102"/>
      <c r="Q655" s="102"/>
      <c r="R655" s="102"/>
      <c r="S655" s="102"/>
      <c r="T655" s="102"/>
      <c r="U655" s="102"/>
      <c r="V655" s="102"/>
      <c r="W655" s="102"/>
      <c r="X655" s="102"/>
      <c r="Y655" s="102"/>
      <c r="Z655" s="102"/>
      <c r="AA655" s="102"/>
    </row>
    <row r="656" spans="1:27" x14ac:dyDescent="0.25">
      <c r="A656" s="102"/>
      <c r="B656" s="102"/>
      <c r="C656" s="102"/>
      <c r="D656" s="102"/>
      <c r="E656" s="102"/>
      <c r="F656" s="102"/>
      <c r="G656" s="102"/>
      <c r="H656" s="102"/>
      <c r="I656" s="102"/>
      <c r="J656" s="102"/>
      <c r="K656" s="102"/>
      <c r="L656" s="102"/>
      <c r="M656" s="102"/>
      <c r="N656" s="102"/>
      <c r="O656" s="102"/>
      <c r="P656" s="102"/>
      <c r="Q656" s="102"/>
      <c r="R656" s="102"/>
      <c r="S656" s="102"/>
      <c r="T656" s="102"/>
      <c r="U656" s="102"/>
      <c r="V656" s="102"/>
      <c r="W656" s="102"/>
      <c r="X656" s="102"/>
      <c r="Y656" s="102"/>
      <c r="Z656" s="102"/>
      <c r="AA656" s="102"/>
    </row>
  </sheetData>
  <mergeCells count="10">
    <mergeCell ref="B6:C6"/>
    <mergeCell ref="D6:E6"/>
    <mergeCell ref="F6:G6"/>
    <mergeCell ref="H6:I6"/>
    <mergeCell ref="A1:AA1"/>
    <mergeCell ref="O3:AA3"/>
    <mergeCell ref="P5:Q5"/>
    <mergeCell ref="A3:M3"/>
    <mergeCell ref="B5:E5"/>
    <mergeCell ref="F5:I5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65"/>
  <sheetViews>
    <sheetView zoomScale="90" zoomScaleNormal="90" workbookViewId="0">
      <selection sqref="A1:M1"/>
    </sheetView>
  </sheetViews>
  <sheetFormatPr defaultRowHeight="15" x14ac:dyDescent="0.25"/>
  <cols>
    <col min="1" max="1" width="13" customWidth="1"/>
    <col min="2" max="13" width="11.85546875" customWidth="1"/>
    <col min="17" max="17" width="12" customWidth="1"/>
  </cols>
  <sheetData>
    <row r="1" spans="1:14" ht="56.25" customHeight="1" thickBot="1" x14ac:dyDescent="0.3">
      <c r="A1" s="160" t="s">
        <v>37</v>
      </c>
      <c r="B1" s="161"/>
      <c r="C1" s="161"/>
      <c r="D1" s="161"/>
      <c r="E1" s="161"/>
      <c r="F1" s="161"/>
      <c r="G1" s="161"/>
      <c r="H1" s="161"/>
      <c r="I1" s="161"/>
      <c r="J1" s="161"/>
      <c r="K1" s="161"/>
      <c r="L1" s="161"/>
      <c r="M1" s="162"/>
      <c r="N1" s="2"/>
    </row>
    <row r="2" spans="1:14" ht="15.75" thickBot="1" x14ac:dyDescent="0.3"/>
    <row r="3" spans="1:14" ht="15.75" x14ac:dyDescent="0.25">
      <c r="A3" s="171"/>
      <c r="B3" s="165" t="s">
        <v>15</v>
      </c>
      <c r="C3" s="165"/>
      <c r="D3" s="165"/>
      <c r="E3" s="166"/>
      <c r="F3" s="167" t="s">
        <v>16</v>
      </c>
      <c r="G3" s="165"/>
      <c r="H3" s="165"/>
      <c r="I3" s="166"/>
      <c r="J3" s="168" t="s">
        <v>17</v>
      </c>
      <c r="K3" s="169"/>
      <c r="L3" s="169"/>
      <c r="M3" s="170"/>
    </row>
    <row r="4" spans="1:14" ht="15.75" x14ac:dyDescent="0.25">
      <c r="A4" s="172"/>
      <c r="B4" s="174" t="s">
        <v>18</v>
      </c>
      <c r="C4" s="159"/>
      <c r="D4" s="158" t="s">
        <v>19</v>
      </c>
      <c r="E4" s="159"/>
      <c r="F4" s="158" t="s">
        <v>18</v>
      </c>
      <c r="G4" s="159"/>
      <c r="H4" s="158" t="s">
        <v>19</v>
      </c>
      <c r="I4" s="159"/>
      <c r="J4" s="156" t="s">
        <v>20</v>
      </c>
      <c r="K4" s="157"/>
      <c r="L4" s="156" t="s">
        <v>39</v>
      </c>
      <c r="M4" s="157"/>
    </row>
    <row r="5" spans="1:14" ht="16.5" thickBot="1" x14ac:dyDescent="0.3">
      <c r="A5" s="173"/>
      <c r="B5" s="17" t="s">
        <v>1</v>
      </c>
      <c r="C5" s="20" t="s">
        <v>2</v>
      </c>
      <c r="D5" s="21" t="s">
        <v>1</v>
      </c>
      <c r="E5" s="20" t="s">
        <v>2</v>
      </c>
      <c r="F5" s="21" t="s">
        <v>1</v>
      </c>
      <c r="G5" s="20" t="s">
        <v>2</v>
      </c>
      <c r="H5" s="21" t="s">
        <v>1</v>
      </c>
      <c r="I5" s="20" t="s">
        <v>2</v>
      </c>
      <c r="J5" s="21" t="s">
        <v>1</v>
      </c>
      <c r="K5" s="20" t="s">
        <v>2</v>
      </c>
      <c r="L5" s="21" t="s">
        <v>1</v>
      </c>
      <c r="M5" s="22" t="s">
        <v>2</v>
      </c>
    </row>
    <row r="6" spans="1:14" hidden="1" x14ac:dyDescent="0.25">
      <c r="A6" s="1">
        <v>37622</v>
      </c>
      <c r="B6" s="4">
        <v>1557</v>
      </c>
      <c r="C6" s="76">
        <v>114468</v>
      </c>
      <c r="D6" s="4">
        <v>1247</v>
      </c>
      <c r="E6" s="76">
        <v>100850</v>
      </c>
      <c r="F6" s="9">
        <v>501</v>
      </c>
      <c r="G6" s="76">
        <v>175568</v>
      </c>
      <c r="H6" s="9">
        <v>663</v>
      </c>
      <c r="I6" s="76">
        <v>190560</v>
      </c>
      <c r="J6" s="9">
        <v>0</v>
      </c>
      <c r="K6" s="76">
        <v>0</v>
      </c>
      <c r="L6" s="9">
        <v>0</v>
      </c>
      <c r="M6" s="10">
        <v>0</v>
      </c>
    </row>
    <row r="7" spans="1:14" hidden="1" x14ac:dyDescent="0.25">
      <c r="A7" s="1">
        <v>37653</v>
      </c>
      <c r="B7" s="4">
        <v>1311</v>
      </c>
      <c r="C7" s="75">
        <v>85027</v>
      </c>
      <c r="D7" s="4">
        <v>891</v>
      </c>
      <c r="E7" s="75">
        <v>87519</v>
      </c>
      <c r="F7" s="11">
        <v>482</v>
      </c>
      <c r="G7" s="75">
        <v>188080</v>
      </c>
      <c r="H7" s="11">
        <v>338</v>
      </c>
      <c r="I7" s="75">
        <v>168471</v>
      </c>
      <c r="J7" s="11">
        <v>0</v>
      </c>
      <c r="K7" s="75">
        <v>0</v>
      </c>
      <c r="L7" s="11">
        <v>0</v>
      </c>
      <c r="M7" s="12">
        <v>0</v>
      </c>
    </row>
    <row r="8" spans="1:14" hidden="1" x14ac:dyDescent="0.25">
      <c r="A8" s="1">
        <v>37681</v>
      </c>
      <c r="B8" s="4">
        <v>446</v>
      </c>
      <c r="C8" s="75">
        <v>73550</v>
      </c>
      <c r="D8" s="4">
        <v>531</v>
      </c>
      <c r="E8" s="75">
        <v>82080</v>
      </c>
      <c r="F8" s="11">
        <v>481</v>
      </c>
      <c r="G8" s="75">
        <v>176266</v>
      </c>
      <c r="H8" s="11">
        <v>432</v>
      </c>
      <c r="I8" s="75">
        <v>201090</v>
      </c>
      <c r="J8" s="11">
        <v>0</v>
      </c>
      <c r="K8" s="75">
        <v>0</v>
      </c>
      <c r="L8" s="11">
        <v>0</v>
      </c>
      <c r="M8" s="12">
        <v>0</v>
      </c>
    </row>
    <row r="9" spans="1:14" hidden="1" x14ac:dyDescent="0.25">
      <c r="A9" s="1">
        <v>37712</v>
      </c>
      <c r="B9" s="4">
        <v>86</v>
      </c>
      <c r="C9" s="75">
        <v>32518</v>
      </c>
      <c r="D9" s="4">
        <v>109</v>
      </c>
      <c r="E9" s="88">
        <v>31721</v>
      </c>
      <c r="F9" s="3">
        <v>534</v>
      </c>
      <c r="G9" s="88">
        <v>155572</v>
      </c>
      <c r="H9" s="3">
        <v>436</v>
      </c>
      <c r="I9" s="88">
        <v>165116</v>
      </c>
      <c r="J9" s="11">
        <v>0</v>
      </c>
      <c r="K9" s="75">
        <v>0</v>
      </c>
      <c r="L9" s="11">
        <v>0</v>
      </c>
      <c r="M9" s="12">
        <v>0</v>
      </c>
    </row>
    <row r="10" spans="1:14" hidden="1" x14ac:dyDescent="0.25">
      <c r="A10" s="1">
        <v>37742</v>
      </c>
      <c r="B10" s="4">
        <v>0</v>
      </c>
      <c r="C10" s="75">
        <v>0</v>
      </c>
      <c r="D10" s="4">
        <v>0</v>
      </c>
      <c r="E10" s="75">
        <v>0</v>
      </c>
      <c r="F10" s="3">
        <v>714</v>
      </c>
      <c r="G10" s="88">
        <v>123250</v>
      </c>
      <c r="H10" s="3">
        <v>637</v>
      </c>
      <c r="I10" s="88">
        <v>132963</v>
      </c>
      <c r="J10" s="11">
        <v>0</v>
      </c>
      <c r="K10" s="75">
        <v>0</v>
      </c>
      <c r="L10" s="11">
        <v>0</v>
      </c>
      <c r="M10" s="12">
        <v>0</v>
      </c>
    </row>
    <row r="11" spans="1:14" hidden="1" x14ac:dyDescent="0.25">
      <c r="A11" s="1">
        <v>37773</v>
      </c>
      <c r="B11" s="4">
        <v>0</v>
      </c>
      <c r="C11" s="75">
        <v>0</v>
      </c>
      <c r="D11" s="4">
        <v>0</v>
      </c>
      <c r="E11" s="75">
        <v>0</v>
      </c>
      <c r="F11" s="11">
        <v>482</v>
      </c>
      <c r="G11" s="75">
        <v>114739</v>
      </c>
      <c r="H11" s="11">
        <v>385</v>
      </c>
      <c r="I11" s="75">
        <v>112652</v>
      </c>
      <c r="J11" s="11">
        <v>0</v>
      </c>
      <c r="K11" s="75">
        <v>0</v>
      </c>
      <c r="L11" s="11">
        <v>0</v>
      </c>
      <c r="M11" s="12">
        <v>0</v>
      </c>
    </row>
    <row r="12" spans="1:14" hidden="1" x14ac:dyDescent="0.25">
      <c r="A12" s="1">
        <v>37803</v>
      </c>
      <c r="B12" s="4">
        <v>0</v>
      </c>
      <c r="C12" s="75">
        <v>0</v>
      </c>
      <c r="D12" s="4">
        <v>0</v>
      </c>
      <c r="E12" s="75">
        <v>0</v>
      </c>
      <c r="F12" s="11">
        <v>754</v>
      </c>
      <c r="G12" s="75">
        <v>147942</v>
      </c>
      <c r="H12" s="11">
        <v>663</v>
      </c>
      <c r="I12" s="75">
        <v>125449</v>
      </c>
      <c r="J12" s="11">
        <v>0</v>
      </c>
      <c r="K12" s="75">
        <v>0</v>
      </c>
      <c r="L12" s="11">
        <v>0</v>
      </c>
      <c r="M12" s="12">
        <v>0</v>
      </c>
    </row>
    <row r="13" spans="1:14" hidden="1" x14ac:dyDescent="0.25">
      <c r="A13" s="1">
        <v>37834</v>
      </c>
      <c r="B13" s="4">
        <v>0</v>
      </c>
      <c r="C13" s="75">
        <v>0</v>
      </c>
      <c r="D13" s="4">
        <v>0</v>
      </c>
      <c r="E13" s="75">
        <v>0</v>
      </c>
      <c r="F13" s="11">
        <v>676</v>
      </c>
      <c r="G13" s="75">
        <v>156582</v>
      </c>
      <c r="H13" s="11">
        <v>689</v>
      </c>
      <c r="I13" s="75">
        <v>159986</v>
      </c>
      <c r="J13" s="11">
        <v>0</v>
      </c>
      <c r="K13" s="75">
        <v>0</v>
      </c>
      <c r="L13" s="11">
        <v>0</v>
      </c>
      <c r="M13" s="12">
        <v>0</v>
      </c>
    </row>
    <row r="14" spans="1:14" hidden="1" x14ac:dyDescent="0.25">
      <c r="A14" s="1">
        <v>37865</v>
      </c>
      <c r="B14" s="4">
        <v>0</v>
      </c>
      <c r="C14" s="75">
        <v>0</v>
      </c>
      <c r="D14" s="4">
        <v>0</v>
      </c>
      <c r="E14" s="75">
        <v>0</v>
      </c>
      <c r="F14" s="11">
        <v>577</v>
      </c>
      <c r="G14" s="75">
        <v>152909</v>
      </c>
      <c r="H14" s="11">
        <v>488</v>
      </c>
      <c r="I14" s="75">
        <v>135350</v>
      </c>
      <c r="J14" s="11">
        <v>0</v>
      </c>
      <c r="K14" s="75">
        <v>0</v>
      </c>
      <c r="L14" s="11">
        <v>0</v>
      </c>
      <c r="M14" s="12">
        <v>0</v>
      </c>
    </row>
    <row r="15" spans="1:14" hidden="1" x14ac:dyDescent="0.25">
      <c r="A15" s="1">
        <v>37895</v>
      </c>
      <c r="B15" s="4">
        <v>0</v>
      </c>
      <c r="C15" s="75">
        <v>0</v>
      </c>
      <c r="D15" s="4">
        <v>0</v>
      </c>
      <c r="E15" s="75">
        <v>0</v>
      </c>
      <c r="F15" s="11">
        <v>607</v>
      </c>
      <c r="G15" s="75">
        <v>192447</v>
      </c>
      <c r="H15" s="11">
        <v>605</v>
      </c>
      <c r="I15" s="75">
        <v>171224</v>
      </c>
      <c r="J15" s="11">
        <v>0</v>
      </c>
      <c r="K15" s="75">
        <v>0</v>
      </c>
      <c r="L15" s="11">
        <v>0</v>
      </c>
      <c r="M15" s="12">
        <v>0</v>
      </c>
    </row>
    <row r="16" spans="1:14" hidden="1" x14ac:dyDescent="0.25">
      <c r="A16" s="1">
        <v>37926</v>
      </c>
      <c r="B16" s="4">
        <v>0</v>
      </c>
      <c r="C16" s="75">
        <v>0</v>
      </c>
      <c r="D16" s="4">
        <v>0</v>
      </c>
      <c r="E16" s="75">
        <v>0</v>
      </c>
      <c r="F16" s="11">
        <v>765</v>
      </c>
      <c r="G16" s="75">
        <v>197374</v>
      </c>
      <c r="H16" s="11">
        <v>697</v>
      </c>
      <c r="I16" s="75">
        <v>195549</v>
      </c>
      <c r="J16" s="11">
        <v>0</v>
      </c>
      <c r="K16" s="75">
        <v>0</v>
      </c>
      <c r="L16" s="11">
        <v>0</v>
      </c>
      <c r="M16" s="12">
        <v>0</v>
      </c>
    </row>
    <row r="17" spans="1:13" hidden="1" x14ac:dyDescent="0.25">
      <c r="A17" s="1">
        <v>37956</v>
      </c>
      <c r="B17" s="4">
        <v>0</v>
      </c>
      <c r="C17" s="75">
        <v>0</v>
      </c>
      <c r="D17" s="4">
        <v>0</v>
      </c>
      <c r="E17" s="75">
        <v>0</v>
      </c>
      <c r="F17" s="11">
        <v>889</v>
      </c>
      <c r="G17" s="75">
        <v>199682</v>
      </c>
      <c r="H17" s="11">
        <v>686</v>
      </c>
      <c r="I17" s="75">
        <v>162768</v>
      </c>
      <c r="J17" s="11">
        <v>0</v>
      </c>
      <c r="K17" s="75">
        <v>0</v>
      </c>
      <c r="L17" s="11">
        <v>0</v>
      </c>
      <c r="M17" s="12">
        <v>0</v>
      </c>
    </row>
    <row r="18" spans="1:13" hidden="1" x14ac:dyDescent="0.25">
      <c r="A18" s="1">
        <v>37987</v>
      </c>
      <c r="B18" s="4">
        <v>0</v>
      </c>
      <c r="C18" s="75">
        <v>0</v>
      </c>
      <c r="D18" s="4">
        <v>0</v>
      </c>
      <c r="E18" s="75">
        <v>0</v>
      </c>
      <c r="F18" s="11">
        <v>1014</v>
      </c>
      <c r="G18" s="75">
        <v>177339</v>
      </c>
      <c r="H18" s="11">
        <v>893</v>
      </c>
      <c r="I18" s="75">
        <v>194036</v>
      </c>
      <c r="J18" s="11">
        <v>0</v>
      </c>
      <c r="K18" s="75">
        <v>0</v>
      </c>
      <c r="L18" s="11">
        <v>0</v>
      </c>
      <c r="M18" s="12">
        <v>0</v>
      </c>
    </row>
    <row r="19" spans="1:13" hidden="1" x14ac:dyDescent="0.25">
      <c r="A19" s="1">
        <v>38018</v>
      </c>
      <c r="B19" s="4">
        <v>0</v>
      </c>
      <c r="C19" s="75">
        <v>0</v>
      </c>
      <c r="D19" s="4">
        <v>0</v>
      </c>
      <c r="E19" s="75">
        <v>0</v>
      </c>
      <c r="F19" s="11">
        <v>905</v>
      </c>
      <c r="G19" s="75">
        <v>190304</v>
      </c>
      <c r="H19" s="11">
        <v>808</v>
      </c>
      <c r="I19" s="75">
        <v>177509</v>
      </c>
      <c r="J19" s="11">
        <v>0</v>
      </c>
      <c r="K19" s="75">
        <v>0</v>
      </c>
      <c r="L19" s="11">
        <v>0</v>
      </c>
      <c r="M19" s="12">
        <v>0</v>
      </c>
    </row>
    <row r="20" spans="1:13" hidden="1" x14ac:dyDescent="0.25">
      <c r="A20" s="1">
        <v>38047</v>
      </c>
      <c r="B20" s="4">
        <v>0</v>
      </c>
      <c r="C20" s="75">
        <v>0</v>
      </c>
      <c r="D20" s="4">
        <v>0</v>
      </c>
      <c r="E20" s="75">
        <v>0</v>
      </c>
      <c r="F20" s="11">
        <v>1036</v>
      </c>
      <c r="G20" s="75">
        <v>182310</v>
      </c>
      <c r="H20" s="11">
        <v>828</v>
      </c>
      <c r="I20" s="75">
        <v>189997</v>
      </c>
      <c r="J20" s="11">
        <v>0</v>
      </c>
      <c r="K20" s="75">
        <v>0</v>
      </c>
      <c r="L20" s="11">
        <v>0</v>
      </c>
      <c r="M20" s="12">
        <v>0</v>
      </c>
    </row>
    <row r="21" spans="1:13" hidden="1" x14ac:dyDescent="0.25">
      <c r="A21" s="1">
        <v>38078</v>
      </c>
      <c r="B21" s="4">
        <v>0</v>
      </c>
      <c r="C21" s="75">
        <v>0</v>
      </c>
      <c r="D21" s="4">
        <v>0</v>
      </c>
      <c r="E21" s="75">
        <v>0</v>
      </c>
      <c r="F21" s="11">
        <v>761</v>
      </c>
      <c r="G21" s="75">
        <v>157096</v>
      </c>
      <c r="H21" s="11">
        <v>699</v>
      </c>
      <c r="I21" s="75">
        <v>174991</v>
      </c>
      <c r="J21" s="11">
        <v>0</v>
      </c>
      <c r="K21" s="75">
        <v>0</v>
      </c>
      <c r="L21" s="11">
        <v>0</v>
      </c>
      <c r="M21" s="12">
        <v>0</v>
      </c>
    </row>
    <row r="22" spans="1:13" hidden="1" x14ac:dyDescent="0.25">
      <c r="A22" s="1">
        <v>38108</v>
      </c>
      <c r="B22" s="4">
        <v>0</v>
      </c>
      <c r="C22" s="75">
        <v>0</v>
      </c>
      <c r="D22" s="4">
        <v>0</v>
      </c>
      <c r="E22" s="75">
        <v>0</v>
      </c>
      <c r="F22" s="11">
        <v>485</v>
      </c>
      <c r="G22" s="75">
        <v>130011</v>
      </c>
      <c r="H22" s="11">
        <v>495</v>
      </c>
      <c r="I22" s="75">
        <v>134398</v>
      </c>
      <c r="J22" s="11">
        <v>0</v>
      </c>
      <c r="K22" s="75">
        <v>0</v>
      </c>
      <c r="L22" s="11">
        <v>0</v>
      </c>
      <c r="M22" s="12">
        <v>0</v>
      </c>
    </row>
    <row r="23" spans="1:13" hidden="1" x14ac:dyDescent="0.25">
      <c r="A23" s="1">
        <v>38139</v>
      </c>
      <c r="B23" s="4">
        <v>0</v>
      </c>
      <c r="C23" s="75">
        <v>0</v>
      </c>
      <c r="D23" s="4">
        <v>0</v>
      </c>
      <c r="E23" s="75">
        <v>0</v>
      </c>
      <c r="F23" s="11">
        <v>328</v>
      </c>
      <c r="G23" s="75">
        <v>117518</v>
      </c>
      <c r="H23" s="11">
        <v>325</v>
      </c>
      <c r="I23" s="75">
        <v>117210</v>
      </c>
      <c r="J23" s="11">
        <v>0</v>
      </c>
      <c r="K23" s="75">
        <v>0</v>
      </c>
      <c r="L23" s="11">
        <v>0</v>
      </c>
      <c r="M23" s="12">
        <v>0</v>
      </c>
    </row>
    <row r="24" spans="1:13" hidden="1" x14ac:dyDescent="0.25">
      <c r="A24" s="1">
        <v>38169</v>
      </c>
      <c r="B24" s="4">
        <v>0</v>
      </c>
      <c r="C24" s="75">
        <v>0</v>
      </c>
      <c r="D24" s="4">
        <v>0</v>
      </c>
      <c r="E24" s="75">
        <v>0</v>
      </c>
      <c r="F24" s="11">
        <v>277</v>
      </c>
      <c r="G24" s="75">
        <v>147841</v>
      </c>
      <c r="H24" s="11">
        <v>204</v>
      </c>
      <c r="I24" s="75">
        <v>122717</v>
      </c>
      <c r="J24" s="11">
        <v>0</v>
      </c>
      <c r="K24" s="75">
        <v>0</v>
      </c>
      <c r="L24" s="11">
        <v>0</v>
      </c>
      <c r="M24" s="12">
        <v>0</v>
      </c>
    </row>
    <row r="25" spans="1:13" hidden="1" x14ac:dyDescent="0.25">
      <c r="A25" s="1">
        <v>38200</v>
      </c>
      <c r="B25" s="4">
        <v>0</v>
      </c>
      <c r="C25" s="75">
        <v>0</v>
      </c>
      <c r="D25" s="4">
        <v>0</v>
      </c>
      <c r="E25" s="75">
        <v>0</v>
      </c>
      <c r="F25" s="11">
        <v>398</v>
      </c>
      <c r="G25" s="75">
        <v>158824</v>
      </c>
      <c r="H25" s="11">
        <v>402</v>
      </c>
      <c r="I25" s="75">
        <v>163503</v>
      </c>
      <c r="J25" s="11">
        <v>0</v>
      </c>
      <c r="K25" s="75">
        <v>0</v>
      </c>
      <c r="L25" s="11">
        <v>0</v>
      </c>
      <c r="M25" s="12">
        <v>0</v>
      </c>
    </row>
    <row r="26" spans="1:13" hidden="1" x14ac:dyDescent="0.25">
      <c r="A26" s="1">
        <v>38231</v>
      </c>
      <c r="B26" s="4">
        <v>0</v>
      </c>
      <c r="C26" s="75">
        <v>0</v>
      </c>
      <c r="D26" s="4">
        <v>0</v>
      </c>
      <c r="E26" s="75">
        <v>0</v>
      </c>
      <c r="F26" s="11">
        <v>355</v>
      </c>
      <c r="G26" s="75">
        <v>158134</v>
      </c>
      <c r="H26" s="11">
        <v>369</v>
      </c>
      <c r="I26" s="75">
        <v>139558</v>
      </c>
      <c r="J26" s="11">
        <v>0</v>
      </c>
      <c r="K26" s="75">
        <v>0</v>
      </c>
      <c r="L26" s="11">
        <v>0</v>
      </c>
      <c r="M26" s="12">
        <v>0</v>
      </c>
    </row>
    <row r="27" spans="1:13" hidden="1" x14ac:dyDescent="0.25">
      <c r="A27" s="1">
        <v>38261</v>
      </c>
      <c r="B27" s="4">
        <v>0</v>
      </c>
      <c r="C27" s="75">
        <v>0</v>
      </c>
      <c r="D27" s="4">
        <v>0</v>
      </c>
      <c r="E27" s="75">
        <v>0</v>
      </c>
      <c r="F27" s="11">
        <v>359</v>
      </c>
      <c r="G27" s="75">
        <v>207676</v>
      </c>
      <c r="H27" s="11">
        <v>409</v>
      </c>
      <c r="I27" s="75">
        <v>174154</v>
      </c>
      <c r="J27" s="11">
        <v>0</v>
      </c>
      <c r="K27" s="75">
        <v>0</v>
      </c>
      <c r="L27" s="11">
        <v>0</v>
      </c>
      <c r="M27" s="12">
        <v>0</v>
      </c>
    </row>
    <row r="28" spans="1:13" hidden="1" x14ac:dyDescent="0.25">
      <c r="A28" s="1">
        <v>38292</v>
      </c>
      <c r="B28" s="4">
        <v>0</v>
      </c>
      <c r="C28" s="75">
        <v>0</v>
      </c>
      <c r="D28" s="4">
        <v>0</v>
      </c>
      <c r="E28" s="75">
        <v>0</v>
      </c>
      <c r="F28" s="11">
        <v>422</v>
      </c>
      <c r="G28" s="75">
        <v>196879</v>
      </c>
      <c r="H28" s="11">
        <v>344</v>
      </c>
      <c r="I28" s="75">
        <v>194213</v>
      </c>
      <c r="J28" s="11">
        <v>0</v>
      </c>
      <c r="K28" s="75">
        <v>0</v>
      </c>
      <c r="L28" s="11">
        <v>0</v>
      </c>
      <c r="M28" s="12">
        <v>0</v>
      </c>
    </row>
    <row r="29" spans="1:13" hidden="1" x14ac:dyDescent="0.25">
      <c r="A29" s="1">
        <v>38322</v>
      </c>
      <c r="B29" s="4">
        <v>0</v>
      </c>
      <c r="C29" s="75">
        <v>0</v>
      </c>
      <c r="D29" s="4">
        <v>0</v>
      </c>
      <c r="E29" s="75">
        <v>0</v>
      </c>
      <c r="F29" s="11">
        <v>583</v>
      </c>
      <c r="G29" s="75">
        <v>201279</v>
      </c>
      <c r="H29" s="11">
        <v>249</v>
      </c>
      <c r="I29" s="75">
        <v>163708</v>
      </c>
      <c r="J29" s="11">
        <v>0</v>
      </c>
      <c r="K29" s="75">
        <v>0</v>
      </c>
      <c r="L29" s="11">
        <v>0</v>
      </c>
      <c r="M29" s="12">
        <v>0</v>
      </c>
    </row>
    <row r="30" spans="1:13" hidden="1" x14ac:dyDescent="0.25">
      <c r="A30" s="1">
        <v>38353</v>
      </c>
      <c r="B30" s="4">
        <v>0</v>
      </c>
      <c r="C30" s="75">
        <v>0</v>
      </c>
      <c r="D30" s="4">
        <v>0</v>
      </c>
      <c r="E30" s="75">
        <v>0</v>
      </c>
      <c r="F30" s="11">
        <v>342</v>
      </c>
      <c r="G30" s="75">
        <v>190034</v>
      </c>
      <c r="H30" s="11">
        <v>401</v>
      </c>
      <c r="I30" s="75">
        <v>203062</v>
      </c>
      <c r="J30" s="11">
        <v>0</v>
      </c>
      <c r="K30" s="75">
        <v>0</v>
      </c>
      <c r="L30" s="11">
        <v>0</v>
      </c>
      <c r="M30" s="12">
        <v>0</v>
      </c>
    </row>
    <row r="31" spans="1:13" hidden="1" x14ac:dyDescent="0.25">
      <c r="A31" s="1">
        <v>38384</v>
      </c>
      <c r="B31" s="4">
        <v>0</v>
      </c>
      <c r="C31" s="75">
        <v>0</v>
      </c>
      <c r="D31" s="4">
        <v>0</v>
      </c>
      <c r="E31" s="75">
        <v>0</v>
      </c>
      <c r="F31" s="11">
        <v>328</v>
      </c>
      <c r="G31" s="75">
        <v>192957</v>
      </c>
      <c r="H31" s="11">
        <v>287</v>
      </c>
      <c r="I31" s="75">
        <v>181260</v>
      </c>
      <c r="J31" s="11">
        <v>0</v>
      </c>
      <c r="K31" s="75">
        <v>0</v>
      </c>
      <c r="L31" s="11">
        <v>0</v>
      </c>
      <c r="M31" s="12">
        <v>0</v>
      </c>
    </row>
    <row r="32" spans="1:13" hidden="1" x14ac:dyDescent="0.25">
      <c r="A32" s="1">
        <v>38412</v>
      </c>
      <c r="B32" s="4">
        <v>0</v>
      </c>
      <c r="C32" s="75">
        <v>0</v>
      </c>
      <c r="D32" s="4">
        <v>0</v>
      </c>
      <c r="E32" s="75">
        <v>0</v>
      </c>
      <c r="F32" s="11">
        <v>317</v>
      </c>
      <c r="G32" s="75">
        <v>197916</v>
      </c>
      <c r="H32" s="11">
        <v>235</v>
      </c>
      <c r="I32" s="75">
        <v>198498</v>
      </c>
      <c r="J32" s="11">
        <v>0</v>
      </c>
      <c r="K32" s="75">
        <v>0</v>
      </c>
      <c r="L32" s="11">
        <v>0</v>
      </c>
      <c r="M32" s="12">
        <v>0</v>
      </c>
    </row>
    <row r="33" spans="1:13" hidden="1" x14ac:dyDescent="0.25">
      <c r="A33" s="1">
        <v>38443</v>
      </c>
      <c r="B33" s="4">
        <v>0</v>
      </c>
      <c r="C33" s="75">
        <v>0</v>
      </c>
      <c r="D33" s="4">
        <v>0</v>
      </c>
      <c r="E33" s="75">
        <v>0</v>
      </c>
      <c r="F33" s="11">
        <v>451</v>
      </c>
      <c r="G33" s="75">
        <v>156929</v>
      </c>
      <c r="H33" s="11">
        <v>344</v>
      </c>
      <c r="I33" s="75">
        <v>184074</v>
      </c>
      <c r="J33" s="11">
        <v>0</v>
      </c>
      <c r="K33" s="75">
        <v>0</v>
      </c>
      <c r="L33" s="11">
        <v>0</v>
      </c>
      <c r="M33" s="12">
        <v>0</v>
      </c>
    </row>
    <row r="34" spans="1:13" hidden="1" x14ac:dyDescent="0.25">
      <c r="A34" s="1">
        <v>38473</v>
      </c>
      <c r="B34" s="4">
        <v>0</v>
      </c>
      <c r="C34" s="75">
        <v>0</v>
      </c>
      <c r="D34" s="4">
        <v>0</v>
      </c>
      <c r="E34" s="75">
        <v>0</v>
      </c>
      <c r="F34" s="11">
        <v>478</v>
      </c>
      <c r="G34" s="75">
        <v>136765</v>
      </c>
      <c r="H34" s="11">
        <v>397</v>
      </c>
      <c r="I34" s="75">
        <v>143730</v>
      </c>
      <c r="J34" s="11">
        <v>0</v>
      </c>
      <c r="K34" s="75">
        <v>0</v>
      </c>
      <c r="L34" s="11">
        <v>0</v>
      </c>
      <c r="M34" s="12">
        <v>0</v>
      </c>
    </row>
    <row r="35" spans="1:13" hidden="1" x14ac:dyDescent="0.25">
      <c r="A35" s="1">
        <v>38504</v>
      </c>
      <c r="B35" s="4">
        <v>0</v>
      </c>
      <c r="C35" s="75">
        <v>0</v>
      </c>
      <c r="D35" s="4">
        <v>0</v>
      </c>
      <c r="E35" s="75">
        <v>0</v>
      </c>
      <c r="F35" s="11">
        <v>363</v>
      </c>
      <c r="G35" s="75">
        <v>126367</v>
      </c>
      <c r="H35" s="11">
        <v>327</v>
      </c>
      <c r="I35" s="75">
        <v>123264</v>
      </c>
      <c r="J35" s="11">
        <v>0</v>
      </c>
      <c r="K35" s="75">
        <v>0</v>
      </c>
      <c r="L35" s="11">
        <v>0</v>
      </c>
      <c r="M35" s="12">
        <v>0</v>
      </c>
    </row>
    <row r="36" spans="1:13" hidden="1" x14ac:dyDescent="0.25">
      <c r="A36" s="1">
        <v>38534</v>
      </c>
      <c r="B36" s="4">
        <v>0</v>
      </c>
      <c r="C36" s="75">
        <v>0</v>
      </c>
      <c r="D36" s="4">
        <v>0</v>
      </c>
      <c r="E36" s="75">
        <v>0</v>
      </c>
      <c r="F36" s="11">
        <v>366</v>
      </c>
      <c r="G36" s="75">
        <v>161872</v>
      </c>
      <c r="H36" s="11">
        <v>336</v>
      </c>
      <c r="I36" s="75">
        <v>139373</v>
      </c>
      <c r="J36" s="11">
        <v>0</v>
      </c>
      <c r="K36" s="75">
        <v>0</v>
      </c>
      <c r="L36" s="11">
        <v>0</v>
      </c>
      <c r="M36" s="12">
        <v>0</v>
      </c>
    </row>
    <row r="37" spans="1:13" hidden="1" x14ac:dyDescent="0.25">
      <c r="A37" s="1">
        <v>38565</v>
      </c>
      <c r="B37" s="4">
        <v>0</v>
      </c>
      <c r="C37" s="75">
        <v>0</v>
      </c>
      <c r="D37" s="4">
        <v>0</v>
      </c>
      <c r="E37" s="75">
        <v>0</v>
      </c>
      <c r="F37" s="11">
        <v>445</v>
      </c>
      <c r="G37" s="75">
        <v>172787</v>
      </c>
      <c r="H37" s="11">
        <v>479</v>
      </c>
      <c r="I37" s="75">
        <v>172347</v>
      </c>
      <c r="J37" s="11">
        <v>0</v>
      </c>
      <c r="K37" s="75">
        <v>0</v>
      </c>
      <c r="L37" s="11">
        <v>0</v>
      </c>
      <c r="M37" s="12">
        <v>0</v>
      </c>
    </row>
    <row r="38" spans="1:13" hidden="1" x14ac:dyDescent="0.25">
      <c r="A38" s="1">
        <v>38596</v>
      </c>
      <c r="B38" s="4">
        <v>0</v>
      </c>
      <c r="C38" s="75">
        <v>0</v>
      </c>
      <c r="D38" s="4">
        <v>0</v>
      </c>
      <c r="E38" s="75">
        <v>0</v>
      </c>
      <c r="F38" s="11">
        <v>302</v>
      </c>
      <c r="G38" s="75">
        <v>166554</v>
      </c>
      <c r="H38" s="11">
        <v>260</v>
      </c>
      <c r="I38" s="75">
        <v>147284</v>
      </c>
      <c r="J38" s="11">
        <v>0</v>
      </c>
      <c r="K38" s="75">
        <v>0</v>
      </c>
      <c r="L38" s="11">
        <v>0</v>
      </c>
      <c r="M38" s="12">
        <v>0</v>
      </c>
    </row>
    <row r="39" spans="1:13" hidden="1" x14ac:dyDescent="0.25">
      <c r="A39" s="1">
        <v>38626</v>
      </c>
      <c r="B39" s="4">
        <v>0</v>
      </c>
      <c r="C39" s="75">
        <v>0</v>
      </c>
      <c r="D39" s="4">
        <v>0</v>
      </c>
      <c r="E39" s="75">
        <v>0</v>
      </c>
      <c r="F39" s="11">
        <v>495</v>
      </c>
      <c r="G39" s="75">
        <v>208524</v>
      </c>
      <c r="H39" s="11">
        <v>516</v>
      </c>
      <c r="I39" s="75">
        <v>181458</v>
      </c>
      <c r="J39" s="11">
        <v>0</v>
      </c>
      <c r="K39" s="75">
        <v>0</v>
      </c>
      <c r="L39" s="11">
        <v>0</v>
      </c>
      <c r="M39" s="12">
        <v>0</v>
      </c>
    </row>
    <row r="40" spans="1:13" hidden="1" x14ac:dyDescent="0.25">
      <c r="A40" s="1">
        <v>38657</v>
      </c>
      <c r="B40" s="4">
        <v>0</v>
      </c>
      <c r="C40" s="75">
        <v>0</v>
      </c>
      <c r="D40" s="4">
        <v>0</v>
      </c>
      <c r="E40" s="75">
        <v>0</v>
      </c>
      <c r="F40" s="11">
        <v>359</v>
      </c>
      <c r="G40" s="75">
        <v>207912</v>
      </c>
      <c r="H40" s="11">
        <v>272</v>
      </c>
      <c r="I40" s="75">
        <v>202432</v>
      </c>
      <c r="J40" s="11">
        <v>0</v>
      </c>
      <c r="K40" s="75">
        <v>0</v>
      </c>
      <c r="L40" s="11">
        <v>0</v>
      </c>
      <c r="M40" s="12">
        <v>0</v>
      </c>
    </row>
    <row r="41" spans="1:13" hidden="1" x14ac:dyDescent="0.25">
      <c r="A41" s="1">
        <v>38687</v>
      </c>
      <c r="B41" s="4">
        <v>0</v>
      </c>
      <c r="C41" s="75">
        <v>0</v>
      </c>
      <c r="D41" s="4">
        <v>0</v>
      </c>
      <c r="E41" s="75">
        <v>0</v>
      </c>
      <c r="F41" s="11">
        <v>337</v>
      </c>
      <c r="G41" s="75">
        <v>208302</v>
      </c>
      <c r="H41" s="11">
        <v>354</v>
      </c>
      <c r="I41" s="75">
        <v>172271</v>
      </c>
      <c r="J41" s="11">
        <v>0</v>
      </c>
      <c r="K41" s="75">
        <v>0</v>
      </c>
      <c r="L41" s="11">
        <v>0</v>
      </c>
      <c r="M41" s="12">
        <v>0</v>
      </c>
    </row>
    <row r="42" spans="1:13" hidden="1" x14ac:dyDescent="0.25">
      <c r="A42" s="1">
        <v>38718</v>
      </c>
      <c r="B42" s="4">
        <v>1204</v>
      </c>
      <c r="C42" s="75">
        <v>169465</v>
      </c>
      <c r="D42" s="4">
        <v>914</v>
      </c>
      <c r="E42" s="75">
        <v>128716</v>
      </c>
      <c r="F42" s="11">
        <v>446</v>
      </c>
      <c r="G42" s="75">
        <v>199024</v>
      </c>
      <c r="H42" s="11">
        <v>455</v>
      </c>
      <c r="I42" s="75">
        <v>207014</v>
      </c>
      <c r="J42" s="11">
        <v>0</v>
      </c>
      <c r="K42" s="75">
        <v>0</v>
      </c>
      <c r="L42" s="11">
        <v>0</v>
      </c>
      <c r="M42" s="12">
        <v>0</v>
      </c>
    </row>
    <row r="43" spans="1:13" hidden="1" x14ac:dyDescent="0.25">
      <c r="A43" s="1">
        <v>38749</v>
      </c>
      <c r="B43" s="4">
        <v>712</v>
      </c>
      <c r="C43" s="75">
        <v>98109</v>
      </c>
      <c r="D43" s="4">
        <v>1006</v>
      </c>
      <c r="E43" s="75">
        <v>102469</v>
      </c>
      <c r="F43" s="11">
        <v>452</v>
      </c>
      <c r="G43" s="75">
        <v>205613</v>
      </c>
      <c r="H43" s="11">
        <v>284</v>
      </c>
      <c r="I43" s="75">
        <v>188471</v>
      </c>
      <c r="J43" s="11">
        <v>0</v>
      </c>
      <c r="K43" s="75">
        <v>0</v>
      </c>
      <c r="L43" s="11">
        <v>0</v>
      </c>
      <c r="M43" s="12">
        <v>0</v>
      </c>
    </row>
    <row r="44" spans="1:13" hidden="1" x14ac:dyDescent="0.25">
      <c r="A44" s="1">
        <v>38777</v>
      </c>
      <c r="B44" s="4">
        <v>1065</v>
      </c>
      <c r="C44" s="75">
        <v>122506</v>
      </c>
      <c r="D44" s="4">
        <v>986</v>
      </c>
      <c r="E44" s="75">
        <v>133553</v>
      </c>
      <c r="F44" s="11">
        <v>318</v>
      </c>
      <c r="G44" s="75">
        <v>198395</v>
      </c>
      <c r="H44" s="11">
        <v>454</v>
      </c>
      <c r="I44" s="75">
        <v>208249</v>
      </c>
      <c r="J44" s="11">
        <v>0</v>
      </c>
      <c r="K44" s="75">
        <v>0</v>
      </c>
      <c r="L44" s="11">
        <v>0</v>
      </c>
      <c r="M44" s="12">
        <v>0</v>
      </c>
    </row>
    <row r="45" spans="1:13" hidden="1" x14ac:dyDescent="0.25">
      <c r="A45" s="1">
        <v>38808</v>
      </c>
      <c r="B45" s="4">
        <v>1140</v>
      </c>
      <c r="C45" s="75">
        <v>136197</v>
      </c>
      <c r="D45" s="4">
        <v>1282</v>
      </c>
      <c r="E45" s="75">
        <v>144702</v>
      </c>
      <c r="F45" s="11">
        <v>492</v>
      </c>
      <c r="G45" s="75">
        <v>178902</v>
      </c>
      <c r="H45" s="11">
        <v>350</v>
      </c>
      <c r="I45" s="75">
        <v>187574</v>
      </c>
      <c r="J45" s="11">
        <v>0</v>
      </c>
      <c r="K45" s="75">
        <v>0</v>
      </c>
      <c r="L45" s="11">
        <v>0</v>
      </c>
      <c r="M45" s="12">
        <v>0</v>
      </c>
    </row>
    <row r="46" spans="1:13" hidden="1" x14ac:dyDescent="0.25">
      <c r="A46" s="1">
        <v>38838</v>
      </c>
      <c r="B46" s="4">
        <v>1047</v>
      </c>
      <c r="C46" s="75">
        <v>129843</v>
      </c>
      <c r="D46" s="4">
        <v>1102</v>
      </c>
      <c r="E46" s="75">
        <v>137242</v>
      </c>
      <c r="F46" s="11">
        <v>383</v>
      </c>
      <c r="G46" s="75">
        <v>149832</v>
      </c>
      <c r="H46" s="11">
        <v>414</v>
      </c>
      <c r="I46" s="75">
        <v>150595</v>
      </c>
      <c r="J46" s="11">
        <v>0</v>
      </c>
      <c r="K46" s="75">
        <v>0</v>
      </c>
      <c r="L46" s="11">
        <v>0</v>
      </c>
      <c r="M46" s="12">
        <v>0</v>
      </c>
    </row>
    <row r="47" spans="1:13" hidden="1" x14ac:dyDescent="0.25">
      <c r="A47" s="1">
        <v>38869</v>
      </c>
      <c r="B47" s="4">
        <v>842</v>
      </c>
      <c r="C47" s="75">
        <v>129628</v>
      </c>
      <c r="D47" s="4">
        <v>985</v>
      </c>
      <c r="E47" s="75">
        <v>173276</v>
      </c>
      <c r="F47" s="11">
        <v>524</v>
      </c>
      <c r="G47" s="75">
        <v>138095</v>
      </c>
      <c r="H47" s="11">
        <v>269</v>
      </c>
      <c r="I47" s="75">
        <v>129644</v>
      </c>
      <c r="J47" s="11">
        <v>0</v>
      </c>
      <c r="K47" s="75">
        <v>0</v>
      </c>
      <c r="L47" s="11">
        <v>0</v>
      </c>
      <c r="M47" s="12">
        <v>0</v>
      </c>
    </row>
    <row r="48" spans="1:13" hidden="1" x14ac:dyDescent="0.25">
      <c r="A48" s="1">
        <v>38899</v>
      </c>
      <c r="B48" s="4">
        <v>1100</v>
      </c>
      <c r="C48" s="75">
        <v>181193</v>
      </c>
      <c r="D48" s="4">
        <v>960</v>
      </c>
      <c r="E48" s="75">
        <v>136780</v>
      </c>
      <c r="F48" s="11">
        <v>481</v>
      </c>
      <c r="G48" s="75">
        <v>180586</v>
      </c>
      <c r="H48" s="11">
        <v>423</v>
      </c>
      <c r="I48" s="75">
        <v>144568</v>
      </c>
      <c r="J48" s="11">
        <v>0</v>
      </c>
      <c r="K48" s="75">
        <v>0</v>
      </c>
      <c r="L48" s="11">
        <v>0</v>
      </c>
      <c r="M48" s="12">
        <v>0</v>
      </c>
    </row>
    <row r="49" spans="1:13" hidden="1" x14ac:dyDescent="0.25">
      <c r="A49" s="1">
        <v>38930</v>
      </c>
      <c r="B49" s="4">
        <v>876</v>
      </c>
      <c r="C49" s="75">
        <v>130458</v>
      </c>
      <c r="D49" s="4">
        <v>993</v>
      </c>
      <c r="E49" s="75">
        <v>140944</v>
      </c>
      <c r="F49" s="11">
        <v>403</v>
      </c>
      <c r="G49" s="75">
        <v>185155</v>
      </c>
      <c r="H49" s="11">
        <v>437</v>
      </c>
      <c r="I49" s="75">
        <v>180622</v>
      </c>
      <c r="J49" s="11">
        <v>0</v>
      </c>
      <c r="K49" s="75">
        <v>0</v>
      </c>
      <c r="L49" s="11">
        <v>0</v>
      </c>
      <c r="M49" s="12">
        <v>0</v>
      </c>
    </row>
    <row r="50" spans="1:13" hidden="1" x14ac:dyDescent="0.25">
      <c r="A50" s="1">
        <v>38961</v>
      </c>
      <c r="B50" s="4">
        <v>1010</v>
      </c>
      <c r="C50" s="75">
        <v>149807</v>
      </c>
      <c r="D50" s="4">
        <v>1251</v>
      </c>
      <c r="E50" s="75">
        <v>156018</v>
      </c>
      <c r="F50" s="11">
        <v>513</v>
      </c>
      <c r="G50" s="75">
        <v>186530</v>
      </c>
      <c r="H50" s="11">
        <v>534</v>
      </c>
      <c r="I50" s="75">
        <v>166512</v>
      </c>
      <c r="J50" s="11">
        <v>0</v>
      </c>
      <c r="K50" s="75">
        <v>0</v>
      </c>
      <c r="L50" s="11">
        <v>0</v>
      </c>
      <c r="M50" s="12">
        <v>0</v>
      </c>
    </row>
    <row r="51" spans="1:13" hidden="1" x14ac:dyDescent="0.25">
      <c r="A51" s="1">
        <v>38991</v>
      </c>
      <c r="B51" s="4">
        <v>1165</v>
      </c>
      <c r="C51" s="75">
        <v>143069</v>
      </c>
      <c r="D51" s="4">
        <v>1085</v>
      </c>
      <c r="E51" s="75">
        <v>122630</v>
      </c>
      <c r="F51" s="11">
        <v>352</v>
      </c>
      <c r="G51" s="75">
        <v>227027</v>
      </c>
      <c r="H51" s="11">
        <v>348</v>
      </c>
      <c r="I51" s="75">
        <v>195284</v>
      </c>
      <c r="J51" s="11">
        <v>0</v>
      </c>
      <c r="K51" s="75">
        <v>0</v>
      </c>
      <c r="L51" s="11">
        <v>0</v>
      </c>
      <c r="M51" s="12">
        <v>0</v>
      </c>
    </row>
    <row r="52" spans="1:13" hidden="1" x14ac:dyDescent="0.25">
      <c r="A52" s="1">
        <v>39022</v>
      </c>
      <c r="B52" s="4">
        <v>898</v>
      </c>
      <c r="C52" s="75">
        <v>126129</v>
      </c>
      <c r="D52" s="4">
        <v>941</v>
      </c>
      <c r="E52" s="75">
        <v>129924</v>
      </c>
      <c r="F52" s="11">
        <v>403</v>
      </c>
      <c r="G52" s="75">
        <v>230144</v>
      </c>
      <c r="H52" s="11">
        <v>414</v>
      </c>
      <c r="I52" s="75">
        <v>219384</v>
      </c>
      <c r="J52" s="11">
        <v>0</v>
      </c>
      <c r="K52" s="75">
        <v>0</v>
      </c>
      <c r="L52" s="11">
        <v>0</v>
      </c>
      <c r="M52" s="12">
        <v>0</v>
      </c>
    </row>
    <row r="53" spans="1:13" hidden="1" x14ac:dyDescent="0.25">
      <c r="A53" s="1">
        <v>39052</v>
      </c>
      <c r="B53" s="4">
        <v>1122</v>
      </c>
      <c r="C53" s="75">
        <v>158507</v>
      </c>
      <c r="D53" s="4">
        <v>1537</v>
      </c>
      <c r="E53" s="75">
        <v>186161</v>
      </c>
      <c r="F53" s="11">
        <v>505</v>
      </c>
      <c r="G53" s="75">
        <v>238516</v>
      </c>
      <c r="H53" s="11">
        <v>280</v>
      </c>
      <c r="I53" s="75">
        <v>189893</v>
      </c>
      <c r="J53" s="11">
        <v>0</v>
      </c>
      <c r="K53" s="75">
        <v>0</v>
      </c>
      <c r="L53" s="11">
        <v>0</v>
      </c>
      <c r="M53" s="12">
        <v>0</v>
      </c>
    </row>
    <row r="54" spans="1:13" hidden="1" x14ac:dyDescent="0.25">
      <c r="A54" s="1">
        <v>39083</v>
      </c>
      <c r="B54" s="4">
        <v>1321</v>
      </c>
      <c r="C54" s="75">
        <v>176680</v>
      </c>
      <c r="D54" s="4">
        <v>1121</v>
      </c>
      <c r="E54" s="75">
        <v>136492</v>
      </c>
      <c r="F54" s="11">
        <v>450</v>
      </c>
      <c r="G54" s="75">
        <v>212441</v>
      </c>
      <c r="H54" s="11">
        <v>547</v>
      </c>
      <c r="I54" s="75">
        <v>215713</v>
      </c>
      <c r="J54" s="11">
        <v>0</v>
      </c>
      <c r="K54" s="75">
        <v>0</v>
      </c>
      <c r="L54" s="11">
        <v>0</v>
      </c>
      <c r="M54" s="12">
        <v>0</v>
      </c>
    </row>
    <row r="55" spans="1:13" hidden="1" x14ac:dyDescent="0.25">
      <c r="A55" s="1">
        <v>39114</v>
      </c>
      <c r="B55" s="4">
        <v>1008</v>
      </c>
      <c r="C55" s="75">
        <v>105390</v>
      </c>
      <c r="D55" s="4">
        <v>1240</v>
      </c>
      <c r="E55" s="75">
        <v>109078</v>
      </c>
      <c r="F55" s="11">
        <v>371</v>
      </c>
      <c r="G55" s="75">
        <v>227126</v>
      </c>
      <c r="H55" s="11">
        <v>330</v>
      </c>
      <c r="I55" s="75">
        <v>202733</v>
      </c>
      <c r="J55" s="11">
        <v>0</v>
      </c>
      <c r="K55" s="75">
        <v>0</v>
      </c>
      <c r="L55" s="11">
        <v>0</v>
      </c>
      <c r="M55" s="12">
        <v>0</v>
      </c>
    </row>
    <row r="56" spans="1:13" hidden="1" x14ac:dyDescent="0.25">
      <c r="A56" s="1">
        <v>39142</v>
      </c>
      <c r="B56" s="4">
        <v>1053</v>
      </c>
      <c r="C56" s="75">
        <v>106106</v>
      </c>
      <c r="D56" s="4">
        <v>1067</v>
      </c>
      <c r="E56" s="75">
        <v>121562</v>
      </c>
      <c r="F56" s="11">
        <v>427</v>
      </c>
      <c r="G56" s="75">
        <v>192902</v>
      </c>
      <c r="H56" s="11">
        <v>444</v>
      </c>
      <c r="I56" s="75">
        <v>194126</v>
      </c>
      <c r="J56" s="11">
        <v>0</v>
      </c>
      <c r="K56" s="75">
        <v>0</v>
      </c>
      <c r="L56" s="11">
        <v>0</v>
      </c>
      <c r="M56" s="12">
        <v>0</v>
      </c>
    </row>
    <row r="57" spans="1:13" hidden="1" x14ac:dyDescent="0.25">
      <c r="A57" s="1">
        <v>39173</v>
      </c>
      <c r="B57" s="4">
        <v>1267</v>
      </c>
      <c r="C57" s="75">
        <v>148087</v>
      </c>
      <c r="D57" s="4">
        <v>1265</v>
      </c>
      <c r="E57" s="75">
        <v>151559</v>
      </c>
      <c r="F57" s="11">
        <v>465</v>
      </c>
      <c r="G57" s="75">
        <v>185742</v>
      </c>
      <c r="H57" s="11">
        <v>469</v>
      </c>
      <c r="I57" s="75">
        <v>190660</v>
      </c>
      <c r="J57" s="11">
        <v>0</v>
      </c>
      <c r="K57" s="75">
        <v>0</v>
      </c>
      <c r="L57" s="11">
        <v>0</v>
      </c>
      <c r="M57" s="12">
        <v>0</v>
      </c>
    </row>
    <row r="58" spans="1:13" hidden="1" x14ac:dyDescent="0.25">
      <c r="A58" s="1">
        <v>39203</v>
      </c>
      <c r="B58" s="4">
        <v>1050</v>
      </c>
      <c r="C58" s="75">
        <v>135416</v>
      </c>
      <c r="D58" s="4">
        <v>1007</v>
      </c>
      <c r="E58" s="75">
        <v>143264</v>
      </c>
      <c r="F58" s="11">
        <v>415</v>
      </c>
      <c r="G58" s="75">
        <v>164632</v>
      </c>
      <c r="H58" s="11">
        <v>430</v>
      </c>
      <c r="I58" s="75">
        <v>160848</v>
      </c>
      <c r="J58" s="11">
        <v>0</v>
      </c>
      <c r="K58" s="75">
        <v>0</v>
      </c>
      <c r="L58" s="11">
        <v>0</v>
      </c>
      <c r="M58" s="12">
        <v>0</v>
      </c>
    </row>
    <row r="59" spans="1:13" hidden="1" x14ac:dyDescent="0.25">
      <c r="A59" s="1">
        <v>39234</v>
      </c>
      <c r="B59" s="4">
        <v>852</v>
      </c>
      <c r="C59" s="75">
        <v>136973</v>
      </c>
      <c r="D59" s="4">
        <v>911</v>
      </c>
      <c r="E59" s="75">
        <v>177922</v>
      </c>
      <c r="F59" s="11">
        <v>424</v>
      </c>
      <c r="G59" s="75">
        <v>159708</v>
      </c>
      <c r="H59" s="11">
        <v>342</v>
      </c>
      <c r="I59" s="75">
        <v>153971</v>
      </c>
      <c r="J59" s="11">
        <v>0</v>
      </c>
      <c r="K59" s="75">
        <v>0</v>
      </c>
      <c r="L59" s="11">
        <v>0</v>
      </c>
      <c r="M59" s="12">
        <v>0</v>
      </c>
    </row>
    <row r="60" spans="1:13" hidden="1" x14ac:dyDescent="0.25">
      <c r="A60" s="1">
        <v>39264</v>
      </c>
      <c r="B60" s="4">
        <v>1256</v>
      </c>
      <c r="C60" s="75">
        <v>188178</v>
      </c>
      <c r="D60" s="4">
        <v>1209</v>
      </c>
      <c r="E60" s="75">
        <v>147591</v>
      </c>
      <c r="F60" s="11">
        <v>624</v>
      </c>
      <c r="G60" s="75">
        <v>207183</v>
      </c>
      <c r="H60" s="11">
        <v>496</v>
      </c>
      <c r="I60" s="75">
        <v>174466</v>
      </c>
      <c r="J60" s="11">
        <v>0</v>
      </c>
      <c r="K60" s="75">
        <v>0</v>
      </c>
      <c r="L60" s="11">
        <v>0</v>
      </c>
      <c r="M60" s="12">
        <v>0</v>
      </c>
    </row>
    <row r="61" spans="1:13" hidden="1" x14ac:dyDescent="0.25">
      <c r="A61" s="1">
        <v>39295</v>
      </c>
      <c r="B61" s="4">
        <v>977</v>
      </c>
      <c r="C61" s="75">
        <v>140674</v>
      </c>
      <c r="D61" s="4">
        <v>1188</v>
      </c>
      <c r="E61" s="75">
        <v>150943</v>
      </c>
      <c r="F61" s="11">
        <v>448</v>
      </c>
      <c r="G61" s="75">
        <v>210986</v>
      </c>
      <c r="H61" s="11">
        <v>565</v>
      </c>
      <c r="I61" s="75">
        <v>212116</v>
      </c>
      <c r="J61" s="11">
        <v>0</v>
      </c>
      <c r="K61" s="75">
        <v>0</v>
      </c>
      <c r="L61" s="11">
        <v>0</v>
      </c>
      <c r="M61" s="12">
        <v>0</v>
      </c>
    </row>
    <row r="62" spans="1:13" hidden="1" x14ac:dyDescent="0.25">
      <c r="A62" s="1">
        <v>39326</v>
      </c>
      <c r="B62" s="4">
        <v>1133</v>
      </c>
      <c r="C62" s="75">
        <v>160248</v>
      </c>
      <c r="D62" s="4">
        <v>1278</v>
      </c>
      <c r="E62" s="75">
        <v>168600</v>
      </c>
      <c r="F62" s="11">
        <v>398</v>
      </c>
      <c r="G62" s="75">
        <v>200788</v>
      </c>
      <c r="H62" s="11">
        <v>385</v>
      </c>
      <c r="I62" s="75">
        <v>184723</v>
      </c>
      <c r="J62" s="11">
        <v>0</v>
      </c>
      <c r="K62" s="75">
        <v>0</v>
      </c>
      <c r="L62" s="11">
        <v>0</v>
      </c>
      <c r="M62" s="12">
        <v>0</v>
      </c>
    </row>
    <row r="63" spans="1:13" hidden="1" x14ac:dyDescent="0.25">
      <c r="A63" s="1">
        <v>39356</v>
      </c>
      <c r="B63" s="4">
        <v>1261</v>
      </c>
      <c r="C63" s="75">
        <v>158232</v>
      </c>
      <c r="D63" s="4">
        <v>1345</v>
      </c>
      <c r="E63" s="75">
        <v>140444</v>
      </c>
      <c r="F63" s="11">
        <v>562</v>
      </c>
      <c r="G63" s="75">
        <v>244101</v>
      </c>
      <c r="H63" s="11">
        <v>432</v>
      </c>
      <c r="I63" s="75">
        <v>215195</v>
      </c>
      <c r="J63" s="11">
        <v>0</v>
      </c>
      <c r="K63" s="75">
        <v>0</v>
      </c>
      <c r="L63" s="11">
        <v>0</v>
      </c>
      <c r="M63" s="12">
        <v>0</v>
      </c>
    </row>
    <row r="64" spans="1:13" hidden="1" x14ac:dyDescent="0.25">
      <c r="A64" s="1">
        <v>39387</v>
      </c>
      <c r="B64" s="4">
        <v>1056</v>
      </c>
      <c r="C64" s="75">
        <v>129976</v>
      </c>
      <c r="D64" s="4">
        <v>1130</v>
      </c>
      <c r="E64" s="75">
        <v>138821</v>
      </c>
      <c r="F64" s="11">
        <v>447</v>
      </c>
      <c r="G64" s="75">
        <v>249235</v>
      </c>
      <c r="H64" s="11">
        <v>446</v>
      </c>
      <c r="I64" s="75">
        <v>247001</v>
      </c>
      <c r="J64" s="11">
        <v>0</v>
      </c>
      <c r="K64" s="75">
        <v>0</v>
      </c>
      <c r="L64" s="11">
        <v>0</v>
      </c>
      <c r="M64" s="12">
        <v>0</v>
      </c>
    </row>
    <row r="65" spans="1:13" hidden="1" x14ac:dyDescent="0.25">
      <c r="A65" s="1">
        <v>39417</v>
      </c>
      <c r="B65" s="4">
        <v>1569</v>
      </c>
      <c r="C65" s="75">
        <v>168565</v>
      </c>
      <c r="D65" s="4">
        <v>2046</v>
      </c>
      <c r="E65" s="75">
        <v>195401</v>
      </c>
      <c r="F65" s="11">
        <v>550</v>
      </c>
      <c r="G65" s="75">
        <v>246122</v>
      </c>
      <c r="H65" s="11">
        <v>378</v>
      </c>
      <c r="I65" s="75">
        <v>209939</v>
      </c>
      <c r="J65" s="11">
        <v>0</v>
      </c>
      <c r="K65" s="75">
        <v>0</v>
      </c>
      <c r="L65" s="11">
        <v>0</v>
      </c>
      <c r="M65" s="12">
        <v>0</v>
      </c>
    </row>
    <row r="66" spans="1:13" hidden="1" x14ac:dyDescent="0.25">
      <c r="A66" s="1">
        <v>39448</v>
      </c>
      <c r="B66" s="4">
        <v>1496</v>
      </c>
      <c r="C66" s="75">
        <v>180826</v>
      </c>
      <c r="D66" s="4">
        <v>1266</v>
      </c>
      <c r="E66" s="75">
        <v>140395</v>
      </c>
      <c r="F66" s="11">
        <v>380</v>
      </c>
      <c r="G66" s="75">
        <v>231187</v>
      </c>
      <c r="H66" s="11">
        <v>529</v>
      </c>
      <c r="I66" s="75">
        <v>236125</v>
      </c>
      <c r="J66" s="11">
        <v>0</v>
      </c>
      <c r="K66" s="75">
        <v>0</v>
      </c>
      <c r="L66" s="11">
        <v>0</v>
      </c>
      <c r="M66" s="12">
        <v>0</v>
      </c>
    </row>
    <row r="67" spans="1:13" hidden="1" x14ac:dyDescent="0.25">
      <c r="A67" s="1">
        <v>39479</v>
      </c>
      <c r="B67" s="4">
        <v>1296</v>
      </c>
      <c r="C67" s="75">
        <v>110849</v>
      </c>
      <c r="D67" s="4">
        <v>1444</v>
      </c>
      <c r="E67" s="75">
        <v>116718</v>
      </c>
      <c r="F67" s="11">
        <v>444</v>
      </c>
      <c r="G67" s="75">
        <v>248099</v>
      </c>
      <c r="H67" s="11">
        <v>337</v>
      </c>
      <c r="I67" s="75">
        <v>230013</v>
      </c>
      <c r="J67" s="11">
        <v>0</v>
      </c>
      <c r="K67" s="75">
        <v>0</v>
      </c>
      <c r="L67" s="11">
        <v>0</v>
      </c>
      <c r="M67" s="12">
        <v>0</v>
      </c>
    </row>
    <row r="68" spans="1:13" hidden="1" x14ac:dyDescent="0.25">
      <c r="A68" s="1">
        <v>39508</v>
      </c>
      <c r="B68" s="4">
        <v>1542</v>
      </c>
      <c r="C68" s="75">
        <v>136092</v>
      </c>
      <c r="D68" s="4">
        <v>1745</v>
      </c>
      <c r="E68" s="75">
        <v>163494</v>
      </c>
      <c r="F68" s="11">
        <v>549</v>
      </c>
      <c r="G68" s="75">
        <v>247834</v>
      </c>
      <c r="H68" s="11">
        <v>459</v>
      </c>
      <c r="I68" s="75">
        <v>257401</v>
      </c>
      <c r="J68" s="11">
        <v>0</v>
      </c>
      <c r="K68" s="75">
        <v>0</v>
      </c>
      <c r="L68" s="11">
        <v>0</v>
      </c>
      <c r="M68" s="12">
        <v>0</v>
      </c>
    </row>
    <row r="69" spans="1:13" hidden="1" x14ac:dyDescent="0.25">
      <c r="A69" s="1">
        <v>39539</v>
      </c>
      <c r="B69" s="4">
        <v>1212</v>
      </c>
      <c r="C69" s="75">
        <v>155222</v>
      </c>
      <c r="D69" s="4">
        <v>391</v>
      </c>
      <c r="E69" s="75">
        <v>218504</v>
      </c>
      <c r="F69" s="11">
        <v>473</v>
      </c>
      <c r="G69" s="75">
        <v>202732</v>
      </c>
      <c r="H69" s="11">
        <v>1205</v>
      </c>
      <c r="I69" s="75">
        <v>162340</v>
      </c>
      <c r="J69" s="11">
        <v>0</v>
      </c>
      <c r="K69" s="75">
        <v>0</v>
      </c>
      <c r="L69" s="11">
        <v>0</v>
      </c>
      <c r="M69" s="12">
        <v>0</v>
      </c>
    </row>
    <row r="70" spans="1:13" hidden="1" x14ac:dyDescent="0.25">
      <c r="A70" s="1">
        <v>39569</v>
      </c>
      <c r="B70" s="4">
        <v>1004</v>
      </c>
      <c r="C70" s="75">
        <v>144379</v>
      </c>
      <c r="D70" s="4">
        <v>948</v>
      </c>
      <c r="E70" s="75">
        <v>145360</v>
      </c>
      <c r="F70" s="11">
        <v>339</v>
      </c>
      <c r="G70" s="75">
        <v>182781</v>
      </c>
      <c r="H70" s="11">
        <v>385</v>
      </c>
      <c r="I70" s="75">
        <v>187446</v>
      </c>
      <c r="J70" s="11">
        <v>0</v>
      </c>
      <c r="K70" s="75">
        <v>0</v>
      </c>
      <c r="L70" s="11">
        <v>0</v>
      </c>
      <c r="M70" s="12">
        <v>0</v>
      </c>
    </row>
    <row r="71" spans="1:13" hidden="1" x14ac:dyDescent="0.25">
      <c r="A71" s="1">
        <v>39600</v>
      </c>
      <c r="B71" s="4">
        <v>961</v>
      </c>
      <c r="C71" s="75">
        <v>144443</v>
      </c>
      <c r="D71" s="4">
        <v>1348</v>
      </c>
      <c r="E71" s="75">
        <v>186313</v>
      </c>
      <c r="F71" s="11">
        <v>319</v>
      </c>
      <c r="G71" s="75">
        <v>168507</v>
      </c>
      <c r="H71" s="11">
        <v>339</v>
      </c>
      <c r="I71" s="75">
        <v>163461</v>
      </c>
      <c r="J71" s="11">
        <v>0</v>
      </c>
      <c r="K71" s="75">
        <v>0</v>
      </c>
      <c r="L71" s="11">
        <v>0</v>
      </c>
      <c r="M71" s="12">
        <v>0</v>
      </c>
    </row>
    <row r="72" spans="1:13" hidden="1" x14ac:dyDescent="0.25">
      <c r="A72" s="1">
        <v>39630</v>
      </c>
      <c r="B72" s="4">
        <v>1248</v>
      </c>
      <c r="C72" s="75">
        <v>194793</v>
      </c>
      <c r="D72" s="4">
        <v>1200</v>
      </c>
      <c r="E72" s="75">
        <v>152504</v>
      </c>
      <c r="F72" s="11">
        <v>592</v>
      </c>
      <c r="G72" s="75">
        <v>223941</v>
      </c>
      <c r="H72" s="11">
        <v>551</v>
      </c>
      <c r="I72" s="75">
        <v>189393</v>
      </c>
      <c r="J72" s="11">
        <v>0</v>
      </c>
      <c r="K72" s="75">
        <v>0</v>
      </c>
      <c r="L72" s="11">
        <v>0</v>
      </c>
      <c r="M72" s="12">
        <v>0</v>
      </c>
    </row>
    <row r="73" spans="1:13" hidden="1" x14ac:dyDescent="0.25">
      <c r="A73" s="1">
        <v>39661</v>
      </c>
      <c r="B73" s="4">
        <v>712</v>
      </c>
      <c r="C73" s="75">
        <v>130553</v>
      </c>
      <c r="D73" s="4">
        <v>795</v>
      </c>
      <c r="E73" s="75">
        <v>140013</v>
      </c>
      <c r="F73" s="11">
        <v>334</v>
      </c>
      <c r="G73" s="75">
        <v>198096</v>
      </c>
      <c r="H73" s="11">
        <v>355</v>
      </c>
      <c r="I73" s="75">
        <v>197033</v>
      </c>
      <c r="J73" s="11">
        <v>0</v>
      </c>
      <c r="K73" s="75">
        <v>0</v>
      </c>
      <c r="L73" s="11">
        <v>0</v>
      </c>
      <c r="M73" s="12">
        <v>0</v>
      </c>
    </row>
    <row r="74" spans="1:13" hidden="1" x14ac:dyDescent="0.25">
      <c r="A74" s="1">
        <v>39692</v>
      </c>
      <c r="B74" s="4">
        <v>1024</v>
      </c>
      <c r="C74" s="75">
        <v>132313</v>
      </c>
      <c r="D74" s="4">
        <v>1289</v>
      </c>
      <c r="E74" s="75">
        <v>143919</v>
      </c>
      <c r="F74" s="11">
        <v>428</v>
      </c>
      <c r="G74" s="75">
        <v>176589</v>
      </c>
      <c r="H74" s="11">
        <v>338</v>
      </c>
      <c r="I74" s="75">
        <v>154588</v>
      </c>
      <c r="J74" s="11">
        <v>0</v>
      </c>
      <c r="K74" s="75">
        <v>0</v>
      </c>
      <c r="L74" s="11">
        <v>0</v>
      </c>
      <c r="M74" s="12">
        <v>0</v>
      </c>
    </row>
    <row r="75" spans="1:13" hidden="1" x14ac:dyDescent="0.25">
      <c r="A75" s="1">
        <v>39722</v>
      </c>
      <c r="B75" s="4">
        <v>1227</v>
      </c>
      <c r="C75" s="75">
        <v>153618</v>
      </c>
      <c r="D75" s="4">
        <v>1062</v>
      </c>
      <c r="E75" s="75">
        <v>135893</v>
      </c>
      <c r="F75" s="11">
        <v>518</v>
      </c>
      <c r="G75" s="75">
        <v>237149</v>
      </c>
      <c r="H75" s="11">
        <v>454</v>
      </c>
      <c r="I75" s="75">
        <v>209883</v>
      </c>
      <c r="J75" s="11">
        <v>0</v>
      </c>
      <c r="K75" s="75">
        <v>0</v>
      </c>
      <c r="L75" s="11">
        <v>0</v>
      </c>
      <c r="M75" s="12">
        <v>0</v>
      </c>
    </row>
    <row r="76" spans="1:13" hidden="1" x14ac:dyDescent="0.25">
      <c r="A76" s="1">
        <v>39753</v>
      </c>
      <c r="B76" s="4">
        <v>970</v>
      </c>
      <c r="C76" s="75">
        <v>124630</v>
      </c>
      <c r="D76" s="4">
        <v>1209</v>
      </c>
      <c r="E76" s="75">
        <v>129007</v>
      </c>
      <c r="F76" s="11">
        <v>429</v>
      </c>
      <c r="G76" s="75">
        <v>229644</v>
      </c>
      <c r="H76" s="11">
        <v>631</v>
      </c>
      <c r="I76" s="75">
        <v>230779</v>
      </c>
      <c r="J76" s="11">
        <v>0</v>
      </c>
      <c r="K76" s="75">
        <v>0</v>
      </c>
      <c r="L76" s="11">
        <v>0</v>
      </c>
      <c r="M76" s="12">
        <v>0</v>
      </c>
    </row>
    <row r="77" spans="1:13" hidden="1" x14ac:dyDescent="0.25">
      <c r="A77" s="1">
        <v>39783</v>
      </c>
      <c r="B77" s="4">
        <v>1794</v>
      </c>
      <c r="C77" s="75">
        <v>157253</v>
      </c>
      <c r="D77" s="4">
        <v>1842</v>
      </c>
      <c r="E77" s="75">
        <v>183715</v>
      </c>
      <c r="F77" s="11">
        <v>643</v>
      </c>
      <c r="G77" s="75">
        <v>234793</v>
      </c>
      <c r="H77" s="11">
        <v>406</v>
      </c>
      <c r="I77" s="75">
        <v>199915</v>
      </c>
      <c r="J77" s="11">
        <v>0</v>
      </c>
      <c r="K77" s="75">
        <v>0</v>
      </c>
      <c r="L77" s="11">
        <v>0</v>
      </c>
      <c r="M77" s="12">
        <v>0</v>
      </c>
    </row>
    <row r="78" spans="1:13" hidden="1" x14ac:dyDescent="0.25">
      <c r="A78" s="1">
        <v>39814</v>
      </c>
      <c r="B78" s="4">
        <v>1760</v>
      </c>
      <c r="C78" s="75">
        <v>166421</v>
      </c>
      <c r="D78" s="4">
        <v>1178</v>
      </c>
      <c r="E78" s="75">
        <v>131691</v>
      </c>
      <c r="F78" s="11">
        <v>366</v>
      </c>
      <c r="G78" s="75">
        <v>210446</v>
      </c>
      <c r="H78" s="11">
        <v>486</v>
      </c>
      <c r="I78" s="75">
        <v>221453</v>
      </c>
      <c r="J78" s="11">
        <v>10</v>
      </c>
      <c r="K78" s="75">
        <v>13856</v>
      </c>
      <c r="L78" s="11">
        <v>304</v>
      </c>
      <c r="M78" s="12">
        <v>123017</v>
      </c>
    </row>
    <row r="79" spans="1:13" hidden="1" x14ac:dyDescent="0.25">
      <c r="A79" s="1">
        <v>39845</v>
      </c>
      <c r="B79" s="4">
        <v>699</v>
      </c>
      <c r="C79" s="75">
        <v>96153</v>
      </c>
      <c r="D79" s="4">
        <v>815</v>
      </c>
      <c r="E79" s="75">
        <v>101354</v>
      </c>
      <c r="F79" s="11">
        <v>272</v>
      </c>
      <c r="G79" s="75">
        <v>209326</v>
      </c>
      <c r="H79" s="11">
        <v>241</v>
      </c>
      <c r="I79" s="75">
        <v>191327</v>
      </c>
      <c r="J79" s="11">
        <v>10</v>
      </c>
      <c r="K79" s="75">
        <v>12066</v>
      </c>
      <c r="L79" s="11">
        <v>228</v>
      </c>
      <c r="M79" s="12">
        <v>184467</v>
      </c>
    </row>
    <row r="80" spans="1:13" hidden="1" x14ac:dyDescent="0.25">
      <c r="A80" s="1">
        <v>39873</v>
      </c>
      <c r="B80" s="4">
        <v>793</v>
      </c>
      <c r="C80" s="75">
        <v>116436</v>
      </c>
      <c r="D80" s="4">
        <v>368</v>
      </c>
      <c r="E80" s="75">
        <v>213101</v>
      </c>
      <c r="F80" s="11">
        <v>905</v>
      </c>
      <c r="G80" s="75">
        <v>132603</v>
      </c>
      <c r="H80" s="11">
        <v>257</v>
      </c>
      <c r="I80" s="75">
        <v>219347</v>
      </c>
      <c r="J80" s="11">
        <v>12</v>
      </c>
      <c r="K80" s="75">
        <v>14861</v>
      </c>
      <c r="L80" s="11">
        <v>332</v>
      </c>
      <c r="M80" s="12">
        <v>185183</v>
      </c>
    </row>
    <row r="81" spans="1:13" hidden="1" x14ac:dyDescent="0.25">
      <c r="A81" s="1">
        <v>39904</v>
      </c>
      <c r="B81" s="4">
        <v>1042</v>
      </c>
      <c r="C81" s="75">
        <v>136462</v>
      </c>
      <c r="D81" s="4">
        <v>1001</v>
      </c>
      <c r="E81" s="75">
        <v>141943</v>
      </c>
      <c r="F81" s="11">
        <v>394</v>
      </c>
      <c r="G81" s="75">
        <v>191629</v>
      </c>
      <c r="H81" s="11">
        <v>312</v>
      </c>
      <c r="I81" s="75">
        <v>207263</v>
      </c>
      <c r="J81" s="11">
        <v>1</v>
      </c>
      <c r="K81" s="75">
        <v>15951</v>
      </c>
      <c r="L81" s="11">
        <v>376</v>
      </c>
      <c r="M81" s="12">
        <v>167562</v>
      </c>
    </row>
    <row r="82" spans="1:13" hidden="1" x14ac:dyDescent="0.25">
      <c r="A82" s="1">
        <v>39934</v>
      </c>
      <c r="B82" s="4">
        <v>562</v>
      </c>
      <c r="C82" s="75">
        <v>123907</v>
      </c>
      <c r="D82" s="4">
        <v>552</v>
      </c>
      <c r="E82" s="75">
        <v>126287</v>
      </c>
      <c r="F82" s="11">
        <v>180</v>
      </c>
      <c r="G82" s="75">
        <v>169697</v>
      </c>
      <c r="H82" s="11">
        <v>218</v>
      </c>
      <c r="I82" s="75">
        <v>170994</v>
      </c>
      <c r="J82" s="11">
        <v>12</v>
      </c>
      <c r="K82" s="75">
        <v>15989</v>
      </c>
      <c r="L82" s="11">
        <v>162</v>
      </c>
      <c r="M82" s="12">
        <v>144615</v>
      </c>
    </row>
    <row r="83" spans="1:13" hidden="1" x14ac:dyDescent="0.25">
      <c r="A83" s="1">
        <v>39965</v>
      </c>
      <c r="B83" s="4">
        <v>726</v>
      </c>
      <c r="C83" s="75">
        <v>123952</v>
      </c>
      <c r="D83" s="4">
        <v>811</v>
      </c>
      <c r="E83" s="75">
        <v>155769</v>
      </c>
      <c r="F83" s="11">
        <v>308</v>
      </c>
      <c r="G83" s="75">
        <v>174421</v>
      </c>
      <c r="H83" s="11">
        <v>295</v>
      </c>
      <c r="I83" s="75">
        <v>157152</v>
      </c>
      <c r="J83" s="11">
        <v>20</v>
      </c>
      <c r="K83" s="75">
        <v>15644</v>
      </c>
      <c r="L83" s="11">
        <v>279</v>
      </c>
      <c r="M83" s="12">
        <v>150091</v>
      </c>
    </row>
    <row r="84" spans="1:13" hidden="1" x14ac:dyDescent="0.25">
      <c r="A84" s="1">
        <v>39995</v>
      </c>
      <c r="B84" s="4">
        <v>720</v>
      </c>
      <c r="C84" s="75">
        <v>176853</v>
      </c>
      <c r="D84" s="4">
        <v>732</v>
      </c>
      <c r="E84" s="75">
        <v>136552</v>
      </c>
      <c r="F84" s="11">
        <v>296</v>
      </c>
      <c r="G84" s="75">
        <v>210845</v>
      </c>
      <c r="H84" s="11">
        <v>277</v>
      </c>
      <c r="I84" s="75">
        <v>193880</v>
      </c>
      <c r="J84" s="11">
        <v>11</v>
      </c>
      <c r="K84" s="75">
        <v>21458</v>
      </c>
      <c r="L84" s="11">
        <v>280</v>
      </c>
      <c r="M84" s="12">
        <v>179433</v>
      </c>
    </row>
    <row r="85" spans="1:13" hidden="1" x14ac:dyDescent="0.25">
      <c r="A85" s="1">
        <v>40026</v>
      </c>
      <c r="B85" s="4">
        <v>679</v>
      </c>
      <c r="C85" s="75">
        <v>130948</v>
      </c>
      <c r="D85" s="4">
        <v>779</v>
      </c>
      <c r="E85" s="75">
        <v>139835</v>
      </c>
      <c r="F85" s="11">
        <v>413</v>
      </c>
      <c r="G85" s="75">
        <v>206673</v>
      </c>
      <c r="H85" s="11">
        <v>425</v>
      </c>
      <c r="I85" s="75">
        <v>214744</v>
      </c>
      <c r="J85" s="11">
        <v>29</v>
      </c>
      <c r="K85" s="75">
        <v>25914</v>
      </c>
      <c r="L85" s="11">
        <v>374</v>
      </c>
      <c r="M85" s="12">
        <v>170606</v>
      </c>
    </row>
    <row r="86" spans="1:13" hidden="1" x14ac:dyDescent="0.25">
      <c r="A86" s="1">
        <v>40057</v>
      </c>
      <c r="B86" s="4">
        <v>692</v>
      </c>
      <c r="C86" s="75">
        <v>139850</v>
      </c>
      <c r="D86" s="4">
        <v>785</v>
      </c>
      <c r="E86" s="75">
        <v>147133</v>
      </c>
      <c r="F86" s="11">
        <v>280</v>
      </c>
      <c r="G86" s="75">
        <v>186098</v>
      </c>
      <c r="H86" s="11">
        <v>205</v>
      </c>
      <c r="I86" s="75">
        <v>172235</v>
      </c>
      <c r="J86" s="11">
        <v>17</v>
      </c>
      <c r="K86" s="75">
        <v>19580</v>
      </c>
      <c r="L86" s="11">
        <v>253</v>
      </c>
      <c r="M86" s="12">
        <v>157303</v>
      </c>
    </row>
    <row r="87" spans="1:13" hidden="1" x14ac:dyDescent="0.25">
      <c r="A87" s="1">
        <v>40087</v>
      </c>
      <c r="B87" s="4">
        <v>3390</v>
      </c>
      <c r="C87" s="75">
        <v>146578</v>
      </c>
      <c r="D87" s="4">
        <v>3915</v>
      </c>
      <c r="E87" s="75">
        <v>128424</v>
      </c>
      <c r="F87" s="11">
        <v>3078</v>
      </c>
      <c r="G87" s="75">
        <v>237940</v>
      </c>
      <c r="H87" s="11">
        <v>2177</v>
      </c>
      <c r="I87" s="75">
        <v>215937</v>
      </c>
      <c r="J87" s="11">
        <v>15</v>
      </c>
      <c r="K87" s="75">
        <v>20516</v>
      </c>
      <c r="L87" s="11">
        <v>2763</v>
      </c>
      <c r="M87" s="12">
        <v>207862</v>
      </c>
    </row>
    <row r="88" spans="1:13" hidden="1" x14ac:dyDescent="0.25">
      <c r="A88" s="1">
        <v>40118</v>
      </c>
      <c r="B88" s="4">
        <v>3865</v>
      </c>
      <c r="C88" s="75">
        <v>123969</v>
      </c>
      <c r="D88" s="4">
        <v>3782</v>
      </c>
      <c r="E88" s="75">
        <v>125529</v>
      </c>
      <c r="F88" s="11">
        <v>2534</v>
      </c>
      <c r="G88" s="75">
        <v>228829</v>
      </c>
      <c r="H88" s="11">
        <v>2382</v>
      </c>
      <c r="I88" s="75">
        <v>226346</v>
      </c>
      <c r="J88" s="11">
        <v>11</v>
      </c>
      <c r="K88" s="75">
        <v>18901</v>
      </c>
      <c r="L88" s="11">
        <v>2345</v>
      </c>
      <c r="M88" s="12">
        <v>200566</v>
      </c>
    </row>
    <row r="89" spans="1:13" hidden="1" x14ac:dyDescent="0.25">
      <c r="A89" s="1">
        <v>40148</v>
      </c>
      <c r="B89" s="4">
        <v>5772</v>
      </c>
      <c r="C89" s="75">
        <v>162845</v>
      </c>
      <c r="D89" s="4">
        <v>6871</v>
      </c>
      <c r="E89" s="75">
        <v>184603</v>
      </c>
      <c r="F89" s="11">
        <v>3728</v>
      </c>
      <c r="G89" s="75">
        <v>249532</v>
      </c>
      <c r="H89" s="11">
        <v>2309</v>
      </c>
      <c r="I89" s="75">
        <v>211732</v>
      </c>
      <c r="J89" s="11">
        <v>6</v>
      </c>
      <c r="K89" s="75">
        <v>17367</v>
      </c>
      <c r="L89" s="11">
        <v>3555</v>
      </c>
      <c r="M89" s="12">
        <v>224532</v>
      </c>
    </row>
    <row r="90" spans="1:13" x14ac:dyDescent="0.25">
      <c r="A90" s="1">
        <v>40179</v>
      </c>
      <c r="B90" s="4">
        <v>5731</v>
      </c>
      <c r="C90" s="11">
        <v>164454</v>
      </c>
      <c r="D90" s="25">
        <v>4403</v>
      </c>
      <c r="E90" s="10">
        <v>130257</v>
      </c>
      <c r="F90" s="25">
        <v>2625</v>
      </c>
      <c r="G90" s="10">
        <v>223889</v>
      </c>
      <c r="H90" s="25">
        <v>3028</v>
      </c>
      <c r="I90" s="10">
        <v>231658</v>
      </c>
      <c r="J90" s="11">
        <v>10</v>
      </c>
      <c r="K90" s="11">
        <v>15754</v>
      </c>
      <c r="L90" s="25">
        <v>2336</v>
      </c>
      <c r="M90" s="10">
        <v>194581</v>
      </c>
    </row>
    <row r="91" spans="1:13" x14ac:dyDescent="0.25">
      <c r="A91" s="1">
        <v>40210</v>
      </c>
      <c r="B91" s="4">
        <v>2678</v>
      </c>
      <c r="C91" s="11">
        <v>100384</v>
      </c>
      <c r="D91" s="26">
        <v>2912</v>
      </c>
      <c r="E91" s="12">
        <v>104710</v>
      </c>
      <c r="F91" s="26">
        <v>2968</v>
      </c>
      <c r="G91" s="12">
        <v>220414</v>
      </c>
      <c r="H91" s="26">
        <v>1898</v>
      </c>
      <c r="I91" s="12">
        <v>209741</v>
      </c>
      <c r="J91" s="11">
        <v>11</v>
      </c>
      <c r="K91" s="11">
        <v>13758</v>
      </c>
      <c r="L91" s="26">
        <v>2781</v>
      </c>
      <c r="M91" s="12">
        <v>197600</v>
      </c>
    </row>
    <row r="92" spans="1:13" x14ac:dyDescent="0.25">
      <c r="A92" s="1">
        <v>40238</v>
      </c>
      <c r="B92" s="4">
        <v>3909</v>
      </c>
      <c r="C92" s="11">
        <v>131487</v>
      </c>
      <c r="D92" s="26">
        <v>4761</v>
      </c>
      <c r="E92" s="12">
        <v>154730</v>
      </c>
      <c r="F92" s="26">
        <v>4221</v>
      </c>
      <c r="G92" s="12">
        <v>232450</v>
      </c>
      <c r="H92" s="26">
        <v>2976</v>
      </c>
      <c r="I92" s="12">
        <v>229897</v>
      </c>
      <c r="J92" s="11">
        <v>4</v>
      </c>
      <c r="K92" s="11">
        <v>17047</v>
      </c>
      <c r="L92" s="26">
        <v>3869</v>
      </c>
      <c r="M92" s="12">
        <v>204659</v>
      </c>
    </row>
    <row r="93" spans="1:13" x14ac:dyDescent="0.25">
      <c r="A93" s="1">
        <v>40269</v>
      </c>
      <c r="B93" s="4">
        <v>1769</v>
      </c>
      <c r="C93" s="11">
        <v>141579</v>
      </c>
      <c r="D93" s="26">
        <v>1269</v>
      </c>
      <c r="E93" s="12">
        <v>133898</v>
      </c>
      <c r="F93" s="26">
        <v>1407</v>
      </c>
      <c r="G93" s="12">
        <v>180334</v>
      </c>
      <c r="H93" s="26">
        <v>1156</v>
      </c>
      <c r="I93" s="12">
        <v>200378</v>
      </c>
      <c r="J93" s="11">
        <v>0</v>
      </c>
      <c r="K93" s="11">
        <v>15333</v>
      </c>
      <c r="L93" s="26">
        <v>1351</v>
      </c>
      <c r="M93" s="12">
        <v>155392</v>
      </c>
    </row>
    <row r="94" spans="1:13" x14ac:dyDescent="0.25">
      <c r="A94" s="1">
        <v>40299</v>
      </c>
      <c r="B94" s="4">
        <v>3353</v>
      </c>
      <c r="C94" s="11">
        <v>180199</v>
      </c>
      <c r="D94" s="26">
        <v>3133</v>
      </c>
      <c r="E94" s="12">
        <v>176136</v>
      </c>
      <c r="F94" s="26">
        <v>3360</v>
      </c>
      <c r="G94" s="12">
        <v>326762</v>
      </c>
      <c r="H94" s="26">
        <v>3105</v>
      </c>
      <c r="I94" s="12">
        <v>291743</v>
      </c>
      <c r="J94" s="11">
        <v>14</v>
      </c>
      <c r="K94" s="11">
        <v>56189</v>
      </c>
      <c r="L94" s="26">
        <v>3132</v>
      </c>
      <c r="M94" s="12">
        <v>259934</v>
      </c>
    </row>
    <row r="95" spans="1:13" x14ac:dyDescent="0.25">
      <c r="A95" s="1">
        <v>40330</v>
      </c>
      <c r="B95" s="4">
        <v>3773</v>
      </c>
      <c r="C95" s="11">
        <v>191105</v>
      </c>
      <c r="D95" s="26">
        <v>4989</v>
      </c>
      <c r="E95" s="12">
        <v>247756</v>
      </c>
      <c r="F95" s="26">
        <v>8057</v>
      </c>
      <c r="G95" s="12">
        <v>495866</v>
      </c>
      <c r="H95" s="26">
        <v>6027</v>
      </c>
      <c r="I95" s="12">
        <v>379805</v>
      </c>
      <c r="J95" s="11">
        <v>501</v>
      </c>
      <c r="K95" s="11">
        <v>72252</v>
      </c>
      <c r="L95" s="26">
        <v>7219</v>
      </c>
      <c r="M95" s="12">
        <v>414120</v>
      </c>
    </row>
    <row r="96" spans="1:13" x14ac:dyDescent="0.25">
      <c r="A96" s="1">
        <v>40360</v>
      </c>
      <c r="B96" s="4">
        <v>4811</v>
      </c>
      <c r="C96" s="11">
        <v>136378</v>
      </c>
      <c r="D96" s="26">
        <v>3564</v>
      </c>
      <c r="E96" s="12">
        <v>103501</v>
      </c>
      <c r="F96" s="26">
        <v>3453</v>
      </c>
      <c r="G96" s="12">
        <v>239696</v>
      </c>
      <c r="H96" s="26">
        <v>3042</v>
      </c>
      <c r="I96" s="12">
        <v>211717</v>
      </c>
      <c r="J96" s="11">
        <v>41</v>
      </c>
      <c r="K96" s="11">
        <v>18863</v>
      </c>
      <c r="L96" s="26">
        <v>3109</v>
      </c>
      <c r="M96" s="12">
        <v>213476</v>
      </c>
    </row>
    <row r="97" spans="1:13" x14ac:dyDescent="0.25">
      <c r="A97" s="1">
        <v>40391</v>
      </c>
      <c r="B97" s="4">
        <v>3520</v>
      </c>
      <c r="C97" s="11">
        <v>142281</v>
      </c>
      <c r="D97" s="26">
        <v>4776</v>
      </c>
      <c r="E97" s="12">
        <v>156465</v>
      </c>
      <c r="F97" s="26">
        <v>2279</v>
      </c>
      <c r="G97" s="12">
        <v>247922</v>
      </c>
      <c r="H97" s="26">
        <v>2551</v>
      </c>
      <c r="I97" s="12">
        <v>208833</v>
      </c>
      <c r="J97" s="11">
        <v>23</v>
      </c>
      <c r="K97" s="11">
        <v>28996</v>
      </c>
      <c r="L97" s="26">
        <v>1958</v>
      </c>
      <c r="M97" s="12">
        <v>208553</v>
      </c>
    </row>
    <row r="98" spans="1:13" x14ac:dyDescent="0.25">
      <c r="A98" s="1">
        <v>40422</v>
      </c>
      <c r="B98" s="4">
        <v>4702</v>
      </c>
      <c r="C98" s="11">
        <v>168989</v>
      </c>
      <c r="D98" s="26">
        <v>6286</v>
      </c>
      <c r="E98" s="12">
        <v>177099</v>
      </c>
      <c r="F98" s="26">
        <v>2398</v>
      </c>
      <c r="G98" s="12">
        <v>233865</v>
      </c>
      <c r="H98" s="26">
        <v>2100</v>
      </c>
      <c r="I98" s="12">
        <v>185729</v>
      </c>
      <c r="J98" s="11">
        <v>33</v>
      </c>
      <c r="K98" s="11">
        <v>23233</v>
      </c>
      <c r="L98" s="26">
        <v>1988</v>
      </c>
      <c r="M98" s="12">
        <v>201133</v>
      </c>
    </row>
    <row r="99" spans="1:13" x14ac:dyDescent="0.25">
      <c r="A99" s="1">
        <v>40452</v>
      </c>
      <c r="B99" s="4">
        <v>5265</v>
      </c>
      <c r="C99" s="11">
        <v>177079</v>
      </c>
      <c r="D99" s="26">
        <v>4818</v>
      </c>
      <c r="E99" s="12">
        <v>150935</v>
      </c>
      <c r="F99" s="26">
        <v>2742</v>
      </c>
      <c r="G99" s="12">
        <v>269309</v>
      </c>
      <c r="H99" s="26">
        <v>2376</v>
      </c>
      <c r="I99" s="12">
        <v>209993</v>
      </c>
      <c r="J99" s="11">
        <v>38</v>
      </c>
      <c r="K99" s="11">
        <v>24205</v>
      </c>
      <c r="L99" s="26">
        <v>2241</v>
      </c>
      <c r="M99" s="12">
        <v>236142</v>
      </c>
    </row>
    <row r="100" spans="1:13" x14ac:dyDescent="0.25">
      <c r="A100" s="1">
        <v>40483</v>
      </c>
      <c r="B100" s="4">
        <v>4986</v>
      </c>
      <c r="C100" s="11">
        <v>136939</v>
      </c>
      <c r="D100" s="26">
        <v>4421</v>
      </c>
      <c r="E100" s="12">
        <v>134811</v>
      </c>
      <c r="F100" s="26">
        <v>2381</v>
      </c>
      <c r="G100" s="12">
        <v>246764</v>
      </c>
      <c r="H100" s="26">
        <v>2491</v>
      </c>
      <c r="I100" s="12">
        <v>221508</v>
      </c>
      <c r="J100" s="11">
        <v>59</v>
      </c>
      <c r="K100" s="11">
        <v>18655</v>
      </c>
      <c r="L100" s="26">
        <v>1866</v>
      </c>
      <c r="M100" s="12">
        <v>218835</v>
      </c>
    </row>
    <row r="101" spans="1:13" x14ac:dyDescent="0.25">
      <c r="A101" s="1">
        <v>40513</v>
      </c>
      <c r="B101" s="4">
        <v>5936</v>
      </c>
      <c r="C101" s="11">
        <v>174316</v>
      </c>
      <c r="D101" s="26">
        <v>7687</v>
      </c>
      <c r="E101" s="12">
        <v>207972</v>
      </c>
      <c r="F101" s="26">
        <v>3231</v>
      </c>
      <c r="G101" s="12">
        <v>260819</v>
      </c>
      <c r="H101" s="26">
        <v>2014</v>
      </c>
      <c r="I101" s="12">
        <v>208486</v>
      </c>
      <c r="J101" s="11">
        <v>47</v>
      </c>
      <c r="K101" s="11">
        <v>18609</v>
      </c>
      <c r="L101" s="26">
        <v>2839</v>
      </c>
      <c r="M101" s="12">
        <v>234485</v>
      </c>
    </row>
    <row r="102" spans="1:13" x14ac:dyDescent="0.25">
      <c r="A102" s="1">
        <v>40544</v>
      </c>
      <c r="B102" s="4">
        <v>6896</v>
      </c>
      <c r="C102" s="11">
        <v>193054</v>
      </c>
      <c r="D102" s="26">
        <v>5063</v>
      </c>
      <c r="E102" s="12">
        <v>144941</v>
      </c>
      <c r="F102" s="26">
        <v>2064</v>
      </c>
      <c r="G102" s="12">
        <v>230360</v>
      </c>
      <c r="H102" s="26">
        <v>2936</v>
      </c>
      <c r="I102" s="12">
        <v>235261</v>
      </c>
      <c r="J102" s="11">
        <v>37</v>
      </c>
      <c r="K102" s="11">
        <v>17305</v>
      </c>
      <c r="L102" s="26">
        <v>1701</v>
      </c>
      <c r="M102" s="12">
        <v>201550</v>
      </c>
    </row>
    <row r="103" spans="1:13" x14ac:dyDescent="0.25">
      <c r="A103" s="1">
        <v>40575</v>
      </c>
      <c r="B103" s="4">
        <v>3142</v>
      </c>
      <c r="C103" s="11">
        <v>109280</v>
      </c>
      <c r="D103" s="26">
        <v>3858</v>
      </c>
      <c r="E103" s="12">
        <v>114209</v>
      </c>
      <c r="F103" s="26">
        <v>2522</v>
      </c>
      <c r="G103" s="12">
        <v>232161</v>
      </c>
      <c r="H103" s="26">
        <v>2170</v>
      </c>
      <c r="I103" s="12">
        <v>208509</v>
      </c>
      <c r="J103" s="11">
        <v>27</v>
      </c>
      <c r="K103" s="11">
        <v>13372</v>
      </c>
      <c r="L103" s="26">
        <v>2124</v>
      </c>
      <c r="M103" s="12">
        <v>210649</v>
      </c>
    </row>
    <row r="104" spans="1:13" x14ac:dyDescent="0.25">
      <c r="A104" s="1">
        <v>40603</v>
      </c>
      <c r="B104" s="4">
        <v>5042</v>
      </c>
      <c r="C104" s="11">
        <v>133309</v>
      </c>
      <c r="D104" s="26">
        <v>5933</v>
      </c>
      <c r="E104" s="12">
        <v>153219</v>
      </c>
      <c r="F104" s="26">
        <v>2731</v>
      </c>
      <c r="G104" s="12">
        <v>224701</v>
      </c>
      <c r="H104" s="26">
        <v>2528</v>
      </c>
      <c r="I104" s="12">
        <v>231076</v>
      </c>
      <c r="J104" s="11">
        <v>22</v>
      </c>
      <c r="K104" s="11">
        <v>15669</v>
      </c>
      <c r="L104" s="26">
        <v>2097</v>
      </c>
      <c r="M104" s="12">
        <v>199777</v>
      </c>
    </row>
    <row r="105" spans="1:13" x14ac:dyDescent="0.25">
      <c r="A105" s="1">
        <v>40634</v>
      </c>
      <c r="B105" s="4">
        <v>6012</v>
      </c>
      <c r="C105" s="11">
        <v>164218</v>
      </c>
      <c r="D105" s="26">
        <v>5994</v>
      </c>
      <c r="E105" s="12">
        <v>175228</v>
      </c>
      <c r="F105" s="26">
        <v>2976</v>
      </c>
      <c r="G105" s="12">
        <v>220478</v>
      </c>
      <c r="H105" s="26">
        <v>2814</v>
      </c>
      <c r="I105" s="12">
        <v>217411</v>
      </c>
      <c r="J105" s="11">
        <v>15</v>
      </c>
      <c r="K105" s="11">
        <v>17499</v>
      </c>
      <c r="L105" s="26">
        <v>2505</v>
      </c>
      <c r="M105" s="12">
        <v>195126</v>
      </c>
    </row>
    <row r="106" spans="1:13" x14ac:dyDescent="0.25">
      <c r="A106" s="1">
        <v>40664</v>
      </c>
      <c r="B106" s="4">
        <v>5664</v>
      </c>
      <c r="C106" s="11">
        <v>161435</v>
      </c>
      <c r="D106" s="26">
        <v>4986</v>
      </c>
      <c r="E106" s="12">
        <v>154407</v>
      </c>
      <c r="F106" s="26">
        <v>2287</v>
      </c>
      <c r="G106" s="12">
        <v>192994</v>
      </c>
      <c r="H106" s="26">
        <v>2493</v>
      </c>
      <c r="I106" s="12">
        <v>186586</v>
      </c>
      <c r="J106" s="11">
        <v>47</v>
      </c>
      <c r="K106" s="11">
        <v>17629</v>
      </c>
      <c r="L106" s="26">
        <v>1804</v>
      </c>
      <c r="M106" s="12">
        <v>166848</v>
      </c>
    </row>
    <row r="107" spans="1:13" x14ac:dyDescent="0.25">
      <c r="A107" s="1">
        <v>40695</v>
      </c>
      <c r="B107" s="4">
        <v>4428</v>
      </c>
      <c r="C107" s="11">
        <v>144075</v>
      </c>
      <c r="D107" s="26">
        <v>6173</v>
      </c>
      <c r="E107" s="12">
        <v>191437</v>
      </c>
      <c r="F107" s="26">
        <v>2393</v>
      </c>
      <c r="G107" s="12">
        <v>199133</v>
      </c>
      <c r="H107" s="26">
        <v>2031</v>
      </c>
      <c r="I107" s="12">
        <v>164365</v>
      </c>
      <c r="J107" s="11">
        <v>37</v>
      </c>
      <c r="K107" s="11">
        <v>16562</v>
      </c>
      <c r="L107" s="26">
        <v>1899</v>
      </c>
      <c r="M107" s="12">
        <v>173984</v>
      </c>
    </row>
    <row r="108" spans="1:13" x14ac:dyDescent="0.25">
      <c r="A108" s="1">
        <v>40725</v>
      </c>
      <c r="B108" s="4">
        <v>6846</v>
      </c>
      <c r="C108" s="11">
        <v>198693</v>
      </c>
      <c r="D108" s="26">
        <v>5032</v>
      </c>
      <c r="E108" s="12">
        <v>150083</v>
      </c>
      <c r="F108" s="26">
        <v>3279</v>
      </c>
      <c r="G108" s="12">
        <v>248376</v>
      </c>
      <c r="H108" s="26">
        <v>3170</v>
      </c>
      <c r="I108" s="12">
        <v>189685</v>
      </c>
      <c r="J108" s="11">
        <v>5</v>
      </c>
      <c r="K108" s="11">
        <v>21085</v>
      </c>
      <c r="L108" s="26">
        <v>2846</v>
      </c>
      <c r="M108" s="12">
        <v>217105</v>
      </c>
    </row>
    <row r="109" spans="1:13" x14ac:dyDescent="0.25">
      <c r="A109" s="1">
        <v>40756</v>
      </c>
      <c r="B109" s="4">
        <v>4226</v>
      </c>
      <c r="C109" s="11">
        <v>136924</v>
      </c>
      <c r="D109" s="26">
        <v>4989</v>
      </c>
      <c r="E109" s="12">
        <v>150075</v>
      </c>
      <c r="F109" s="26">
        <v>3209</v>
      </c>
      <c r="G109" s="12">
        <v>253022</v>
      </c>
      <c r="H109" s="26">
        <v>3386</v>
      </c>
      <c r="I109" s="12">
        <v>227143</v>
      </c>
      <c r="J109" s="11">
        <v>38</v>
      </c>
      <c r="K109" s="11">
        <v>25647</v>
      </c>
      <c r="L109" s="26">
        <v>2173</v>
      </c>
      <c r="M109" s="12">
        <v>204157</v>
      </c>
    </row>
    <row r="110" spans="1:13" x14ac:dyDescent="0.25">
      <c r="A110" s="1">
        <v>40787</v>
      </c>
      <c r="B110" s="4">
        <v>4621</v>
      </c>
      <c r="C110" s="11">
        <v>154541</v>
      </c>
      <c r="D110" s="26">
        <v>5529</v>
      </c>
      <c r="E110" s="12">
        <v>165517</v>
      </c>
      <c r="F110" s="26">
        <v>2736</v>
      </c>
      <c r="G110" s="12">
        <v>250115</v>
      </c>
      <c r="H110" s="26">
        <v>2570</v>
      </c>
      <c r="I110" s="12">
        <v>204267</v>
      </c>
      <c r="J110" s="11">
        <v>22</v>
      </c>
      <c r="K110" s="11">
        <v>20499</v>
      </c>
      <c r="L110" s="26">
        <v>1706</v>
      </c>
      <c r="M110" s="12">
        <v>204583</v>
      </c>
    </row>
    <row r="111" spans="1:13" x14ac:dyDescent="0.25">
      <c r="A111" s="1">
        <v>40817</v>
      </c>
      <c r="B111" s="4">
        <v>5317</v>
      </c>
      <c r="C111" s="11">
        <v>159311</v>
      </c>
      <c r="D111" s="26">
        <v>4822</v>
      </c>
      <c r="E111" s="12">
        <v>144202</v>
      </c>
      <c r="F111" s="26">
        <v>3438</v>
      </c>
      <c r="G111" s="12">
        <v>278548</v>
      </c>
      <c r="H111" s="26">
        <v>2880</v>
      </c>
      <c r="I111" s="12">
        <v>230930</v>
      </c>
      <c r="J111" s="11">
        <v>34</v>
      </c>
      <c r="K111" s="11">
        <v>20405</v>
      </c>
      <c r="L111" s="26">
        <v>2424</v>
      </c>
      <c r="M111" s="12">
        <v>233636</v>
      </c>
    </row>
    <row r="112" spans="1:13" x14ac:dyDescent="0.25">
      <c r="A112" s="1">
        <v>40848</v>
      </c>
      <c r="B112" s="4">
        <v>4515</v>
      </c>
      <c r="C112" s="11">
        <v>128160</v>
      </c>
      <c r="D112" s="26">
        <v>4251</v>
      </c>
      <c r="E112" s="12">
        <v>126593</v>
      </c>
      <c r="F112" s="26">
        <v>4051</v>
      </c>
      <c r="G112" s="12">
        <v>277992</v>
      </c>
      <c r="H112" s="26">
        <v>3372</v>
      </c>
      <c r="I112" s="12">
        <v>250798</v>
      </c>
      <c r="J112" s="11">
        <v>17</v>
      </c>
      <c r="K112" s="11">
        <v>17746</v>
      </c>
      <c r="L112" s="26">
        <v>3173</v>
      </c>
      <c r="M112" s="12">
        <v>239618</v>
      </c>
    </row>
    <row r="113" spans="1:13" x14ac:dyDescent="0.25">
      <c r="A113" s="1">
        <v>40878</v>
      </c>
      <c r="B113" s="4">
        <v>5836</v>
      </c>
      <c r="C113" s="11">
        <v>170321</v>
      </c>
      <c r="D113" s="26">
        <v>6981</v>
      </c>
      <c r="E113" s="12">
        <v>201427</v>
      </c>
      <c r="F113" s="26">
        <v>4199</v>
      </c>
      <c r="G113" s="12">
        <v>294350</v>
      </c>
      <c r="H113" s="26">
        <v>3422</v>
      </c>
      <c r="I113" s="12">
        <v>253996</v>
      </c>
      <c r="J113" s="11">
        <v>26</v>
      </c>
      <c r="K113" s="11">
        <v>16835</v>
      </c>
      <c r="L113" s="26">
        <v>3414</v>
      </c>
      <c r="M113" s="12">
        <v>256197</v>
      </c>
    </row>
    <row r="114" spans="1:13" x14ac:dyDescent="0.25">
      <c r="A114" s="1">
        <v>40909</v>
      </c>
      <c r="B114" s="4">
        <v>6941</v>
      </c>
      <c r="C114" s="4">
        <v>177495</v>
      </c>
      <c r="D114" s="26">
        <v>5661</v>
      </c>
      <c r="E114" s="12">
        <v>135432</v>
      </c>
      <c r="F114" s="26">
        <v>2773</v>
      </c>
      <c r="G114" s="12">
        <v>295355</v>
      </c>
      <c r="H114" s="26">
        <v>3393</v>
      </c>
      <c r="I114" s="12">
        <v>266881</v>
      </c>
      <c r="J114" s="11">
        <v>28</v>
      </c>
      <c r="K114" s="11">
        <v>15133</v>
      </c>
      <c r="L114" s="26">
        <v>2046</v>
      </c>
      <c r="M114" s="12">
        <v>241882</v>
      </c>
    </row>
    <row r="115" spans="1:13" x14ac:dyDescent="0.25">
      <c r="A115" s="1">
        <v>40940</v>
      </c>
      <c r="B115" s="4">
        <v>5140</v>
      </c>
      <c r="C115" s="4">
        <v>109825</v>
      </c>
      <c r="D115" s="26">
        <v>5660</v>
      </c>
      <c r="E115" s="12">
        <v>114650</v>
      </c>
      <c r="F115" s="26">
        <v>3264</v>
      </c>
      <c r="G115" s="12">
        <v>283490</v>
      </c>
      <c r="H115" s="26">
        <v>3104</v>
      </c>
      <c r="I115" s="12">
        <v>238610</v>
      </c>
      <c r="J115" s="11">
        <v>10</v>
      </c>
      <c r="K115" s="11">
        <v>12151</v>
      </c>
      <c r="L115" s="26">
        <v>2566</v>
      </c>
      <c r="M115" s="12">
        <v>242362</v>
      </c>
    </row>
    <row r="116" spans="1:13" x14ac:dyDescent="0.25">
      <c r="A116" s="1">
        <v>40969</v>
      </c>
      <c r="B116" s="4">
        <v>5733</v>
      </c>
      <c r="C116" s="4">
        <v>137949</v>
      </c>
      <c r="D116" s="26">
        <v>6336</v>
      </c>
      <c r="E116" s="12">
        <v>155854</v>
      </c>
      <c r="F116" s="26">
        <v>3577</v>
      </c>
      <c r="G116" s="12">
        <v>291938</v>
      </c>
      <c r="H116" s="26">
        <v>3248</v>
      </c>
      <c r="I116" s="12">
        <v>260278</v>
      </c>
      <c r="J116" s="11">
        <v>11</v>
      </c>
      <c r="K116" s="11">
        <v>14826</v>
      </c>
      <c r="L116" s="26">
        <v>2839</v>
      </c>
      <c r="M116" s="12">
        <v>250244</v>
      </c>
    </row>
    <row r="117" spans="1:13" x14ac:dyDescent="0.25">
      <c r="A117" s="1">
        <v>41000</v>
      </c>
      <c r="B117" s="4">
        <v>5995</v>
      </c>
      <c r="C117" s="4">
        <v>157789</v>
      </c>
      <c r="D117" s="26">
        <v>5553</v>
      </c>
      <c r="E117" s="12">
        <v>158046</v>
      </c>
      <c r="F117" s="26">
        <v>2863</v>
      </c>
      <c r="G117" s="12">
        <v>272700</v>
      </c>
      <c r="H117" s="26">
        <v>3645</v>
      </c>
      <c r="I117" s="12">
        <v>246357</v>
      </c>
      <c r="J117" s="11">
        <v>4</v>
      </c>
      <c r="K117" s="11">
        <v>14636</v>
      </c>
      <c r="L117" s="26">
        <v>2337</v>
      </c>
      <c r="M117" s="12">
        <v>233733</v>
      </c>
    </row>
    <row r="118" spans="1:13" x14ac:dyDescent="0.25">
      <c r="A118" s="1">
        <v>41030</v>
      </c>
      <c r="B118" s="4">
        <v>5715</v>
      </c>
      <c r="C118" s="4">
        <v>140215</v>
      </c>
      <c r="D118" s="26">
        <v>5631</v>
      </c>
      <c r="E118" s="12">
        <v>140057</v>
      </c>
      <c r="F118" s="26">
        <v>2909</v>
      </c>
      <c r="G118" s="12">
        <v>256081</v>
      </c>
      <c r="H118" s="26">
        <v>3422</v>
      </c>
      <c r="I118" s="12">
        <v>200469</v>
      </c>
      <c r="J118" s="11">
        <v>33</v>
      </c>
      <c r="K118" s="11">
        <v>16016</v>
      </c>
      <c r="L118" s="26">
        <v>1940</v>
      </c>
      <c r="M118" s="12">
        <v>209591</v>
      </c>
    </row>
    <row r="119" spans="1:13" x14ac:dyDescent="0.25">
      <c r="A119" s="1">
        <v>41061</v>
      </c>
      <c r="B119" s="4">
        <v>5471</v>
      </c>
      <c r="C119" s="4">
        <v>141307</v>
      </c>
      <c r="D119" s="26">
        <v>7207</v>
      </c>
      <c r="E119" s="12">
        <v>183720</v>
      </c>
      <c r="F119" s="26">
        <v>2962</v>
      </c>
      <c r="G119" s="12">
        <v>240847</v>
      </c>
      <c r="H119" s="26">
        <v>2932</v>
      </c>
      <c r="I119" s="12">
        <v>193946</v>
      </c>
      <c r="J119" s="11">
        <v>18</v>
      </c>
      <c r="K119" s="11">
        <v>15953</v>
      </c>
      <c r="L119" s="26">
        <v>1775</v>
      </c>
      <c r="M119" s="12">
        <v>196587</v>
      </c>
    </row>
    <row r="120" spans="1:13" x14ac:dyDescent="0.25">
      <c r="A120" s="1">
        <v>41091</v>
      </c>
      <c r="B120" s="4">
        <v>7868</v>
      </c>
      <c r="C120" s="4">
        <v>194929</v>
      </c>
      <c r="D120" s="26">
        <v>5138</v>
      </c>
      <c r="E120" s="12">
        <v>141611</v>
      </c>
      <c r="F120" s="26">
        <v>3929</v>
      </c>
      <c r="G120" s="12">
        <v>297803</v>
      </c>
      <c r="H120" s="26">
        <v>3212</v>
      </c>
      <c r="I120" s="12">
        <v>204426</v>
      </c>
      <c r="J120" s="11">
        <v>16</v>
      </c>
      <c r="K120" s="11">
        <v>19163</v>
      </c>
      <c r="L120" s="26">
        <v>2766</v>
      </c>
      <c r="M120" s="12">
        <v>247028</v>
      </c>
    </row>
    <row r="121" spans="1:13" x14ac:dyDescent="0.25">
      <c r="A121" s="1">
        <v>41122</v>
      </c>
      <c r="B121" s="4">
        <v>4680</v>
      </c>
      <c r="C121" s="4">
        <v>138035</v>
      </c>
      <c r="D121" s="26">
        <v>5443</v>
      </c>
      <c r="E121" s="12">
        <v>151424</v>
      </c>
      <c r="F121" s="26">
        <v>3138</v>
      </c>
      <c r="G121" s="12">
        <v>281385</v>
      </c>
      <c r="H121" s="26">
        <v>3800</v>
      </c>
      <c r="I121" s="12">
        <v>246186</v>
      </c>
      <c r="J121" s="11">
        <v>33</v>
      </c>
      <c r="K121" s="11">
        <v>22675</v>
      </c>
      <c r="L121" s="26">
        <v>2263</v>
      </c>
      <c r="M121" s="12">
        <v>230952</v>
      </c>
    </row>
    <row r="122" spans="1:13" x14ac:dyDescent="0.25">
      <c r="A122" s="1">
        <v>41153</v>
      </c>
      <c r="B122" s="4">
        <v>5264</v>
      </c>
      <c r="C122" s="4">
        <v>154939</v>
      </c>
      <c r="D122" s="26">
        <v>6595</v>
      </c>
      <c r="E122" s="12">
        <v>168315</v>
      </c>
      <c r="F122" s="26">
        <v>3530</v>
      </c>
      <c r="G122" s="12">
        <v>297716</v>
      </c>
      <c r="H122" s="26">
        <v>3175</v>
      </c>
      <c r="I122" s="12">
        <v>217960</v>
      </c>
      <c r="J122" s="11">
        <v>45</v>
      </c>
      <c r="K122" s="11">
        <v>18613</v>
      </c>
      <c r="L122" s="26">
        <v>2383</v>
      </c>
      <c r="M122" s="12">
        <v>248833</v>
      </c>
    </row>
    <row r="123" spans="1:13" x14ac:dyDescent="0.25">
      <c r="A123" s="1">
        <v>41183</v>
      </c>
      <c r="B123" s="4">
        <v>6044</v>
      </c>
      <c r="C123" s="4">
        <v>158434</v>
      </c>
      <c r="D123" s="26">
        <v>4846</v>
      </c>
      <c r="E123" s="12">
        <v>137214</v>
      </c>
      <c r="F123" s="26">
        <v>3912</v>
      </c>
      <c r="G123" s="12">
        <v>322792</v>
      </c>
      <c r="H123" s="26">
        <v>3215</v>
      </c>
      <c r="I123" s="12">
        <v>241343</v>
      </c>
      <c r="J123" s="11">
        <v>3</v>
      </c>
      <c r="K123" s="11">
        <v>18761</v>
      </c>
      <c r="L123" s="26">
        <v>2892</v>
      </c>
      <c r="M123" s="12">
        <v>276497</v>
      </c>
    </row>
    <row r="124" spans="1:13" x14ac:dyDescent="0.25">
      <c r="A124" s="40">
        <v>41214</v>
      </c>
      <c r="B124" s="4">
        <v>4467</v>
      </c>
      <c r="C124" s="4">
        <v>129782</v>
      </c>
      <c r="D124" s="26">
        <v>4352</v>
      </c>
      <c r="E124" s="12">
        <v>127741</v>
      </c>
      <c r="F124" s="26">
        <v>3680</v>
      </c>
      <c r="G124" s="12">
        <v>317194</v>
      </c>
      <c r="H124" s="26">
        <v>3624</v>
      </c>
      <c r="I124" s="12">
        <v>261657</v>
      </c>
      <c r="J124" s="11">
        <v>15</v>
      </c>
      <c r="K124" s="11">
        <v>17814</v>
      </c>
      <c r="L124" s="26">
        <v>2729</v>
      </c>
      <c r="M124" s="12">
        <v>274167</v>
      </c>
    </row>
    <row r="125" spans="1:13" x14ac:dyDescent="0.25">
      <c r="A125" s="40">
        <v>41244</v>
      </c>
      <c r="B125" s="4">
        <v>6777</v>
      </c>
      <c r="C125" s="4">
        <v>172199</v>
      </c>
      <c r="D125" s="26">
        <v>9034</v>
      </c>
      <c r="E125" s="12">
        <v>207496</v>
      </c>
      <c r="F125" s="26">
        <v>4786</v>
      </c>
      <c r="G125" s="12">
        <v>323554</v>
      </c>
      <c r="H125" s="26">
        <v>3240</v>
      </c>
      <c r="I125" s="12">
        <v>257795</v>
      </c>
      <c r="J125" s="11">
        <v>11</v>
      </c>
      <c r="K125" s="11">
        <v>16242</v>
      </c>
      <c r="L125" s="26">
        <v>4028</v>
      </c>
      <c r="M125" s="12">
        <v>284995</v>
      </c>
    </row>
    <row r="126" spans="1:13" x14ac:dyDescent="0.25">
      <c r="A126" s="40">
        <v>41275</v>
      </c>
      <c r="B126" s="26">
        <v>6524</v>
      </c>
      <c r="C126" s="11">
        <v>173374</v>
      </c>
      <c r="D126" s="26">
        <v>4309</v>
      </c>
      <c r="E126" s="12">
        <v>129483</v>
      </c>
      <c r="F126" s="26">
        <v>2229</v>
      </c>
      <c r="G126" s="12">
        <v>297915</v>
      </c>
      <c r="H126" s="26">
        <v>3690</v>
      </c>
      <c r="I126" s="12">
        <v>250758</v>
      </c>
      <c r="J126" s="11">
        <v>8</v>
      </c>
      <c r="K126" s="11">
        <v>15198</v>
      </c>
      <c r="L126" s="26">
        <v>1605</v>
      </c>
      <c r="M126" s="12">
        <v>246593</v>
      </c>
    </row>
    <row r="127" spans="1:13" x14ac:dyDescent="0.25">
      <c r="A127" s="40">
        <v>41306</v>
      </c>
      <c r="B127" s="26">
        <v>4934</v>
      </c>
      <c r="C127" s="11">
        <v>104485</v>
      </c>
      <c r="D127" s="26">
        <v>5239</v>
      </c>
      <c r="E127" s="12">
        <v>106703</v>
      </c>
      <c r="F127" s="26">
        <v>4558</v>
      </c>
      <c r="G127" s="12">
        <v>310758</v>
      </c>
      <c r="H127" s="26">
        <v>4078</v>
      </c>
      <c r="I127" s="12">
        <v>257242</v>
      </c>
      <c r="J127" s="11">
        <v>12</v>
      </c>
      <c r="K127" s="11">
        <v>12366</v>
      </c>
      <c r="L127" s="26">
        <v>3508</v>
      </c>
      <c r="M127" s="12">
        <v>274821</v>
      </c>
    </row>
    <row r="128" spans="1:13" x14ac:dyDescent="0.25">
      <c r="A128" s="40">
        <v>41334</v>
      </c>
      <c r="B128" s="26">
        <v>5971</v>
      </c>
      <c r="C128" s="11">
        <v>139965</v>
      </c>
      <c r="D128" s="26">
        <v>7034</v>
      </c>
      <c r="E128" s="12">
        <v>156280</v>
      </c>
      <c r="F128" s="26">
        <v>5561</v>
      </c>
      <c r="G128" s="12">
        <v>326017</v>
      </c>
      <c r="H128" s="26">
        <v>5289</v>
      </c>
      <c r="I128" s="12">
        <v>287443</v>
      </c>
      <c r="J128" s="11">
        <v>12</v>
      </c>
      <c r="K128" s="11">
        <v>15763</v>
      </c>
      <c r="L128" s="26">
        <v>3569</v>
      </c>
      <c r="M128" s="12">
        <v>283881</v>
      </c>
    </row>
    <row r="129" spans="1:13" x14ac:dyDescent="0.25">
      <c r="A129" s="40">
        <v>41365</v>
      </c>
      <c r="B129" s="26">
        <v>6975</v>
      </c>
      <c r="C129" s="11">
        <v>149666</v>
      </c>
      <c r="D129" s="26">
        <v>6391</v>
      </c>
      <c r="E129" s="12">
        <v>150861</v>
      </c>
      <c r="F129" s="26">
        <v>3975</v>
      </c>
      <c r="G129" s="12">
        <v>273633</v>
      </c>
      <c r="H129" s="26">
        <v>5500</v>
      </c>
      <c r="I129" s="12">
        <v>256528</v>
      </c>
      <c r="J129" s="11">
        <v>10</v>
      </c>
      <c r="K129" s="11">
        <v>15856</v>
      </c>
      <c r="L129" s="26">
        <v>2961</v>
      </c>
      <c r="M129" s="12">
        <v>232590</v>
      </c>
    </row>
    <row r="130" spans="1:13" x14ac:dyDescent="0.25">
      <c r="A130" s="40">
        <v>41395</v>
      </c>
      <c r="B130" s="26">
        <v>5686</v>
      </c>
      <c r="C130" s="11">
        <v>140254</v>
      </c>
      <c r="D130" s="26">
        <v>6184</v>
      </c>
      <c r="E130" s="12">
        <v>141615</v>
      </c>
      <c r="F130" s="26">
        <v>3899</v>
      </c>
      <c r="G130" s="12">
        <v>252189</v>
      </c>
      <c r="H130" s="26">
        <v>4080</v>
      </c>
      <c r="I130" s="12">
        <v>218149</v>
      </c>
      <c r="J130" s="11">
        <v>17</v>
      </c>
      <c r="K130" s="11">
        <v>18029</v>
      </c>
      <c r="L130" s="26">
        <v>2692</v>
      </c>
      <c r="M130" s="12">
        <v>207801</v>
      </c>
    </row>
    <row r="131" spans="1:13" x14ac:dyDescent="0.25">
      <c r="A131" s="40">
        <v>41426</v>
      </c>
      <c r="B131" s="26">
        <v>6045</v>
      </c>
      <c r="C131" s="11">
        <v>145757</v>
      </c>
      <c r="D131" s="26">
        <v>8598</v>
      </c>
      <c r="E131" s="12">
        <v>188780</v>
      </c>
      <c r="F131" s="26">
        <v>3534</v>
      </c>
      <c r="G131" s="12">
        <v>240095</v>
      </c>
      <c r="H131" s="26">
        <v>3571</v>
      </c>
      <c r="I131" s="12">
        <v>200490</v>
      </c>
      <c r="J131" s="11">
        <v>7</v>
      </c>
      <c r="K131" s="11">
        <v>17599</v>
      </c>
      <c r="L131" s="26">
        <v>2261</v>
      </c>
      <c r="M131" s="12">
        <v>195378</v>
      </c>
    </row>
    <row r="132" spans="1:13" x14ac:dyDescent="0.25">
      <c r="A132" s="40">
        <v>41456</v>
      </c>
      <c r="B132" s="26">
        <v>9604</v>
      </c>
      <c r="C132" s="11">
        <v>192756</v>
      </c>
      <c r="D132" s="26">
        <v>6321</v>
      </c>
      <c r="E132" s="12">
        <v>142514</v>
      </c>
      <c r="F132" s="26">
        <v>5079</v>
      </c>
      <c r="G132" s="12">
        <v>298248</v>
      </c>
      <c r="H132" s="26">
        <v>4213</v>
      </c>
      <c r="I132" s="12">
        <v>220314</v>
      </c>
      <c r="J132" s="11">
        <v>8</v>
      </c>
      <c r="K132" s="11">
        <v>19724</v>
      </c>
      <c r="L132" s="26">
        <v>3699</v>
      </c>
      <c r="M132" s="12">
        <v>246420</v>
      </c>
    </row>
    <row r="133" spans="1:13" x14ac:dyDescent="0.25">
      <c r="A133" s="40">
        <v>41487</v>
      </c>
      <c r="B133" s="26">
        <v>5669</v>
      </c>
      <c r="C133" s="11">
        <v>141124</v>
      </c>
      <c r="D133" s="26">
        <v>6889</v>
      </c>
      <c r="E133" s="12">
        <v>150873</v>
      </c>
      <c r="F133" s="26">
        <v>4537</v>
      </c>
      <c r="G133" s="12">
        <v>330286</v>
      </c>
      <c r="H133" s="26">
        <v>5386</v>
      </c>
      <c r="I133" s="12">
        <v>258409</v>
      </c>
      <c r="J133" s="11">
        <v>11</v>
      </c>
      <c r="K133" s="11">
        <v>23244</v>
      </c>
      <c r="L133" s="26">
        <v>3352</v>
      </c>
      <c r="M133" s="12">
        <v>276518</v>
      </c>
    </row>
    <row r="134" spans="1:13" x14ac:dyDescent="0.25">
      <c r="A134" s="40">
        <v>41518</v>
      </c>
      <c r="B134" s="26">
        <v>3485</v>
      </c>
      <c r="C134" s="11">
        <v>156333</v>
      </c>
      <c r="D134" s="26">
        <v>5198</v>
      </c>
      <c r="E134" s="12">
        <v>165710</v>
      </c>
      <c r="F134" s="26">
        <v>2109</v>
      </c>
      <c r="G134" s="12">
        <v>315561</v>
      </c>
      <c r="H134" s="26">
        <v>1963</v>
      </c>
      <c r="I134" s="12">
        <v>232414</v>
      </c>
      <c r="J134" s="11">
        <v>12</v>
      </c>
      <c r="K134" s="11">
        <v>18676</v>
      </c>
      <c r="L134" s="26">
        <v>1402</v>
      </c>
      <c r="M134" s="12">
        <v>265835</v>
      </c>
    </row>
    <row r="135" spans="1:13" x14ac:dyDescent="0.25">
      <c r="A135" s="40">
        <v>41548</v>
      </c>
      <c r="B135" s="26">
        <v>7124</v>
      </c>
      <c r="C135" s="11">
        <v>153051</v>
      </c>
      <c r="D135" s="26">
        <v>5994</v>
      </c>
      <c r="E135" s="12">
        <v>135518</v>
      </c>
      <c r="F135" s="26">
        <v>5180</v>
      </c>
      <c r="G135" s="12">
        <v>349119</v>
      </c>
      <c r="H135" s="26">
        <v>4388</v>
      </c>
      <c r="I135" s="12">
        <v>254508</v>
      </c>
      <c r="J135" s="11">
        <v>29</v>
      </c>
      <c r="K135" s="11">
        <v>18943</v>
      </c>
      <c r="L135" s="26">
        <v>3681</v>
      </c>
      <c r="M135" s="12">
        <v>299046</v>
      </c>
    </row>
    <row r="136" spans="1:13" x14ac:dyDescent="0.25">
      <c r="A136" s="40">
        <v>41579</v>
      </c>
      <c r="B136" s="26">
        <v>5746</v>
      </c>
      <c r="C136" s="11">
        <v>131650</v>
      </c>
      <c r="D136" s="26">
        <v>6089</v>
      </c>
      <c r="E136" s="12">
        <v>128830</v>
      </c>
      <c r="F136" s="26">
        <v>4214</v>
      </c>
      <c r="G136" s="12">
        <v>354955</v>
      </c>
      <c r="H136" s="26">
        <v>4833</v>
      </c>
      <c r="I136" s="12">
        <v>287977</v>
      </c>
      <c r="J136" s="11">
        <v>25</v>
      </c>
      <c r="K136" s="11">
        <v>17904</v>
      </c>
      <c r="L136" s="26">
        <v>2882</v>
      </c>
      <c r="M136" s="12">
        <v>309329</v>
      </c>
    </row>
    <row r="137" spans="1:13" x14ac:dyDescent="0.25">
      <c r="A137" s="40">
        <v>41609</v>
      </c>
      <c r="B137" s="26">
        <v>8961</v>
      </c>
      <c r="C137" s="11">
        <v>171930</v>
      </c>
      <c r="D137" s="26">
        <v>12608</v>
      </c>
      <c r="E137" s="12">
        <v>213722</v>
      </c>
      <c r="F137" s="26">
        <v>5388</v>
      </c>
      <c r="G137" s="12">
        <v>368072</v>
      </c>
      <c r="H137" s="26">
        <v>3956</v>
      </c>
      <c r="I137" s="12">
        <v>281322</v>
      </c>
      <c r="J137" s="11">
        <v>11</v>
      </c>
      <c r="K137" s="11">
        <v>16670</v>
      </c>
      <c r="L137" s="26">
        <v>4308</v>
      </c>
      <c r="M137" s="12">
        <v>320852</v>
      </c>
    </row>
    <row r="138" spans="1:13" x14ac:dyDescent="0.25">
      <c r="A138" s="40">
        <v>41640</v>
      </c>
      <c r="B138" s="26">
        <v>11200</v>
      </c>
      <c r="C138" s="11">
        <v>186494</v>
      </c>
      <c r="D138" s="26">
        <v>7369</v>
      </c>
      <c r="E138" s="12">
        <v>135058</v>
      </c>
      <c r="F138" s="26">
        <v>3975</v>
      </c>
      <c r="G138" s="12">
        <v>342829</v>
      </c>
      <c r="H138" s="26">
        <v>5859</v>
      </c>
      <c r="I138" s="12">
        <v>289487</v>
      </c>
      <c r="J138" s="11">
        <v>6</v>
      </c>
      <c r="K138" s="11">
        <v>15954</v>
      </c>
      <c r="L138" s="26">
        <v>2592</v>
      </c>
      <c r="M138" s="12">
        <v>287351</v>
      </c>
    </row>
    <row r="139" spans="1:13" x14ac:dyDescent="0.25">
      <c r="A139" s="40">
        <v>41671</v>
      </c>
      <c r="B139" s="26">
        <v>5372</v>
      </c>
      <c r="C139" s="11">
        <v>105061</v>
      </c>
      <c r="D139" s="26">
        <v>5971</v>
      </c>
      <c r="E139" s="12">
        <v>109437</v>
      </c>
      <c r="F139" s="26">
        <v>4915</v>
      </c>
      <c r="G139" s="12">
        <v>330335</v>
      </c>
      <c r="H139" s="26">
        <v>4832</v>
      </c>
      <c r="I139" s="12">
        <v>273097</v>
      </c>
      <c r="J139" s="11">
        <v>8</v>
      </c>
      <c r="K139" s="11">
        <v>13524</v>
      </c>
      <c r="L139" s="26">
        <v>3585</v>
      </c>
      <c r="M139" s="12">
        <v>290766</v>
      </c>
    </row>
    <row r="140" spans="1:13" x14ac:dyDescent="0.25">
      <c r="A140" s="40">
        <v>41699</v>
      </c>
      <c r="B140" s="26">
        <v>6481</v>
      </c>
      <c r="C140" s="11">
        <v>126716</v>
      </c>
      <c r="D140" s="26">
        <v>7716</v>
      </c>
      <c r="E140" s="12">
        <v>143213</v>
      </c>
      <c r="F140" s="26">
        <v>4393</v>
      </c>
      <c r="G140" s="12">
        <v>326071</v>
      </c>
      <c r="H140" s="26">
        <v>5455</v>
      </c>
      <c r="I140" s="12">
        <v>304637</v>
      </c>
      <c r="J140" s="11">
        <v>25</v>
      </c>
      <c r="K140" s="11">
        <v>15780</v>
      </c>
      <c r="L140" s="26">
        <v>3047</v>
      </c>
      <c r="M140" s="12">
        <v>232112</v>
      </c>
    </row>
    <row r="141" spans="1:13" x14ac:dyDescent="0.25">
      <c r="A141" s="40">
        <v>41730</v>
      </c>
      <c r="B141" s="26">
        <v>8332</v>
      </c>
      <c r="C141" s="11">
        <v>156749</v>
      </c>
      <c r="D141" s="26">
        <v>9154</v>
      </c>
      <c r="E141" s="12">
        <v>169599</v>
      </c>
      <c r="F141" s="26">
        <v>4546</v>
      </c>
      <c r="G141" s="12">
        <v>247815</v>
      </c>
      <c r="H141" s="26">
        <v>4902</v>
      </c>
      <c r="I141" s="12">
        <v>266829</v>
      </c>
      <c r="J141" s="11">
        <v>15</v>
      </c>
      <c r="K141" s="11">
        <v>17499</v>
      </c>
      <c r="L141" s="26">
        <v>3883</v>
      </c>
      <c r="M141" s="12">
        <v>215136</v>
      </c>
    </row>
    <row r="142" spans="1:13" x14ac:dyDescent="0.25">
      <c r="A142" s="40">
        <v>41760</v>
      </c>
      <c r="B142" s="26">
        <v>8609</v>
      </c>
      <c r="C142" s="11">
        <v>165078</v>
      </c>
      <c r="D142" s="26">
        <v>7624</v>
      </c>
      <c r="E142" s="12">
        <v>151735</v>
      </c>
      <c r="F142" s="26">
        <v>3431</v>
      </c>
      <c r="G142" s="12">
        <v>212805</v>
      </c>
      <c r="H142" s="26">
        <v>3912</v>
      </c>
      <c r="I142" s="12">
        <v>224724</v>
      </c>
      <c r="J142" s="11">
        <v>6</v>
      </c>
      <c r="K142" s="11">
        <v>18504</v>
      </c>
      <c r="L142" s="26">
        <v>2660</v>
      </c>
      <c r="M142" s="12">
        <v>177223</v>
      </c>
    </row>
    <row r="143" spans="1:13" x14ac:dyDescent="0.25">
      <c r="A143" s="40">
        <v>41791</v>
      </c>
      <c r="B143" s="26">
        <v>6739</v>
      </c>
      <c r="C143" s="11">
        <v>151556</v>
      </c>
      <c r="D143" s="26">
        <v>9000</v>
      </c>
      <c r="E143" s="12">
        <v>182242</v>
      </c>
      <c r="F143" s="26">
        <v>3207</v>
      </c>
      <c r="G143" s="12">
        <v>191700</v>
      </c>
      <c r="H143" s="26">
        <v>3687</v>
      </c>
      <c r="I143" s="12">
        <v>202760</v>
      </c>
      <c r="J143" s="11">
        <v>19</v>
      </c>
      <c r="K143" s="11">
        <v>18420</v>
      </c>
      <c r="L143" s="26">
        <v>2405</v>
      </c>
      <c r="M143" s="12">
        <v>158110</v>
      </c>
    </row>
    <row r="144" spans="1:13" x14ac:dyDescent="0.25">
      <c r="A144" s="40">
        <v>41821</v>
      </c>
      <c r="B144" s="26">
        <v>9737</v>
      </c>
      <c r="C144" s="11">
        <v>195543</v>
      </c>
      <c r="D144" s="26">
        <v>7420</v>
      </c>
      <c r="E144" s="12">
        <v>155379</v>
      </c>
      <c r="F144" s="26">
        <v>3933</v>
      </c>
      <c r="G144" s="12">
        <v>220166</v>
      </c>
      <c r="H144" s="26">
        <v>3337</v>
      </c>
      <c r="I144" s="12">
        <v>199831</v>
      </c>
      <c r="J144" s="11">
        <v>4</v>
      </c>
      <c r="K144" s="11">
        <v>19892</v>
      </c>
      <c r="L144" s="26">
        <v>3140</v>
      </c>
      <c r="M144" s="12">
        <v>184925</v>
      </c>
    </row>
    <row r="145" spans="1:13" x14ac:dyDescent="0.25">
      <c r="A145" s="40">
        <v>41852</v>
      </c>
      <c r="B145" s="26">
        <v>6126</v>
      </c>
      <c r="C145" s="11">
        <v>156295</v>
      </c>
      <c r="D145" s="26">
        <v>8377</v>
      </c>
      <c r="E145" s="12">
        <v>168365</v>
      </c>
      <c r="F145" s="26">
        <v>4338</v>
      </c>
      <c r="G145" s="12">
        <v>256966</v>
      </c>
      <c r="H145" s="26">
        <v>5419</v>
      </c>
      <c r="I145" s="12">
        <v>267538</v>
      </c>
      <c r="J145" s="11">
        <v>33</v>
      </c>
      <c r="K145" s="11">
        <v>27285</v>
      </c>
      <c r="L145" s="26">
        <v>3504</v>
      </c>
      <c r="M145" s="12">
        <v>212435</v>
      </c>
    </row>
    <row r="146" spans="1:13" x14ac:dyDescent="0.25">
      <c r="A146" s="40">
        <v>41883</v>
      </c>
      <c r="B146" s="26">
        <v>8133</v>
      </c>
      <c r="C146" s="11">
        <v>171384</v>
      </c>
      <c r="D146" s="26">
        <v>8945</v>
      </c>
      <c r="E146" s="12">
        <v>169367</v>
      </c>
      <c r="F146" s="26">
        <v>3833</v>
      </c>
      <c r="G146" s="12">
        <v>234946</v>
      </c>
      <c r="H146" s="26">
        <v>3908</v>
      </c>
      <c r="I146" s="12">
        <v>223626</v>
      </c>
      <c r="J146" s="11">
        <v>15</v>
      </c>
      <c r="K146" s="11">
        <v>20501</v>
      </c>
      <c r="L146" s="26">
        <v>2925</v>
      </c>
      <c r="M146" s="12">
        <v>197936</v>
      </c>
    </row>
    <row r="147" spans="1:13" s="118" customFormat="1" x14ac:dyDescent="0.25">
      <c r="A147" s="40">
        <v>41913</v>
      </c>
      <c r="B147" s="26">
        <v>8542</v>
      </c>
      <c r="C147" s="11">
        <v>173532</v>
      </c>
      <c r="D147" s="26">
        <v>7524</v>
      </c>
      <c r="E147" s="12">
        <v>151902</v>
      </c>
      <c r="F147" s="26">
        <v>4361</v>
      </c>
      <c r="G147" s="12">
        <v>261882</v>
      </c>
      <c r="H147" s="26">
        <v>4486</v>
      </c>
      <c r="I147" s="12">
        <v>246226</v>
      </c>
      <c r="J147" s="11">
        <v>5</v>
      </c>
      <c r="K147" s="11">
        <v>19128</v>
      </c>
      <c r="L147" s="26">
        <v>3386</v>
      </c>
      <c r="M147" s="12">
        <v>226990</v>
      </c>
    </row>
    <row r="148" spans="1:13" s="118" customFormat="1" x14ac:dyDescent="0.25">
      <c r="A148" s="40">
        <v>41944</v>
      </c>
      <c r="B148" s="26">
        <v>6528</v>
      </c>
      <c r="C148" s="11">
        <v>144641</v>
      </c>
      <c r="D148" s="26">
        <v>7088</v>
      </c>
      <c r="E148" s="12">
        <v>142054</v>
      </c>
      <c r="F148" s="26">
        <v>4097</v>
      </c>
      <c r="G148" s="12">
        <v>270379</v>
      </c>
      <c r="H148" s="26">
        <v>4859</v>
      </c>
      <c r="I148" s="12">
        <v>280537</v>
      </c>
      <c r="J148" s="11">
        <v>15</v>
      </c>
      <c r="K148" s="11">
        <v>17646</v>
      </c>
      <c r="L148" s="26">
        <v>3234</v>
      </c>
      <c r="M148" s="12">
        <v>233041</v>
      </c>
    </row>
    <row r="149" spans="1:13" s="118" customFormat="1" x14ac:dyDescent="0.25">
      <c r="A149" s="40">
        <v>41974</v>
      </c>
      <c r="B149" s="26">
        <v>9427</v>
      </c>
      <c r="C149" s="11">
        <v>187790</v>
      </c>
      <c r="D149" s="26">
        <v>13518</v>
      </c>
      <c r="E149" s="12">
        <v>230194</v>
      </c>
      <c r="F149" s="26">
        <v>4776</v>
      </c>
      <c r="G149" s="12">
        <v>287059</v>
      </c>
      <c r="H149" s="26">
        <v>3611</v>
      </c>
      <c r="I149" s="12">
        <v>257201</v>
      </c>
      <c r="J149" s="11">
        <v>12</v>
      </c>
      <c r="K149" s="11">
        <v>15632</v>
      </c>
      <c r="L149" s="26">
        <v>4089</v>
      </c>
      <c r="M149" s="12">
        <v>254898</v>
      </c>
    </row>
    <row r="150" spans="1:13" s="118" customFormat="1" x14ac:dyDescent="0.25">
      <c r="A150" s="40">
        <v>42005</v>
      </c>
      <c r="B150" s="26">
        <v>11824</v>
      </c>
      <c r="C150" s="11">
        <v>209335</v>
      </c>
      <c r="D150" s="26">
        <v>8023</v>
      </c>
      <c r="E150" s="12">
        <v>148694</v>
      </c>
      <c r="F150" s="26">
        <v>3673</v>
      </c>
      <c r="G150" s="12">
        <v>255911</v>
      </c>
      <c r="H150" s="26">
        <v>5566</v>
      </c>
      <c r="I150" s="12">
        <v>276448</v>
      </c>
      <c r="J150" s="11">
        <v>14</v>
      </c>
      <c r="K150" s="11">
        <v>15862</v>
      </c>
      <c r="L150" s="26">
        <v>2855</v>
      </c>
      <c r="M150" s="12">
        <v>216342</v>
      </c>
    </row>
    <row r="151" spans="1:13" s="118" customFormat="1" x14ac:dyDescent="0.25">
      <c r="A151" s="40">
        <v>42036</v>
      </c>
      <c r="B151" s="26">
        <v>5883</v>
      </c>
      <c r="C151" s="11">
        <v>118688</v>
      </c>
      <c r="D151" s="26">
        <v>6199</v>
      </c>
      <c r="E151" s="12">
        <v>116949</v>
      </c>
      <c r="F151" s="26">
        <v>4405</v>
      </c>
      <c r="G151" s="12">
        <v>261527</v>
      </c>
      <c r="H151" s="26">
        <v>4804</v>
      </c>
      <c r="I151" s="12">
        <v>250837</v>
      </c>
      <c r="J151" s="11">
        <v>13</v>
      </c>
      <c r="K151" s="11">
        <v>12930</v>
      </c>
      <c r="L151" s="26">
        <v>3558</v>
      </c>
      <c r="M151" s="12">
        <v>232188</v>
      </c>
    </row>
    <row r="152" spans="1:13" s="118" customFormat="1" x14ac:dyDescent="0.25">
      <c r="A152" s="146">
        <v>42064</v>
      </c>
      <c r="B152" s="26">
        <v>6907</v>
      </c>
      <c r="C152" s="12">
        <v>146296</v>
      </c>
      <c r="D152" s="26">
        <v>7579</v>
      </c>
      <c r="E152" s="12">
        <v>161304</v>
      </c>
      <c r="F152" s="26">
        <v>4599</v>
      </c>
      <c r="G152" s="11">
        <v>275524</v>
      </c>
      <c r="H152" s="26">
        <v>4381</v>
      </c>
      <c r="I152" s="12">
        <v>282613</v>
      </c>
      <c r="J152" s="11">
        <v>16</v>
      </c>
      <c r="K152" s="11">
        <v>15485</v>
      </c>
      <c r="L152" s="26">
        <v>3561</v>
      </c>
      <c r="M152" s="12">
        <v>241341</v>
      </c>
    </row>
    <row r="153" spans="1:13" s="118" customFormat="1" x14ac:dyDescent="0.25">
      <c r="A153" s="146">
        <v>42095</v>
      </c>
      <c r="B153" s="26">
        <v>7040</v>
      </c>
      <c r="C153" s="12">
        <v>160887</v>
      </c>
      <c r="D153" s="26">
        <v>8026</v>
      </c>
      <c r="E153" s="12">
        <v>173337</v>
      </c>
      <c r="F153" s="26">
        <v>3303</v>
      </c>
      <c r="G153" s="11">
        <v>210207</v>
      </c>
      <c r="H153" s="26">
        <v>4489</v>
      </c>
      <c r="I153" s="12">
        <v>254403</v>
      </c>
      <c r="J153" s="11">
        <v>18</v>
      </c>
      <c r="K153" s="11">
        <v>14824</v>
      </c>
      <c r="L153" s="26">
        <v>2498</v>
      </c>
      <c r="M153" s="12">
        <v>178546</v>
      </c>
    </row>
    <row r="154" spans="1:13" s="118" customFormat="1" x14ac:dyDescent="0.25">
      <c r="A154" s="146">
        <v>42125</v>
      </c>
      <c r="B154" s="26">
        <v>7934</v>
      </c>
      <c r="C154" s="12">
        <v>172658</v>
      </c>
      <c r="D154" s="26">
        <v>7261</v>
      </c>
      <c r="E154" s="12">
        <v>163991</v>
      </c>
      <c r="F154" s="26">
        <v>3492</v>
      </c>
      <c r="G154" s="11">
        <v>206424</v>
      </c>
      <c r="H154" s="26" t="s">
        <v>48</v>
      </c>
      <c r="I154" s="12" t="s">
        <v>49</v>
      </c>
      <c r="J154" s="11">
        <v>16</v>
      </c>
      <c r="K154" s="11">
        <v>17497</v>
      </c>
      <c r="L154" s="26">
        <v>2570</v>
      </c>
      <c r="M154" s="12">
        <v>170832</v>
      </c>
    </row>
    <row r="155" spans="1:13" s="118" customFormat="1" x14ac:dyDescent="0.25">
      <c r="A155" s="146">
        <v>42156</v>
      </c>
      <c r="B155" s="26">
        <v>6597</v>
      </c>
      <c r="C155" s="12">
        <v>160233</v>
      </c>
      <c r="D155" s="26">
        <v>8792</v>
      </c>
      <c r="E155" s="12">
        <v>202488</v>
      </c>
      <c r="F155" s="26">
        <v>2925</v>
      </c>
      <c r="G155" s="11">
        <v>179733</v>
      </c>
      <c r="H155" s="26">
        <v>2960</v>
      </c>
      <c r="I155" s="12">
        <v>193687</v>
      </c>
      <c r="J155" s="11">
        <v>17</v>
      </c>
      <c r="K155" s="11">
        <v>17054</v>
      </c>
      <c r="L155" s="26">
        <v>2175</v>
      </c>
      <c r="M155" s="12">
        <v>146094</v>
      </c>
    </row>
    <row r="156" spans="1:13" s="118" customFormat="1" x14ac:dyDescent="0.25">
      <c r="A156" s="146">
        <v>42186</v>
      </c>
      <c r="B156" s="26">
        <v>9682</v>
      </c>
      <c r="C156" s="12">
        <v>224820</v>
      </c>
      <c r="D156" s="26">
        <v>6924</v>
      </c>
      <c r="E156" s="12">
        <v>172007</v>
      </c>
      <c r="F156" s="26">
        <v>4212</v>
      </c>
      <c r="G156" s="11">
        <v>236865</v>
      </c>
      <c r="H156" s="26">
        <v>3618</v>
      </c>
      <c r="I156" s="12">
        <v>209613</v>
      </c>
      <c r="J156" s="11">
        <v>11</v>
      </c>
      <c r="K156" s="11">
        <v>20890</v>
      </c>
      <c r="L156" s="26">
        <v>3318</v>
      </c>
      <c r="M156" s="12">
        <v>197422</v>
      </c>
    </row>
    <row r="157" spans="1:13" s="118" customFormat="1" x14ac:dyDescent="0.25">
      <c r="A157" s="146">
        <v>42217</v>
      </c>
      <c r="B157" s="26">
        <v>6003</v>
      </c>
      <c r="C157" s="12">
        <v>163305</v>
      </c>
      <c r="D157" s="26">
        <v>8043</v>
      </c>
      <c r="E157" s="12">
        <v>180307</v>
      </c>
      <c r="F157" s="26">
        <v>3572</v>
      </c>
      <c r="G157" s="11">
        <v>243059</v>
      </c>
      <c r="H157" s="26">
        <v>4793</v>
      </c>
      <c r="I157" s="12">
        <v>259576</v>
      </c>
      <c r="J157" s="11">
        <v>29</v>
      </c>
      <c r="K157" s="11">
        <v>25124</v>
      </c>
      <c r="L157" s="26">
        <v>2713</v>
      </c>
      <c r="M157" s="12">
        <v>198362</v>
      </c>
    </row>
    <row r="158" spans="1:13" s="118" customFormat="1" x14ac:dyDescent="0.25">
      <c r="A158" s="146">
        <v>42248</v>
      </c>
      <c r="B158" s="26">
        <v>7153</v>
      </c>
      <c r="C158" s="12">
        <v>178390</v>
      </c>
      <c r="D158" s="26">
        <v>8354</v>
      </c>
      <c r="E158" s="12">
        <v>182444</v>
      </c>
      <c r="F158" s="26">
        <v>3703</v>
      </c>
      <c r="G158" s="11">
        <v>236780</v>
      </c>
      <c r="H158" s="26">
        <v>4367</v>
      </c>
      <c r="I158" s="12">
        <v>229461</v>
      </c>
      <c r="J158" s="11">
        <v>34</v>
      </c>
      <c r="K158" s="11">
        <v>21002</v>
      </c>
      <c r="L158" s="26">
        <v>2943</v>
      </c>
      <c r="M158" s="12">
        <v>197721</v>
      </c>
    </row>
    <row r="159" spans="1:13" s="118" customFormat="1" x14ac:dyDescent="0.25">
      <c r="A159" s="146">
        <v>42278</v>
      </c>
      <c r="B159" s="26">
        <v>8054</v>
      </c>
      <c r="C159" s="12">
        <v>193989</v>
      </c>
      <c r="D159" s="26">
        <v>7153</v>
      </c>
      <c r="E159" s="12">
        <v>169433</v>
      </c>
      <c r="F159" s="26">
        <v>4035</v>
      </c>
      <c r="G159" s="11">
        <v>276238</v>
      </c>
      <c r="H159" s="26">
        <v>4146</v>
      </c>
      <c r="I159" s="12">
        <v>257299</v>
      </c>
      <c r="J159" s="11">
        <v>26</v>
      </c>
      <c r="K159" s="11">
        <v>19874</v>
      </c>
      <c r="L159" s="26">
        <v>2963</v>
      </c>
      <c r="M159" s="12">
        <v>236892</v>
      </c>
    </row>
    <row r="160" spans="1:13" s="118" customFormat="1" x14ac:dyDescent="0.25">
      <c r="A160" s="146">
        <v>42309</v>
      </c>
      <c r="B160" s="26">
        <v>6031</v>
      </c>
      <c r="C160" s="12">
        <v>148849</v>
      </c>
      <c r="D160" s="26">
        <v>6483</v>
      </c>
      <c r="E160" s="12">
        <v>146454</v>
      </c>
      <c r="F160" s="26">
        <v>4019</v>
      </c>
      <c r="G160" s="11">
        <v>285220</v>
      </c>
      <c r="H160" s="26">
        <v>5254</v>
      </c>
      <c r="I160" s="12">
        <v>290986</v>
      </c>
      <c r="J160" s="11">
        <v>11</v>
      </c>
      <c r="K160" s="11">
        <v>18862</v>
      </c>
      <c r="L160" s="26">
        <v>3103</v>
      </c>
      <c r="M160" s="12">
        <v>247959</v>
      </c>
    </row>
    <row r="161" spans="1:13" s="118" customFormat="1" x14ac:dyDescent="0.25">
      <c r="A161" s="146">
        <v>42339</v>
      </c>
      <c r="B161" s="26">
        <v>9245</v>
      </c>
      <c r="C161" s="12">
        <v>190522</v>
      </c>
      <c r="D161" s="26">
        <v>12644</v>
      </c>
      <c r="E161" s="12">
        <v>236280</v>
      </c>
      <c r="F161" s="26">
        <v>5677</v>
      </c>
      <c r="G161" s="11">
        <v>303268</v>
      </c>
      <c r="H161" s="26">
        <v>4560</v>
      </c>
      <c r="I161" s="12">
        <v>276429</v>
      </c>
      <c r="J161" s="11">
        <v>32</v>
      </c>
      <c r="K161" s="11">
        <v>16593</v>
      </c>
      <c r="L161" s="26">
        <v>4905</v>
      </c>
      <c r="M161" s="12">
        <v>271841</v>
      </c>
    </row>
    <row r="162" spans="1:13" s="118" customFormat="1" x14ac:dyDescent="0.25">
      <c r="A162" s="146">
        <v>42370</v>
      </c>
      <c r="B162" s="26">
        <v>11925</v>
      </c>
      <c r="C162" s="12">
        <v>212173</v>
      </c>
      <c r="D162" s="26">
        <v>8188</v>
      </c>
      <c r="E162" s="12">
        <v>149955</v>
      </c>
      <c r="F162" s="26">
        <v>4372</v>
      </c>
      <c r="G162" s="11">
        <v>284053</v>
      </c>
      <c r="H162" s="26">
        <v>5965</v>
      </c>
      <c r="I162" s="12">
        <v>301311</v>
      </c>
      <c r="J162" s="11">
        <v>10</v>
      </c>
      <c r="K162" s="11">
        <v>15617</v>
      </c>
      <c r="L162" s="26">
        <v>3076</v>
      </c>
      <c r="M162" s="12">
        <v>244657</v>
      </c>
    </row>
    <row r="163" spans="1:13" s="118" customFormat="1" ht="15.75" thickBot="1" x14ac:dyDescent="0.3">
      <c r="A163" s="146">
        <v>42401</v>
      </c>
      <c r="B163" s="26">
        <v>5413</v>
      </c>
      <c r="C163" s="12">
        <v>119065</v>
      </c>
      <c r="D163" s="26">
        <v>6480</v>
      </c>
      <c r="E163" s="12">
        <v>121551</v>
      </c>
      <c r="F163" s="26">
        <v>5149</v>
      </c>
      <c r="G163" s="11">
        <v>293636</v>
      </c>
      <c r="H163" s="26">
        <v>5656</v>
      </c>
      <c r="I163" s="12">
        <v>285307</v>
      </c>
      <c r="J163" s="11">
        <v>34</v>
      </c>
      <c r="K163" s="11">
        <v>13088</v>
      </c>
      <c r="L163" s="26">
        <v>3995</v>
      </c>
      <c r="M163" s="12">
        <v>264068</v>
      </c>
    </row>
    <row r="164" spans="1:13" ht="15.75" thickBot="1" x14ac:dyDescent="0.3">
      <c r="A164" s="116" t="s">
        <v>2</v>
      </c>
      <c r="B164" s="81">
        <f t="shared" ref="B164:M164" si="0">SUM(B6:B163)</f>
        <v>529284</v>
      </c>
      <c r="C164" s="81">
        <f t="shared" si="0"/>
        <v>18776147</v>
      </c>
      <c r="D164" s="81">
        <f t="shared" si="0"/>
        <v>545550</v>
      </c>
      <c r="E164" s="150">
        <f t="shared" si="0"/>
        <v>18980114</v>
      </c>
      <c r="F164" s="81">
        <f t="shared" si="0"/>
        <v>321557</v>
      </c>
      <c r="G164" s="150">
        <f t="shared" si="0"/>
        <v>35950138</v>
      </c>
      <c r="H164" s="81">
        <f t="shared" si="0"/>
        <v>314770</v>
      </c>
      <c r="I164" s="150">
        <f t="shared" si="0"/>
        <v>32901753</v>
      </c>
      <c r="J164" s="151">
        <f t="shared" si="0"/>
        <v>2095</v>
      </c>
      <c r="K164" s="81">
        <f t="shared" si="0"/>
        <v>1631672</v>
      </c>
      <c r="L164" s="81">
        <f t="shared" si="0"/>
        <v>222973</v>
      </c>
      <c r="M164" s="150">
        <f t="shared" si="0"/>
        <v>19148500</v>
      </c>
    </row>
    <row r="165" spans="1:13" ht="15.75" thickBot="1" x14ac:dyDescent="0.3"/>
    <row r="166" spans="1:13" ht="34.5" customHeight="1" thickBot="1" x14ac:dyDescent="0.3">
      <c r="A166" s="160" t="s">
        <v>25</v>
      </c>
      <c r="B166" s="163"/>
      <c r="C166" s="163"/>
      <c r="D166" s="163"/>
      <c r="E166" s="163"/>
      <c r="F166" s="163"/>
      <c r="G166" s="163"/>
      <c r="H166" s="163"/>
      <c r="I166" s="163"/>
      <c r="J166" s="163"/>
      <c r="K166" s="163"/>
      <c r="L166" s="163"/>
      <c r="M166" s="164"/>
    </row>
    <row r="167" spans="1:13" ht="15.75" x14ac:dyDescent="0.25">
      <c r="A167" s="171"/>
      <c r="B167" s="165" t="s">
        <v>15</v>
      </c>
      <c r="C167" s="165"/>
      <c r="D167" s="165"/>
      <c r="E167" s="166"/>
      <c r="F167" s="167" t="s">
        <v>16</v>
      </c>
      <c r="G167" s="165"/>
      <c r="H167" s="165"/>
      <c r="I167" s="166"/>
      <c r="J167" s="168" t="s">
        <v>17</v>
      </c>
      <c r="K167" s="169"/>
      <c r="L167" s="169"/>
      <c r="M167" s="170"/>
    </row>
    <row r="168" spans="1:13" ht="15.75" x14ac:dyDescent="0.25">
      <c r="A168" s="172"/>
      <c r="B168" s="174" t="s">
        <v>18</v>
      </c>
      <c r="C168" s="159"/>
      <c r="D168" s="158" t="s">
        <v>19</v>
      </c>
      <c r="E168" s="159"/>
      <c r="F168" s="158" t="s">
        <v>18</v>
      </c>
      <c r="G168" s="159"/>
      <c r="H168" s="158" t="s">
        <v>19</v>
      </c>
      <c r="I168" s="159"/>
      <c r="J168" s="156" t="s">
        <v>20</v>
      </c>
      <c r="K168" s="157"/>
      <c r="L168" s="156" t="s">
        <v>39</v>
      </c>
      <c r="M168" s="157"/>
    </row>
    <row r="169" spans="1:13" ht="16.5" thickBot="1" x14ac:dyDescent="0.3">
      <c r="A169" s="173"/>
      <c r="B169" s="17" t="s">
        <v>1</v>
      </c>
      <c r="C169" s="20" t="s">
        <v>2</v>
      </c>
      <c r="D169" s="21" t="s">
        <v>1</v>
      </c>
      <c r="E169" s="20" t="s">
        <v>2</v>
      </c>
      <c r="F169" s="21" t="s">
        <v>1</v>
      </c>
      <c r="G169" s="20" t="s">
        <v>2</v>
      </c>
      <c r="H169" s="21" t="s">
        <v>1</v>
      </c>
      <c r="I169" s="127" t="s">
        <v>2</v>
      </c>
      <c r="J169" s="21" t="s">
        <v>1</v>
      </c>
      <c r="K169" s="20" t="s">
        <v>2</v>
      </c>
      <c r="L169" s="21" t="s">
        <v>1</v>
      </c>
      <c r="M169" s="22" t="s">
        <v>2</v>
      </c>
    </row>
    <row r="170" spans="1:13" ht="15.75" x14ac:dyDescent="0.25">
      <c r="A170" s="41" t="s">
        <v>38</v>
      </c>
      <c r="B170" s="28">
        <f t="shared" ref="B170:M170" si="1">AVERAGE(B30:B41)</f>
        <v>0</v>
      </c>
      <c r="C170" s="122">
        <f t="shared" si="1"/>
        <v>0</v>
      </c>
      <c r="D170" s="27">
        <f t="shared" si="1"/>
        <v>0</v>
      </c>
      <c r="E170" s="122">
        <f t="shared" si="1"/>
        <v>0</v>
      </c>
      <c r="F170" s="27">
        <f t="shared" si="1"/>
        <v>381.91666666666669</v>
      </c>
      <c r="G170" s="122">
        <f t="shared" si="1"/>
        <v>177243.25</v>
      </c>
      <c r="H170" s="27">
        <f t="shared" si="1"/>
        <v>350.66666666666669</v>
      </c>
      <c r="I170" s="122">
        <f t="shared" si="1"/>
        <v>170754.41666666666</v>
      </c>
      <c r="J170" s="27">
        <f t="shared" si="1"/>
        <v>0</v>
      </c>
      <c r="K170" s="122">
        <f t="shared" si="1"/>
        <v>0</v>
      </c>
      <c r="L170" s="27">
        <f t="shared" si="1"/>
        <v>0</v>
      </c>
      <c r="M170" s="122">
        <f t="shared" si="1"/>
        <v>0</v>
      </c>
    </row>
    <row r="171" spans="1:13" x14ac:dyDescent="0.25">
      <c r="A171" s="41" t="s">
        <v>29</v>
      </c>
      <c r="B171" s="26">
        <f t="shared" ref="B171:K171" si="2">AVERAGE(B42:B53)</f>
        <v>1015.0833333333334</v>
      </c>
      <c r="C171" s="123">
        <f t="shared" si="2"/>
        <v>139575.91666666666</v>
      </c>
      <c r="D171" s="11">
        <f t="shared" si="2"/>
        <v>1086.8333333333333</v>
      </c>
      <c r="E171" s="123">
        <f t="shared" si="2"/>
        <v>141034.58333333334</v>
      </c>
      <c r="F171" s="11">
        <f t="shared" si="2"/>
        <v>439.33333333333331</v>
      </c>
      <c r="G171" s="123">
        <f t="shared" si="2"/>
        <v>193151.58333333334</v>
      </c>
      <c r="H171" s="11">
        <f t="shared" si="2"/>
        <v>388.5</v>
      </c>
      <c r="I171" s="123">
        <f t="shared" si="2"/>
        <v>180650.83333333334</v>
      </c>
      <c r="J171" s="11">
        <f t="shared" si="2"/>
        <v>0</v>
      </c>
      <c r="K171" s="123">
        <f t="shared" si="2"/>
        <v>0</v>
      </c>
      <c r="L171" s="11">
        <v>0</v>
      </c>
      <c r="M171" s="123">
        <f>AVERAGE(M42:M53)</f>
        <v>0</v>
      </c>
    </row>
    <row r="172" spans="1:13" x14ac:dyDescent="0.25">
      <c r="A172" s="41" t="s">
        <v>30</v>
      </c>
      <c r="B172" s="26">
        <f t="shared" ref="B172:M172" si="3">AVERAGE(B54:B65)</f>
        <v>1150.25</v>
      </c>
      <c r="C172" s="123">
        <f t="shared" si="3"/>
        <v>146210.41666666666</v>
      </c>
      <c r="D172" s="11">
        <f t="shared" si="3"/>
        <v>1233.9166666666667</v>
      </c>
      <c r="E172" s="123">
        <f t="shared" si="3"/>
        <v>148473.08333333334</v>
      </c>
      <c r="F172" s="11">
        <f t="shared" si="3"/>
        <v>465.08333333333331</v>
      </c>
      <c r="G172" s="123">
        <f t="shared" si="3"/>
        <v>208413.83333333334</v>
      </c>
      <c r="H172" s="11">
        <f t="shared" si="3"/>
        <v>438.66666666666669</v>
      </c>
      <c r="I172" s="123">
        <f t="shared" si="3"/>
        <v>196790.91666666666</v>
      </c>
      <c r="J172" s="11">
        <f t="shared" si="3"/>
        <v>0</v>
      </c>
      <c r="K172" s="123">
        <f t="shared" si="3"/>
        <v>0</v>
      </c>
      <c r="L172" s="11">
        <f t="shared" si="3"/>
        <v>0</v>
      </c>
      <c r="M172" s="123">
        <f t="shared" si="3"/>
        <v>0</v>
      </c>
    </row>
    <row r="173" spans="1:13" x14ac:dyDescent="0.25">
      <c r="A173" s="41" t="s">
        <v>31</v>
      </c>
      <c r="B173" s="26">
        <f t="shared" ref="B173:M173" si="4">AVERAGE(B66:B77)</f>
        <v>1207.1666666666667</v>
      </c>
      <c r="C173" s="123">
        <f t="shared" si="4"/>
        <v>147080.91666666666</v>
      </c>
      <c r="D173" s="11">
        <f t="shared" si="4"/>
        <v>1211.5833333333333</v>
      </c>
      <c r="E173" s="123">
        <f t="shared" si="4"/>
        <v>154652.91666666666</v>
      </c>
      <c r="F173" s="11">
        <f t="shared" si="4"/>
        <v>454</v>
      </c>
      <c r="G173" s="123">
        <f t="shared" si="4"/>
        <v>215112.66666666666</v>
      </c>
      <c r="H173" s="11">
        <f t="shared" si="4"/>
        <v>499.08333333333331</v>
      </c>
      <c r="I173" s="123">
        <f t="shared" si="4"/>
        <v>201531.41666666666</v>
      </c>
      <c r="J173" s="11">
        <f t="shared" si="4"/>
        <v>0</v>
      </c>
      <c r="K173" s="123">
        <f t="shared" si="4"/>
        <v>0</v>
      </c>
      <c r="L173" s="11">
        <f t="shared" si="4"/>
        <v>0</v>
      </c>
      <c r="M173" s="123">
        <f t="shared" si="4"/>
        <v>0</v>
      </c>
    </row>
    <row r="174" spans="1:13" x14ac:dyDescent="0.25">
      <c r="A174" s="41" t="s">
        <v>32</v>
      </c>
      <c r="B174" s="26">
        <f t="shared" ref="B174:M174" si="5">AVERAGE(B78:B89)</f>
        <v>1725</v>
      </c>
      <c r="C174" s="123">
        <f t="shared" si="5"/>
        <v>137031.16666666666</v>
      </c>
      <c r="D174" s="11">
        <f t="shared" si="5"/>
        <v>1799.0833333333333</v>
      </c>
      <c r="E174" s="123">
        <f t="shared" si="5"/>
        <v>144351.75</v>
      </c>
      <c r="F174" s="11">
        <f t="shared" si="5"/>
        <v>1062.8333333333333</v>
      </c>
      <c r="G174" s="123">
        <f t="shared" si="5"/>
        <v>200669.91666666666</v>
      </c>
      <c r="H174" s="11">
        <f t="shared" si="5"/>
        <v>798.66666666666663</v>
      </c>
      <c r="I174" s="123">
        <f t="shared" si="5"/>
        <v>200200.83333333334</v>
      </c>
      <c r="J174" s="11">
        <f t="shared" si="5"/>
        <v>12.833333333333334</v>
      </c>
      <c r="K174" s="123">
        <f t="shared" si="5"/>
        <v>17675.25</v>
      </c>
      <c r="L174" s="11">
        <f t="shared" si="5"/>
        <v>937.58333333333337</v>
      </c>
      <c r="M174" s="123">
        <f t="shared" si="5"/>
        <v>174603.08333333334</v>
      </c>
    </row>
    <row r="175" spans="1:13" x14ac:dyDescent="0.25">
      <c r="A175" s="41" t="s">
        <v>33</v>
      </c>
      <c r="B175" s="26">
        <f t="shared" ref="B175:M175" si="6">AVERAGE(B90:B101)</f>
        <v>4202.75</v>
      </c>
      <c r="C175" s="123">
        <f t="shared" si="6"/>
        <v>153765.83333333334</v>
      </c>
      <c r="D175" s="11">
        <f t="shared" si="6"/>
        <v>4418.25</v>
      </c>
      <c r="E175" s="123">
        <f t="shared" si="6"/>
        <v>156522.5</v>
      </c>
      <c r="F175" s="11">
        <f t="shared" si="6"/>
        <v>3260.1666666666665</v>
      </c>
      <c r="G175" s="123">
        <f t="shared" si="6"/>
        <v>264840.83333333331</v>
      </c>
      <c r="H175" s="11">
        <f t="shared" si="6"/>
        <v>2730.3333333333335</v>
      </c>
      <c r="I175" s="123">
        <f t="shared" si="6"/>
        <v>232457.33333333334</v>
      </c>
      <c r="J175" s="11">
        <f t="shared" si="6"/>
        <v>65.083333333333329</v>
      </c>
      <c r="K175" s="123">
        <f t="shared" si="6"/>
        <v>26907.833333333332</v>
      </c>
      <c r="L175" s="11">
        <f t="shared" si="6"/>
        <v>2890.75</v>
      </c>
      <c r="M175" s="123">
        <f t="shared" si="6"/>
        <v>228242.5</v>
      </c>
    </row>
    <row r="176" spans="1:13" x14ac:dyDescent="0.25">
      <c r="A176" s="41" t="s">
        <v>26</v>
      </c>
      <c r="B176" s="26">
        <f t="shared" ref="B176:M176" si="7">AVERAGE(B102:B113)</f>
        <v>5212.083333333333</v>
      </c>
      <c r="C176" s="123">
        <f t="shared" si="7"/>
        <v>154443.41666666666</v>
      </c>
      <c r="D176" s="11">
        <f t="shared" si="7"/>
        <v>5300.916666666667</v>
      </c>
      <c r="E176" s="123">
        <f t="shared" si="7"/>
        <v>155944.83333333334</v>
      </c>
      <c r="F176" s="11">
        <f t="shared" si="7"/>
        <v>2990.4166666666665</v>
      </c>
      <c r="G176" s="123">
        <f t="shared" si="7"/>
        <v>241852.5</v>
      </c>
      <c r="H176" s="11">
        <f t="shared" si="7"/>
        <v>2814.3333333333335</v>
      </c>
      <c r="I176" s="123">
        <f t="shared" si="7"/>
        <v>216668.91666666666</v>
      </c>
      <c r="J176" s="11">
        <f t="shared" si="7"/>
        <v>27.25</v>
      </c>
      <c r="K176" s="123">
        <f t="shared" si="7"/>
        <v>18354.416666666668</v>
      </c>
      <c r="L176" s="11">
        <f t="shared" si="7"/>
        <v>2322.1666666666665</v>
      </c>
      <c r="M176" s="123">
        <f t="shared" si="7"/>
        <v>208602.5</v>
      </c>
    </row>
    <row r="177" spans="1:14" x14ac:dyDescent="0.25">
      <c r="A177" s="41" t="s">
        <v>27</v>
      </c>
      <c r="B177" s="26">
        <f t="shared" ref="B177:M177" si="8">AVERAGE(B114:B125)</f>
        <v>5841.25</v>
      </c>
      <c r="C177" s="123">
        <f t="shared" si="8"/>
        <v>151074.83333333334</v>
      </c>
      <c r="D177" s="11">
        <f t="shared" si="8"/>
        <v>5954.666666666667</v>
      </c>
      <c r="E177" s="123">
        <f t="shared" si="8"/>
        <v>151796.66666666666</v>
      </c>
      <c r="F177" s="11">
        <f t="shared" si="8"/>
        <v>3443.5833333333335</v>
      </c>
      <c r="G177" s="123">
        <f t="shared" si="8"/>
        <v>290071.25</v>
      </c>
      <c r="H177" s="11">
        <f t="shared" si="8"/>
        <v>3334.1666666666665</v>
      </c>
      <c r="I177" s="123">
        <f t="shared" si="8"/>
        <v>236325.66666666666</v>
      </c>
      <c r="J177" s="11">
        <f t="shared" si="8"/>
        <v>18.916666666666668</v>
      </c>
      <c r="K177" s="123">
        <f t="shared" si="8"/>
        <v>16831.916666666668</v>
      </c>
      <c r="L177" s="11">
        <f t="shared" si="8"/>
        <v>2547</v>
      </c>
      <c r="M177" s="123">
        <f t="shared" si="8"/>
        <v>244739.25</v>
      </c>
    </row>
    <row r="178" spans="1:14" x14ac:dyDescent="0.25">
      <c r="A178" s="41" t="s">
        <v>28</v>
      </c>
      <c r="B178" s="26">
        <f t="shared" ref="B178:M178" si="9">AVERAGE(B126:B137)</f>
        <v>6393.666666666667</v>
      </c>
      <c r="C178" s="123">
        <f t="shared" si="9"/>
        <v>150028.75</v>
      </c>
      <c r="D178" s="11">
        <f t="shared" si="9"/>
        <v>6737.833333333333</v>
      </c>
      <c r="E178" s="123">
        <f t="shared" si="9"/>
        <v>150907.41666666666</v>
      </c>
      <c r="F178" s="11">
        <f t="shared" si="9"/>
        <v>4188.583333333333</v>
      </c>
      <c r="G178" s="123">
        <f t="shared" si="9"/>
        <v>309737.33333333331</v>
      </c>
      <c r="H178" s="11">
        <f t="shared" si="9"/>
        <v>4245.583333333333</v>
      </c>
      <c r="I178" s="123">
        <f t="shared" si="9"/>
        <v>250462.83333333334</v>
      </c>
      <c r="J178" s="11">
        <f t="shared" si="9"/>
        <v>13.5</v>
      </c>
      <c r="K178" s="123">
        <f t="shared" si="9"/>
        <v>17497.666666666668</v>
      </c>
      <c r="L178" s="11">
        <f t="shared" si="9"/>
        <v>2993.3333333333335</v>
      </c>
      <c r="M178" s="123">
        <f t="shared" si="9"/>
        <v>263255.33333333331</v>
      </c>
    </row>
    <row r="179" spans="1:14" x14ac:dyDescent="0.25">
      <c r="A179" s="41" t="s">
        <v>45</v>
      </c>
      <c r="B179" s="26">
        <f t="shared" ref="B179:M179" si="10">AVERAGE(B138:B149)</f>
        <v>7935.5</v>
      </c>
      <c r="C179" s="26">
        <f t="shared" si="10"/>
        <v>160069.91666666666</v>
      </c>
      <c r="D179" s="26">
        <f t="shared" si="10"/>
        <v>8308.8333333333339</v>
      </c>
      <c r="E179" s="26">
        <f t="shared" si="10"/>
        <v>159045.41666666666</v>
      </c>
      <c r="F179" s="26">
        <f t="shared" si="10"/>
        <v>4150.416666666667</v>
      </c>
      <c r="G179" s="26">
        <f t="shared" si="10"/>
        <v>265246.08333333331</v>
      </c>
      <c r="H179" s="26">
        <f t="shared" si="10"/>
        <v>4522.25</v>
      </c>
      <c r="I179" s="26">
        <f t="shared" si="10"/>
        <v>253041.08333333334</v>
      </c>
      <c r="J179" s="26">
        <f t="shared" si="10"/>
        <v>13.583333333333334</v>
      </c>
      <c r="K179" s="26">
        <f t="shared" si="10"/>
        <v>18313.75</v>
      </c>
      <c r="L179" s="26">
        <f t="shared" si="10"/>
        <v>3204.1666666666665</v>
      </c>
      <c r="M179" s="123">
        <f t="shared" si="10"/>
        <v>222576.91666666666</v>
      </c>
    </row>
    <row r="180" spans="1:14" x14ac:dyDescent="0.25">
      <c r="A180" s="41" t="s">
        <v>46</v>
      </c>
      <c r="B180" s="26">
        <f t="shared" ref="B180:M180" si="11">AVERAGE(B150:B161)</f>
        <v>7696.083333333333</v>
      </c>
      <c r="C180" s="26">
        <f t="shared" si="11"/>
        <v>172331</v>
      </c>
      <c r="D180" s="26">
        <f t="shared" si="11"/>
        <v>7956.75</v>
      </c>
      <c r="E180" s="26">
        <f t="shared" si="11"/>
        <v>171140.66666666666</v>
      </c>
      <c r="F180" s="26">
        <f t="shared" si="11"/>
        <v>3967.9166666666665</v>
      </c>
      <c r="G180" s="26">
        <f t="shared" si="11"/>
        <v>247563</v>
      </c>
      <c r="H180" s="26">
        <f t="shared" si="11"/>
        <v>4448.909090909091</v>
      </c>
      <c r="I180" s="26">
        <f t="shared" si="11"/>
        <v>252850.18181818182</v>
      </c>
      <c r="J180" s="26">
        <f t="shared" si="11"/>
        <v>19.75</v>
      </c>
      <c r="K180" s="26">
        <f t="shared" si="11"/>
        <v>17999.75</v>
      </c>
      <c r="L180" s="26">
        <f t="shared" si="11"/>
        <v>3096.8333333333335</v>
      </c>
      <c r="M180" s="123">
        <f t="shared" si="11"/>
        <v>211295</v>
      </c>
    </row>
    <row r="181" spans="1:14" ht="15.75" thickBot="1" x14ac:dyDescent="0.3">
      <c r="A181" s="41" t="s">
        <v>50</v>
      </c>
      <c r="B181" s="16">
        <f t="shared" ref="B181:M181" si="12">AVERAGE(B162:B163)</f>
        <v>8669</v>
      </c>
      <c r="C181" s="16">
        <f t="shared" si="12"/>
        <v>165619</v>
      </c>
      <c r="D181" s="16">
        <f t="shared" si="12"/>
        <v>7334</v>
      </c>
      <c r="E181" s="16">
        <f t="shared" si="12"/>
        <v>135753</v>
      </c>
      <c r="F181" s="16">
        <f t="shared" si="12"/>
        <v>4760.5</v>
      </c>
      <c r="G181" s="16">
        <f t="shared" si="12"/>
        <v>288844.5</v>
      </c>
      <c r="H181" s="16">
        <f t="shared" si="12"/>
        <v>5810.5</v>
      </c>
      <c r="I181" s="16">
        <f t="shared" si="12"/>
        <v>293309</v>
      </c>
      <c r="J181" s="16">
        <f t="shared" si="12"/>
        <v>22</v>
      </c>
      <c r="K181" s="16">
        <f t="shared" si="12"/>
        <v>14352.5</v>
      </c>
      <c r="L181" s="16">
        <f t="shared" si="12"/>
        <v>3535.5</v>
      </c>
      <c r="M181" s="124">
        <f t="shared" si="12"/>
        <v>254362.5</v>
      </c>
      <c r="N181" s="144"/>
    </row>
    <row r="182" spans="1:14" ht="15.75" thickBot="1" x14ac:dyDescent="0.3">
      <c r="A182" s="36"/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L182" s="37"/>
      <c r="M182" s="37"/>
    </row>
    <row r="183" spans="1:14" ht="15.75" thickBot="1" x14ac:dyDescent="0.3"/>
    <row r="184" spans="1:14" ht="34.5" customHeight="1" thickBot="1" x14ac:dyDescent="0.3">
      <c r="A184" s="175" t="s">
        <v>36</v>
      </c>
      <c r="B184" s="176"/>
      <c r="C184" s="176"/>
      <c r="D184" s="176"/>
      <c r="E184" s="176"/>
      <c r="F184" s="176"/>
      <c r="G184" s="176"/>
      <c r="H184" s="176"/>
      <c r="I184" s="176"/>
      <c r="J184" s="176"/>
      <c r="K184" s="176"/>
      <c r="L184" s="176"/>
      <c r="M184" s="177"/>
    </row>
    <row r="185" spans="1:14" ht="15.75" x14ac:dyDescent="0.25">
      <c r="A185" s="171"/>
      <c r="B185" s="165" t="s">
        <v>15</v>
      </c>
      <c r="C185" s="165"/>
      <c r="D185" s="165"/>
      <c r="E185" s="166"/>
      <c r="F185" s="167" t="s">
        <v>16</v>
      </c>
      <c r="G185" s="165"/>
      <c r="H185" s="165"/>
      <c r="I185" s="166"/>
      <c r="J185" s="168" t="s">
        <v>17</v>
      </c>
      <c r="K185" s="169"/>
      <c r="L185" s="169"/>
      <c r="M185" s="170"/>
    </row>
    <row r="186" spans="1:14" ht="15.75" x14ac:dyDescent="0.25">
      <c r="A186" s="172"/>
      <c r="B186" s="174" t="s">
        <v>18</v>
      </c>
      <c r="C186" s="159"/>
      <c r="D186" s="158" t="s">
        <v>19</v>
      </c>
      <c r="E186" s="159"/>
      <c r="F186" s="158" t="s">
        <v>18</v>
      </c>
      <c r="G186" s="159"/>
      <c r="H186" s="158" t="s">
        <v>19</v>
      </c>
      <c r="I186" s="159"/>
      <c r="J186" s="156" t="s">
        <v>20</v>
      </c>
      <c r="K186" s="157"/>
      <c r="L186" s="156" t="s">
        <v>39</v>
      </c>
      <c r="M186" s="157"/>
    </row>
    <row r="187" spans="1:14" ht="16.5" thickBot="1" x14ac:dyDescent="0.3">
      <c r="A187" s="173"/>
      <c r="B187" s="17" t="s">
        <v>1</v>
      </c>
      <c r="C187" s="20" t="s">
        <v>2</v>
      </c>
      <c r="D187" s="21" t="s">
        <v>1</v>
      </c>
      <c r="E187" s="20" t="s">
        <v>2</v>
      </c>
      <c r="F187" s="21" t="s">
        <v>1</v>
      </c>
      <c r="G187" s="20" t="s">
        <v>2</v>
      </c>
      <c r="H187" s="126" t="s">
        <v>1</v>
      </c>
      <c r="I187" s="20" t="s">
        <v>2</v>
      </c>
      <c r="J187" s="126" t="s">
        <v>1</v>
      </c>
      <c r="K187" s="127" t="s">
        <v>2</v>
      </c>
      <c r="L187" s="126" t="s">
        <v>1</v>
      </c>
      <c r="M187" s="128" t="s">
        <v>2</v>
      </c>
    </row>
    <row r="188" spans="1:14" x14ac:dyDescent="0.25">
      <c r="A188" s="42">
        <v>2006</v>
      </c>
      <c r="B188" s="119">
        <v>0</v>
      </c>
      <c r="C188" s="119">
        <v>0</v>
      </c>
      <c r="D188" s="119">
        <v>0</v>
      </c>
      <c r="E188" s="119">
        <v>0</v>
      </c>
      <c r="F188" s="119">
        <f t="shared" ref="F188:I188" si="13">(F171-F170)/F170*100</f>
        <v>15.033820641501189</v>
      </c>
      <c r="G188" s="34">
        <f t="shared" si="13"/>
        <v>8.9754240758580899</v>
      </c>
      <c r="H188" s="119">
        <f t="shared" si="13"/>
        <v>10.788973384030411</v>
      </c>
      <c r="I188" s="30">
        <f t="shared" si="13"/>
        <v>5.7957017217221924</v>
      </c>
      <c r="J188" s="119">
        <v>0</v>
      </c>
      <c r="K188" s="34">
        <v>0</v>
      </c>
      <c r="L188" s="119">
        <v>0</v>
      </c>
      <c r="M188" s="31">
        <v>0</v>
      </c>
    </row>
    <row r="189" spans="1:14" x14ac:dyDescent="0.25">
      <c r="A189" s="47">
        <v>2007</v>
      </c>
      <c r="B189" s="120">
        <f>(B172-B171)/B171*100</f>
        <v>13.31581971923487</v>
      </c>
      <c r="C189" s="120">
        <f>(C172-C171)/C171*100</f>
        <v>4.7533271917134705</v>
      </c>
      <c r="D189" s="120">
        <f>(D172-D171)/D171*100</f>
        <v>13.533200429382012</v>
      </c>
      <c r="E189" s="120">
        <f>(E172-E171)/E171*100</f>
        <v>5.2742382926173539</v>
      </c>
      <c r="F189" s="120">
        <f t="shared" ref="F189:I189" si="14">(F172-F171)/F171*100</f>
        <v>5.8611532625189682</v>
      </c>
      <c r="G189" s="35">
        <f t="shared" si="14"/>
        <v>7.9016955163453222</v>
      </c>
      <c r="H189" s="120">
        <f t="shared" si="14"/>
        <v>12.912912912912919</v>
      </c>
      <c r="I189" s="32">
        <f t="shared" si="14"/>
        <v>8.9344084583058372</v>
      </c>
      <c r="J189" s="120">
        <v>0</v>
      </c>
      <c r="K189" s="35">
        <v>0</v>
      </c>
      <c r="L189" s="120">
        <v>0</v>
      </c>
      <c r="M189" s="33">
        <v>0</v>
      </c>
    </row>
    <row r="190" spans="1:14" x14ac:dyDescent="0.25">
      <c r="A190" s="43">
        <v>2008</v>
      </c>
      <c r="B190" s="120">
        <f>(B173-B172)/B172*100</f>
        <v>4.9481996667391215</v>
      </c>
      <c r="C190" s="120">
        <f t="shared" ref="C190:I190" si="15">(C173-C172)/C172*100</f>
        <v>0.59537481654578883</v>
      </c>
      <c r="D190" s="120">
        <f t="shared" si="15"/>
        <v>-1.8099547511312339</v>
      </c>
      <c r="E190" s="120">
        <f t="shared" si="15"/>
        <v>4.1622583666960828</v>
      </c>
      <c r="F190" s="120">
        <f t="shared" si="15"/>
        <v>-2.3830854685540186</v>
      </c>
      <c r="G190" s="35">
        <f t="shared" si="15"/>
        <v>3.2141980338796992</v>
      </c>
      <c r="H190" s="120">
        <f t="shared" si="15"/>
        <v>13.772796352583578</v>
      </c>
      <c r="I190" s="32">
        <f t="shared" si="15"/>
        <v>2.4089018336296859</v>
      </c>
      <c r="J190" s="120">
        <v>0</v>
      </c>
      <c r="K190" s="35">
        <v>0</v>
      </c>
      <c r="L190" s="120">
        <v>0</v>
      </c>
      <c r="M190" s="33">
        <v>0</v>
      </c>
    </row>
    <row r="191" spans="1:14" x14ac:dyDescent="0.25">
      <c r="A191" s="43">
        <v>2009</v>
      </c>
      <c r="B191" s="120">
        <f t="shared" ref="B191:I191" si="16">(B174-B173)/B173*100</f>
        <v>42.89658981085185</v>
      </c>
      <c r="C191" s="120">
        <f t="shared" si="16"/>
        <v>-6.832803485156413</v>
      </c>
      <c r="D191" s="120">
        <f t="shared" si="16"/>
        <v>48.490267556228076</v>
      </c>
      <c r="E191" s="120">
        <f t="shared" si="16"/>
        <v>-6.6608292224254795</v>
      </c>
      <c r="F191" s="120">
        <f t="shared" si="16"/>
        <v>134.10425844346548</v>
      </c>
      <c r="G191" s="35">
        <f t="shared" si="16"/>
        <v>-6.7140397745057632</v>
      </c>
      <c r="H191" s="120">
        <f t="shared" si="16"/>
        <v>60.026715645349803</v>
      </c>
      <c r="I191" s="32">
        <f t="shared" si="16"/>
        <v>-0.66023618319227184</v>
      </c>
      <c r="J191" s="120">
        <v>0</v>
      </c>
      <c r="K191" s="35">
        <v>0</v>
      </c>
      <c r="L191" s="120">
        <v>0</v>
      </c>
      <c r="M191" s="33">
        <v>0</v>
      </c>
    </row>
    <row r="192" spans="1:14" x14ac:dyDescent="0.25">
      <c r="A192" s="43">
        <v>2010</v>
      </c>
      <c r="B192" s="120">
        <f t="shared" ref="B192:M192" si="17">(B175-B174)/B174*100</f>
        <v>143.63768115942028</v>
      </c>
      <c r="C192" s="120">
        <f t="shared" si="17"/>
        <v>12.212306932607804</v>
      </c>
      <c r="D192" s="120">
        <f t="shared" si="17"/>
        <v>145.58339895317062</v>
      </c>
      <c r="E192" s="120">
        <f t="shared" si="17"/>
        <v>8.4313144800807738</v>
      </c>
      <c r="F192" s="120">
        <f t="shared" si="17"/>
        <v>206.74298259369607</v>
      </c>
      <c r="G192" s="35">
        <f t="shared" si="17"/>
        <v>31.978344204558145</v>
      </c>
      <c r="H192" s="120">
        <f t="shared" si="17"/>
        <v>241.8614357262104</v>
      </c>
      <c r="I192" s="32">
        <f t="shared" si="17"/>
        <v>16.112070795576109</v>
      </c>
      <c r="J192" s="120">
        <f t="shared" si="17"/>
        <v>407.14285714285705</v>
      </c>
      <c r="K192" s="35">
        <f t="shared" si="17"/>
        <v>52.234527564438025</v>
      </c>
      <c r="L192" s="120">
        <f t="shared" si="17"/>
        <v>208.31926051017686</v>
      </c>
      <c r="M192" s="33">
        <f t="shared" si="17"/>
        <v>30.720772876767633</v>
      </c>
    </row>
    <row r="193" spans="1:13" x14ac:dyDescent="0.25">
      <c r="A193" s="43">
        <v>2011</v>
      </c>
      <c r="B193" s="120">
        <f t="shared" ref="B193:M193" si="18">(B176-B175)/B175*100</f>
        <v>24.016021255923693</v>
      </c>
      <c r="C193" s="120">
        <f t="shared" si="18"/>
        <v>0.44065922750501396</v>
      </c>
      <c r="D193" s="120">
        <f t="shared" si="18"/>
        <v>19.977743827684421</v>
      </c>
      <c r="E193" s="120">
        <f t="shared" si="18"/>
        <v>-0.3690630207584577</v>
      </c>
      <c r="F193" s="120">
        <f t="shared" si="18"/>
        <v>-8.2741168651909422</v>
      </c>
      <c r="G193" s="35">
        <f t="shared" si="18"/>
        <v>-8.6800562602065945</v>
      </c>
      <c r="H193" s="120">
        <f t="shared" si="18"/>
        <v>3.0765474301062139</v>
      </c>
      <c r="I193" s="32">
        <f t="shared" si="18"/>
        <v>-6.7919632563395229</v>
      </c>
      <c r="J193" s="120">
        <f t="shared" si="18"/>
        <v>-58.130601792573621</v>
      </c>
      <c r="K193" s="35">
        <f t="shared" si="18"/>
        <v>-31.787831300674519</v>
      </c>
      <c r="L193" s="120">
        <f t="shared" si="18"/>
        <v>-19.66905935599182</v>
      </c>
      <c r="M193" s="33">
        <f t="shared" si="18"/>
        <v>-8.6048829643909439</v>
      </c>
    </row>
    <row r="194" spans="1:13" x14ac:dyDescent="0.25">
      <c r="A194" s="43">
        <v>2012</v>
      </c>
      <c r="B194" s="120">
        <f t="shared" ref="B194:M194" si="19">(B177-B176)/B176*100</f>
        <v>12.071308657766416</v>
      </c>
      <c r="C194" s="120">
        <f t="shared" si="19"/>
        <v>-2.181111636893974</v>
      </c>
      <c r="D194" s="120">
        <f t="shared" si="19"/>
        <v>12.332772633663987</v>
      </c>
      <c r="E194" s="120">
        <f t="shared" si="19"/>
        <v>-2.6600218667071491</v>
      </c>
      <c r="F194" s="120">
        <f t="shared" si="19"/>
        <v>15.153964051832252</v>
      </c>
      <c r="G194" s="35">
        <f t="shared" si="19"/>
        <v>19.937255145181464</v>
      </c>
      <c r="H194" s="120">
        <f t="shared" si="19"/>
        <v>18.470922657823035</v>
      </c>
      <c r="I194" s="32">
        <f t="shared" si="19"/>
        <v>9.0722519419990633</v>
      </c>
      <c r="J194" s="120">
        <f t="shared" si="19"/>
        <v>-30.581039755351679</v>
      </c>
      <c r="K194" s="35">
        <f t="shared" si="19"/>
        <v>-8.2950061974184219</v>
      </c>
      <c r="L194" s="120">
        <f t="shared" si="19"/>
        <v>9.6820498098040684</v>
      </c>
      <c r="M194" s="33">
        <f t="shared" si="19"/>
        <v>17.323258350211525</v>
      </c>
    </row>
    <row r="195" spans="1:13" x14ac:dyDescent="0.25">
      <c r="A195" s="43">
        <v>2013</v>
      </c>
      <c r="B195" s="120">
        <f t="shared" ref="B195:M195" si="20">(B178-B177)/B177*100</f>
        <v>9.4571652756972728</v>
      </c>
      <c r="C195" s="120">
        <f t="shared" si="20"/>
        <v>-0.69242726286862888</v>
      </c>
      <c r="D195" s="120">
        <f t="shared" si="20"/>
        <v>13.152149574563357</v>
      </c>
      <c r="E195" s="120">
        <f t="shared" si="20"/>
        <v>-0.58581655284481438</v>
      </c>
      <c r="F195" s="120">
        <f t="shared" si="20"/>
        <v>21.634440868281573</v>
      </c>
      <c r="G195" s="35">
        <f t="shared" si="20"/>
        <v>6.7797423334209492</v>
      </c>
      <c r="H195" s="120">
        <f t="shared" si="20"/>
        <v>27.335666083479126</v>
      </c>
      <c r="I195" s="32">
        <f t="shared" si="20"/>
        <v>5.9820699402096347</v>
      </c>
      <c r="J195" s="120">
        <f t="shared" si="20"/>
        <v>-28.634361233480181</v>
      </c>
      <c r="K195" s="35">
        <f t="shared" si="20"/>
        <v>3.9552833654317441</v>
      </c>
      <c r="L195" s="120">
        <f t="shared" si="20"/>
        <v>17.523884308336612</v>
      </c>
      <c r="M195" s="33">
        <f t="shared" si="20"/>
        <v>7.5656370334277456</v>
      </c>
    </row>
    <row r="196" spans="1:13" x14ac:dyDescent="0.25">
      <c r="A196" s="43">
        <v>2014</v>
      </c>
      <c r="B196" s="120">
        <f>(B179-B178)/B178*100</f>
        <v>24.115009644961152</v>
      </c>
      <c r="C196" s="120">
        <f t="shared" ref="C196:M196" si="21">(C179-C178)/C178*100</f>
        <v>6.692828319016626</v>
      </c>
      <c r="D196" s="120">
        <f t="shared" si="21"/>
        <v>23.316100625819391</v>
      </c>
      <c r="E196" s="120">
        <f t="shared" si="21"/>
        <v>5.3927104311749643</v>
      </c>
      <c r="F196" s="120">
        <f t="shared" si="21"/>
        <v>-0.91120705091218746</v>
      </c>
      <c r="G196" s="35">
        <f t="shared" si="21"/>
        <v>-14.364187074639586</v>
      </c>
      <c r="H196" s="120">
        <f t="shared" si="21"/>
        <v>6.516576049620201</v>
      </c>
      <c r="I196" s="32">
        <f t="shared" si="21"/>
        <v>1.0293942481153224</v>
      </c>
      <c r="J196" s="120">
        <f t="shared" si="21"/>
        <v>0.61728395061728836</v>
      </c>
      <c r="K196" s="35">
        <f t="shared" si="21"/>
        <v>4.6639551940258626</v>
      </c>
      <c r="L196" s="120">
        <f t="shared" si="21"/>
        <v>7.0434298440979859</v>
      </c>
      <c r="M196" s="33">
        <f t="shared" si="21"/>
        <v>-15.452076944310084</v>
      </c>
    </row>
    <row r="197" spans="1:13" x14ac:dyDescent="0.25">
      <c r="A197" s="43">
        <v>2015</v>
      </c>
      <c r="B197" s="120">
        <f>(B180-B178)/B178*100</f>
        <v>20.370418643449238</v>
      </c>
      <c r="C197" s="120">
        <f t="shared" ref="C197:M197" si="22">(C180-C178)/C178*100</f>
        <v>14.865317480816175</v>
      </c>
      <c r="D197" s="120">
        <f t="shared" si="22"/>
        <v>18.090632498082972</v>
      </c>
      <c r="E197" s="120">
        <f t="shared" si="22"/>
        <v>13.407724051556999</v>
      </c>
      <c r="F197" s="120">
        <f t="shared" si="22"/>
        <v>-5.2682888009072251</v>
      </c>
      <c r="G197" s="120">
        <f t="shared" si="22"/>
        <v>-20.073244856932533</v>
      </c>
      <c r="H197" s="120">
        <f t="shared" si="22"/>
        <v>4.78911239309301</v>
      </c>
      <c r="I197" s="120">
        <f t="shared" si="22"/>
        <v>0.95317474975268346</v>
      </c>
      <c r="J197" s="120">
        <f t="shared" si="22"/>
        <v>46.296296296296298</v>
      </c>
      <c r="K197" s="120">
        <f t="shared" si="22"/>
        <v>2.8694302097422444</v>
      </c>
      <c r="L197" s="120">
        <f t="shared" si="22"/>
        <v>3.4576837416481063</v>
      </c>
      <c r="M197" s="120">
        <f t="shared" si="22"/>
        <v>-19.73761848446248</v>
      </c>
    </row>
    <row r="198" spans="1:13" ht="15.75" thickBot="1" x14ac:dyDescent="0.3">
      <c r="A198" s="43">
        <v>2016</v>
      </c>
      <c r="B198" s="121">
        <f>(B181-B179)/B179*100</f>
        <v>9.243273895784764</v>
      </c>
      <c r="C198" s="121">
        <f t="shared" ref="C198:M198" si="23">(C181-C179)/C179*100</f>
        <v>3.4666622241635094</v>
      </c>
      <c r="D198" s="121">
        <f t="shared" si="23"/>
        <v>-11.73249353098109</v>
      </c>
      <c r="E198" s="121">
        <f t="shared" si="23"/>
        <v>-14.645135430393305</v>
      </c>
      <c r="F198" s="121">
        <f t="shared" si="23"/>
        <v>14.699327376769391</v>
      </c>
      <c r="G198" s="121">
        <f t="shared" si="23"/>
        <v>8.8968011780255711</v>
      </c>
      <c r="H198" s="121">
        <f t="shared" si="23"/>
        <v>28.486925755984299</v>
      </c>
      <c r="I198" s="121">
        <f t="shared" si="23"/>
        <v>15.913588471964198</v>
      </c>
      <c r="J198" s="121">
        <f t="shared" si="23"/>
        <v>61.963190184049076</v>
      </c>
      <c r="K198" s="121">
        <f t="shared" si="23"/>
        <v>-21.629922872158897</v>
      </c>
      <c r="L198" s="121">
        <f t="shared" si="23"/>
        <v>10.340702210663204</v>
      </c>
      <c r="M198" s="121">
        <f t="shared" si="23"/>
        <v>14.280718687884306</v>
      </c>
    </row>
    <row r="199" spans="1:13" ht="15.75" thickBot="1" x14ac:dyDescent="0.3">
      <c r="A199" s="49" t="s">
        <v>35</v>
      </c>
      <c r="B199" s="44">
        <f>AVERAGE(B188:B198)</f>
        <v>27.642862520893512</v>
      </c>
      <c r="C199" s="44">
        <f t="shared" ref="C199:M199" si="24">AVERAGE(C188:C198)</f>
        <v>3.0291030734044884</v>
      </c>
      <c r="D199" s="44">
        <f t="shared" si="24"/>
        <v>25.539437983316592</v>
      </c>
      <c r="E199" s="44">
        <f t="shared" si="24"/>
        <v>1.0679435935451791</v>
      </c>
      <c r="F199" s="44">
        <f t="shared" si="24"/>
        <v>36.03574991386369</v>
      </c>
      <c r="G199" s="44">
        <f t="shared" si="24"/>
        <v>3.4410847746349789</v>
      </c>
      <c r="H199" s="44">
        <f t="shared" si="24"/>
        <v>38.912598581017548</v>
      </c>
      <c r="I199" s="44">
        <f t="shared" si="24"/>
        <v>5.3408511565220849</v>
      </c>
      <c r="J199" s="44">
        <f t="shared" si="24"/>
        <v>36.243056799310381</v>
      </c>
      <c r="K199" s="44">
        <f t="shared" si="24"/>
        <v>0.18276690576236732</v>
      </c>
      <c r="L199" s="44">
        <f t="shared" si="24"/>
        <v>21.51799555170318</v>
      </c>
      <c r="M199" s="44">
        <f t="shared" si="24"/>
        <v>2.3723462322843365</v>
      </c>
    </row>
    <row r="264" spans="1:13" ht="15.75" thickBot="1" x14ac:dyDescent="0.3"/>
    <row r="265" spans="1:13" ht="34.5" customHeight="1" thickBot="1" x14ac:dyDescent="0.3">
      <c r="A265" s="175" t="s">
        <v>40</v>
      </c>
      <c r="B265" s="178"/>
      <c r="C265" s="178"/>
      <c r="D265" s="178"/>
      <c r="E265" s="178"/>
      <c r="F265" s="178"/>
      <c r="G265" s="178"/>
      <c r="H265" s="178"/>
      <c r="I265" s="178"/>
      <c r="J265" s="178"/>
      <c r="K265" s="178"/>
      <c r="L265" s="178"/>
      <c r="M265" s="179"/>
    </row>
    <row r="266" spans="1:13" ht="15.75" x14ac:dyDescent="0.25">
      <c r="A266" s="171"/>
      <c r="B266" s="165" t="s">
        <v>15</v>
      </c>
      <c r="C266" s="165"/>
      <c r="D266" s="165"/>
      <c r="E266" s="166"/>
      <c r="F266" s="167" t="s">
        <v>16</v>
      </c>
      <c r="G266" s="165"/>
      <c r="H266" s="165"/>
      <c r="I266" s="166"/>
      <c r="J266" s="168" t="s">
        <v>17</v>
      </c>
      <c r="K266" s="169"/>
      <c r="L266" s="169"/>
      <c r="M266" s="170"/>
    </row>
    <row r="267" spans="1:13" ht="15.75" x14ac:dyDescent="0.25">
      <c r="A267" s="172"/>
      <c r="B267" s="174" t="s">
        <v>18</v>
      </c>
      <c r="C267" s="159"/>
      <c r="D267" s="158" t="s">
        <v>19</v>
      </c>
      <c r="E267" s="159"/>
      <c r="F267" s="158" t="s">
        <v>18</v>
      </c>
      <c r="G267" s="159"/>
      <c r="H267" s="158" t="s">
        <v>19</v>
      </c>
      <c r="I267" s="159"/>
      <c r="J267" s="156" t="s">
        <v>20</v>
      </c>
      <c r="K267" s="157"/>
      <c r="L267" s="156" t="s">
        <v>39</v>
      </c>
      <c r="M267" s="157"/>
    </row>
    <row r="268" spans="1:13" ht="16.5" thickBot="1" x14ac:dyDescent="0.3">
      <c r="A268" s="173"/>
      <c r="B268" s="17" t="s">
        <v>1</v>
      </c>
      <c r="C268" s="20" t="s">
        <v>2</v>
      </c>
      <c r="D268" s="21" t="s">
        <v>1</v>
      </c>
      <c r="E268" s="20" t="s">
        <v>2</v>
      </c>
      <c r="F268" s="21" t="s">
        <v>1</v>
      </c>
      <c r="G268" s="20" t="s">
        <v>2</v>
      </c>
      <c r="H268" s="21" t="s">
        <v>1</v>
      </c>
      <c r="I268" s="20" t="s">
        <v>2</v>
      </c>
      <c r="J268" s="21" t="s">
        <v>1</v>
      </c>
      <c r="K268" s="20" t="s">
        <v>2</v>
      </c>
      <c r="L268" s="21" t="s">
        <v>1</v>
      </c>
      <c r="M268" s="22" t="s">
        <v>2</v>
      </c>
    </row>
    <row r="269" spans="1:13" x14ac:dyDescent="0.25">
      <c r="A269" s="48">
        <v>2006</v>
      </c>
      <c r="B269" s="125">
        <f t="shared" ref="B269:M269" si="25">SUM(B42:B53)</f>
        <v>12181</v>
      </c>
      <c r="C269" s="9">
        <f t="shared" si="25"/>
        <v>1674911</v>
      </c>
      <c r="D269" s="125">
        <f t="shared" si="25"/>
        <v>13042</v>
      </c>
      <c r="E269" s="9">
        <f t="shared" si="25"/>
        <v>1692415</v>
      </c>
      <c r="F269" s="125">
        <f t="shared" si="25"/>
        <v>5272</v>
      </c>
      <c r="G269" s="125">
        <f t="shared" si="25"/>
        <v>2317819</v>
      </c>
      <c r="H269" s="11">
        <f t="shared" si="25"/>
        <v>4662</v>
      </c>
      <c r="I269" s="125">
        <f t="shared" si="25"/>
        <v>2167810</v>
      </c>
      <c r="J269" s="11">
        <f t="shared" si="25"/>
        <v>0</v>
      </c>
      <c r="K269" s="125">
        <f t="shared" si="25"/>
        <v>0</v>
      </c>
      <c r="L269" s="11">
        <f t="shared" si="25"/>
        <v>0</v>
      </c>
      <c r="M269" s="125">
        <f t="shared" si="25"/>
        <v>0</v>
      </c>
    </row>
    <row r="270" spans="1:13" x14ac:dyDescent="0.25">
      <c r="A270" s="48">
        <v>2007</v>
      </c>
      <c r="B270" s="123">
        <f t="shared" ref="B270:M270" si="26">SUM(B54:B65)</f>
        <v>13803</v>
      </c>
      <c r="C270" s="11">
        <f t="shared" si="26"/>
        <v>1754525</v>
      </c>
      <c r="D270" s="123">
        <f t="shared" si="26"/>
        <v>14807</v>
      </c>
      <c r="E270" s="11">
        <f t="shared" si="26"/>
        <v>1781677</v>
      </c>
      <c r="F270" s="123">
        <f t="shared" si="26"/>
        <v>5581</v>
      </c>
      <c r="G270" s="123">
        <f t="shared" si="26"/>
        <v>2500966</v>
      </c>
      <c r="H270" s="11">
        <f t="shared" si="26"/>
        <v>5264</v>
      </c>
      <c r="I270" s="123">
        <f t="shared" si="26"/>
        <v>2361491</v>
      </c>
      <c r="J270" s="11">
        <f t="shared" si="26"/>
        <v>0</v>
      </c>
      <c r="K270" s="123">
        <f t="shared" si="26"/>
        <v>0</v>
      </c>
      <c r="L270" s="11">
        <f t="shared" si="26"/>
        <v>0</v>
      </c>
      <c r="M270" s="123">
        <f t="shared" si="26"/>
        <v>0</v>
      </c>
    </row>
    <row r="271" spans="1:13" x14ac:dyDescent="0.25">
      <c r="A271" s="48">
        <v>2008</v>
      </c>
      <c r="B271" s="123">
        <f t="shared" ref="B271:M271" si="27">SUM(B66:B77)</f>
        <v>14486</v>
      </c>
      <c r="C271" s="11">
        <f t="shared" si="27"/>
        <v>1764971</v>
      </c>
      <c r="D271" s="123">
        <f t="shared" si="27"/>
        <v>14539</v>
      </c>
      <c r="E271" s="11">
        <f t="shared" si="27"/>
        <v>1855835</v>
      </c>
      <c r="F271" s="123">
        <f t="shared" si="27"/>
        <v>5448</v>
      </c>
      <c r="G271" s="123">
        <f t="shared" si="27"/>
        <v>2581352</v>
      </c>
      <c r="H271" s="11">
        <f t="shared" si="27"/>
        <v>5989</v>
      </c>
      <c r="I271" s="123">
        <f t="shared" si="27"/>
        <v>2418377</v>
      </c>
      <c r="J271" s="11">
        <f t="shared" si="27"/>
        <v>0</v>
      </c>
      <c r="K271" s="123">
        <f t="shared" si="27"/>
        <v>0</v>
      </c>
      <c r="L271" s="11">
        <f t="shared" si="27"/>
        <v>0</v>
      </c>
      <c r="M271" s="123">
        <f t="shared" si="27"/>
        <v>0</v>
      </c>
    </row>
    <row r="272" spans="1:13" x14ac:dyDescent="0.25">
      <c r="A272" s="48">
        <v>2009</v>
      </c>
      <c r="B272" s="123">
        <f t="shared" ref="B272:M272" si="28">SUM(B78:B89)</f>
        <v>20700</v>
      </c>
      <c r="C272" s="11">
        <f t="shared" si="28"/>
        <v>1644374</v>
      </c>
      <c r="D272" s="123">
        <f t="shared" si="28"/>
        <v>21589</v>
      </c>
      <c r="E272" s="11">
        <f t="shared" si="28"/>
        <v>1732221</v>
      </c>
      <c r="F272" s="123">
        <f t="shared" si="28"/>
        <v>12754</v>
      </c>
      <c r="G272" s="123">
        <f t="shared" si="28"/>
        <v>2408039</v>
      </c>
      <c r="H272" s="11">
        <f t="shared" si="28"/>
        <v>9584</v>
      </c>
      <c r="I272" s="123">
        <f t="shared" si="28"/>
        <v>2402410</v>
      </c>
      <c r="J272" s="11">
        <f t="shared" si="28"/>
        <v>154</v>
      </c>
      <c r="K272" s="123">
        <f t="shared" si="28"/>
        <v>212103</v>
      </c>
      <c r="L272" s="11">
        <f t="shared" si="28"/>
        <v>11251</v>
      </c>
      <c r="M272" s="123">
        <f t="shared" si="28"/>
        <v>2095237</v>
      </c>
    </row>
    <row r="273" spans="1:13" x14ac:dyDescent="0.25">
      <c r="A273" s="48">
        <v>2010</v>
      </c>
      <c r="B273" s="123">
        <f t="shared" ref="B273:M273" si="29">SUM(B90:B101)</f>
        <v>50433</v>
      </c>
      <c r="C273" s="11">
        <f t="shared" si="29"/>
        <v>1845190</v>
      </c>
      <c r="D273" s="123">
        <f t="shared" si="29"/>
        <v>53019</v>
      </c>
      <c r="E273" s="11">
        <f t="shared" si="29"/>
        <v>1878270</v>
      </c>
      <c r="F273" s="123">
        <f t="shared" si="29"/>
        <v>39122</v>
      </c>
      <c r="G273" s="123">
        <f t="shared" si="29"/>
        <v>3178090</v>
      </c>
      <c r="H273" s="11">
        <f t="shared" si="29"/>
        <v>32764</v>
      </c>
      <c r="I273" s="123">
        <f t="shared" si="29"/>
        <v>2789488</v>
      </c>
      <c r="J273" s="11">
        <f t="shared" si="29"/>
        <v>781</v>
      </c>
      <c r="K273" s="123">
        <f t="shared" si="29"/>
        <v>322894</v>
      </c>
      <c r="L273" s="11">
        <f t="shared" si="29"/>
        <v>34689</v>
      </c>
      <c r="M273" s="123">
        <f t="shared" si="29"/>
        <v>2738910</v>
      </c>
    </row>
    <row r="274" spans="1:13" x14ac:dyDescent="0.25">
      <c r="A274" s="48">
        <v>2011</v>
      </c>
      <c r="B274" s="123">
        <f t="shared" ref="B274:M274" si="30">SUM(B102:B113)</f>
        <v>62545</v>
      </c>
      <c r="C274" s="11">
        <f t="shared" si="30"/>
        <v>1853321</v>
      </c>
      <c r="D274" s="123">
        <f t="shared" si="30"/>
        <v>63611</v>
      </c>
      <c r="E274" s="11">
        <f t="shared" si="30"/>
        <v>1871338</v>
      </c>
      <c r="F274" s="123">
        <f t="shared" si="30"/>
        <v>35885</v>
      </c>
      <c r="G274" s="123">
        <f t="shared" si="30"/>
        <v>2902230</v>
      </c>
      <c r="H274" s="11">
        <f t="shared" si="30"/>
        <v>33772</v>
      </c>
      <c r="I274" s="123">
        <f t="shared" si="30"/>
        <v>2600027</v>
      </c>
      <c r="J274" s="11">
        <f t="shared" si="30"/>
        <v>327</v>
      </c>
      <c r="K274" s="123">
        <f t="shared" si="30"/>
        <v>220253</v>
      </c>
      <c r="L274" s="11">
        <f t="shared" si="30"/>
        <v>27866</v>
      </c>
      <c r="M274" s="123">
        <f t="shared" si="30"/>
        <v>2503230</v>
      </c>
    </row>
    <row r="275" spans="1:13" x14ac:dyDescent="0.25">
      <c r="A275" s="48">
        <v>2012</v>
      </c>
      <c r="B275" s="123">
        <f t="shared" ref="B275:M275" si="31">SUM(B114:B125)</f>
        <v>70095</v>
      </c>
      <c r="C275" s="11">
        <f t="shared" si="31"/>
        <v>1812898</v>
      </c>
      <c r="D275" s="123">
        <f t="shared" si="31"/>
        <v>71456</v>
      </c>
      <c r="E275" s="11">
        <f t="shared" si="31"/>
        <v>1821560</v>
      </c>
      <c r="F275" s="123">
        <f t="shared" si="31"/>
        <v>41323</v>
      </c>
      <c r="G275" s="123">
        <f t="shared" si="31"/>
        <v>3480855</v>
      </c>
      <c r="H275" s="11">
        <f t="shared" si="31"/>
        <v>40010</v>
      </c>
      <c r="I275" s="123">
        <f t="shared" si="31"/>
        <v>2835908</v>
      </c>
      <c r="J275" s="11">
        <f t="shared" si="31"/>
        <v>227</v>
      </c>
      <c r="K275" s="123">
        <f t="shared" si="31"/>
        <v>201983</v>
      </c>
      <c r="L275" s="11">
        <f t="shared" si="31"/>
        <v>30564</v>
      </c>
      <c r="M275" s="123">
        <f t="shared" si="31"/>
        <v>2936871</v>
      </c>
    </row>
    <row r="276" spans="1:13" x14ac:dyDescent="0.25">
      <c r="A276" s="48">
        <v>2013</v>
      </c>
      <c r="B276" s="123">
        <f t="shared" ref="B276:M276" si="32">SUM(B126:B137)</f>
        <v>76724</v>
      </c>
      <c r="C276" s="11">
        <f t="shared" si="32"/>
        <v>1800345</v>
      </c>
      <c r="D276" s="123">
        <f t="shared" si="32"/>
        <v>80854</v>
      </c>
      <c r="E276" s="11">
        <f t="shared" si="32"/>
        <v>1810889</v>
      </c>
      <c r="F276" s="123">
        <f t="shared" si="32"/>
        <v>50263</v>
      </c>
      <c r="G276" s="123">
        <f t="shared" si="32"/>
        <v>3716848</v>
      </c>
      <c r="H276" s="11">
        <f t="shared" si="32"/>
        <v>50947</v>
      </c>
      <c r="I276" s="123">
        <f t="shared" si="32"/>
        <v>3005554</v>
      </c>
      <c r="J276" s="11">
        <f t="shared" si="32"/>
        <v>162</v>
      </c>
      <c r="K276" s="123">
        <f t="shared" si="32"/>
        <v>209972</v>
      </c>
      <c r="L276" s="11">
        <f t="shared" si="32"/>
        <v>35920</v>
      </c>
      <c r="M276" s="123">
        <f t="shared" si="32"/>
        <v>3159064</v>
      </c>
    </row>
    <row r="277" spans="1:13" x14ac:dyDescent="0.25">
      <c r="A277" s="48">
        <v>2014</v>
      </c>
      <c r="B277" s="123">
        <f t="shared" ref="B277:M277" si="33">SUM(B138:B149)</f>
        <v>95226</v>
      </c>
      <c r="C277" s="11">
        <f t="shared" si="33"/>
        <v>1920839</v>
      </c>
      <c r="D277" s="123">
        <f t="shared" si="33"/>
        <v>99706</v>
      </c>
      <c r="E277" s="11">
        <f t="shared" si="33"/>
        <v>1908545</v>
      </c>
      <c r="F277" s="123">
        <f t="shared" si="33"/>
        <v>49805</v>
      </c>
      <c r="G277" s="123">
        <f t="shared" si="33"/>
        <v>3182953</v>
      </c>
      <c r="H277" s="11">
        <f t="shared" si="33"/>
        <v>54267</v>
      </c>
      <c r="I277" s="123">
        <f t="shared" si="33"/>
        <v>3036493</v>
      </c>
      <c r="J277" s="11">
        <f t="shared" si="33"/>
        <v>163</v>
      </c>
      <c r="K277" s="123">
        <f t="shared" si="33"/>
        <v>219765</v>
      </c>
      <c r="L277" s="11">
        <f t="shared" si="33"/>
        <v>38450</v>
      </c>
      <c r="M277" s="123">
        <f t="shared" si="33"/>
        <v>2670923</v>
      </c>
    </row>
    <row r="278" spans="1:13" x14ac:dyDescent="0.25">
      <c r="A278" s="48">
        <v>2015</v>
      </c>
      <c r="B278" s="123">
        <f t="shared" ref="B278:M278" si="34">SUM(B150:B161)</f>
        <v>92353</v>
      </c>
      <c r="C278" s="123">
        <f t="shared" si="34"/>
        <v>2067972</v>
      </c>
      <c r="D278" s="123">
        <f t="shared" si="34"/>
        <v>95481</v>
      </c>
      <c r="E278" s="123">
        <f t="shared" si="34"/>
        <v>2053688</v>
      </c>
      <c r="F278" s="123">
        <f t="shared" si="34"/>
        <v>47615</v>
      </c>
      <c r="G278" s="123">
        <f t="shared" si="34"/>
        <v>2970756</v>
      </c>
      <c r="H278" s="123">
        <f t="shared" si="34"/>
        <v>48938</v>
      </c>
      <c r="I278" s="123">
        <f t="shared" si="34"/>
        <v>2781352</v>
      </c>
      <c r="J278" s="123">
        <f t="shared" si="34"/>
        <v>237</v>
      </c>
      <c r="K278" s="123">
        <f t="shared" si="34"/>
        <v>215997</v>
      </c>
      <c r="L278" s="123">
        <f t="shared" si="34"/>
        <v>37162</v>
      </c>
      <c r="M278" s="123">
        <f t="shared" si="34"/>
        <v>2535540</v>
      </c>
    </row>
    <row r="279" spans="1:13" ht="15.75" thickBot="1" x14ac:dyDescent="0.3">
      <c r="A279" s="149">
        <v>2016</v>
      </c>
      <c r="B279" s="26">
        <f t="shared" ref="B279:M279" si="35">SUM(B162:B163)</f>
        <v>17338</v>
      </c>
      <c r="C279" s="123">
        <f t="shared" si="35"/>
        <v>331238</v>
      </c>
      <c r="D279" s="11">
        <f t="shared" si="35"/>
        <v>14668</v>
      </c>
      <c r="E279" s="123">
        <f t="shared" si="35"/>
        <v>271506</v>
      </c>
      <c r="F279" s="11">
        <f t="shared" si="35"/>
        <v>9521</v>
      </c>
      <c r="G279" s="123">
        <f t="shared" si="35"/>
        <v>577689</v>
      </c>
      <c r="H279" s="11">
        <f t="shared" si="35"/>
        <v>11621</v>
      </c>
      <c r="I279" s="123">
        <f t="shared" si="35"/>
        <v>586618</v>
      </c>
      <c r="J279" s="11">
        <f t="shared" si="35"/>
        <v>44</v>
      </c>
      <c r="K279" s="123">
        <f t="shared" si="35"/>
        <v>28705</v>
      </c>
      <c r="L279" s="11">
        <f t="shared" si="35"/>
        <v>7071</v>
      </c>
      <c r="M279" s="123">
        <f t="shared" si="35"/>
        <v>508725</v>
      </c>
    </row>
    <row r="280" spans="1:13" ht="15.75" thickBot="1" x14ac:dyDescent="0.3">
      <c r="A280" s="50" t="s">
        <v>34</v>
      </c>
      <c r="B280" s="37">
        <f t="shared" ref="B280:M280" si="36">SUM(B269:B279)</f>
        <v>525884</v>
      </c>
      <c r="C280" s="80">
        <f t="shared" si="36"/>
        <v>18470584</v>
      </c>
      <c r="D280" s="38">
        <f t="shared" si="36"/>
        <v>542772</v>
      </c>
      <c r="E280" s="80">
        <f t="shared" si="36"/>
        <v>18677944</v>
      </c>
      <c r="F280" s="38">
        <f t="shared" si="36"/>
        <v>302589</v>
      </c>
      <c r="G280" s="80">
        <f t="shared" si="36"/>
        <v>29817597</v>
      </c>
      <c r="H280" s="38">
        <f t="shared" si="36"/>
        <v>297818</v>
      </c>
      <c r="I280" s="80">
        <f t="shared" si="36"/>
        <v>26985528</v>
      </c>
      <c r="J280" s="38">
        <f t="shared" si="36"/>
        <v>2095</v>
      </c>
      <c r="K280" s="80">
        <f t="shared" si="36"/>
        <v>1631672</v>
      </c>
      <c r="L280" s="38">
        <f t="shared" si="36"/>
        <v>222973</v>
      </c>
      <c r="M280" s="39">
        <f t="shared" si="36"/>
        <v>19148500</v>
      </c>
    </row>
    <row r="348" spans="1:13" ht="15.75" thickBot="1" x14ac:dyDescent="0.3"/>
    <row r="349" spans="1:13" ht="37.5" customHeight="1" thickBot="1" x14ac:dyDescent="0.3">
      <c r="A349" s="175" t="s">
        <v>41</v>
      </c>
      <c r="B349" s="178"/>
      <c r="C349" s="178"/>
      <c r="D349" s="178"/>
      <c r="E349" s="178"/>
      <c r="F349" s="178"/>
      <c r="G349" s="178"/>
      <c r="H349" s="23"/>
      <c r="I349" s="24"/>
      <c r="J349" s="24"/>
      <c r="K349" s="24"/>
      <c r="L349" s="24"/>
      <c r="M349" s="24"/>
    </row>
    <row r="350" spans="1:13" ht="15.75" x14ac:dyDescent="0.25">
      <c r="A350" s="180"/>
      <c r="B350" s="168" t="s">
        <v>15</v>
      </c>
      <c r="C350" s="170"/>
      <c r="D350" s="168" t="s">
        <v>16</v>
      </c>
      <c r="E350" s="169"/>
      <c r="F350" s="168" t="s">
        <v>17</v>
      </c>
      <c r="G350" s="169"/>
      <c r="H350" s="56"/>
      <c r="I350" s="53"/>
      <c r="J350" s="53"/>
      <c r="K350" s="54"/>
      <c r="L350" s="54"/>
      <c r="M350" s="54"/>
    </row>
    <row r="351" spans="1:13" ht="15.75" x14ac:dyDescent="0.25">
      <c r="A351" s="181"/>
      <c r="B351" s="71" t="s">
        <v>18</v>
      </c>
      <c r="C351" s="58" t="s">
        <v>19</v>
      </c>
      <c r="D351" s="71" t="s">
        <v>18</v>
      </c>
      <c r="E351" s="71" t="s">
        <v>19</v>
      </c>
      <c r="F351" s="71" t="s">
        <v>20</v>
      </c>
      <c r="G351" s="58" t="s">
        <v>39</v>
      </c>
      <c r="H351" s="56"/>
      <c r="I351" s="54"/>
      <c r="J351" s="53"/>
      <c r="K351" s="54"/>
      <c r="L351" s="53"/>
      <c r="M351" s="54"/>
    </row>
    <row r="352" spans="1:13" x14ac:dyDescent="0.25">
      <c r="A352" s="48">
        <v>2006</v>
      </c>
      <c r="B352" s="29">
        <f t="shared" ref="B352:B360" si="37">B269/C269*100</f>
        <v>0.72726252320272533</v>
      </c>
      <c r="C352" s="83">
        <f t="shared" ref="C352:C361" si="38">D269/E269*100</f>
        <v>0.77061477238147846</v>
      </c>
      <c r="D352" s="29">
        <f t="shared" ref="D352:D361" si="39">F269/G269*100</f>
        <v>0.2274552068129565</v>
      </c>
      <c r="E352" s="83">
        <f t="shared" ref="E352:E361" si="40">H269/I269*100</f>
        <v>0.21505574750554707</v>
      </c>
      <c r="F352" s="29">
        <v>0</v>
      </c>
      <c r="G352" s="29">
        <v>0</v>
      </c>
      <c r="H352" s="57"/>
      <c r="I352" s="55"/>
      <c r="J352" s="55"/>
      <c r="K352" s="55"/>
      <c r="L352" s="55"/>
      <c r="M352" s="55"/>
    </row>
    <row r="353" spans="1:13" x14ac:dyDescent="0.25">
      <c r="A353" s="48">
        <v>2007</v>
      </c>
      <c r="B353" s="29">
        <f t="shared" si="37"/>
        <v>0.78670865333922291</v>
      </c>
      <c r="C353" s="77">
        <f t="shared" si="38"/>
        <v>0.83107095169326417</v>
      </c>
      <c r="D353" s="29">
        <f t="shared" si="39"/>
        <v>0.22315377338196521</v>
      </c>
      <c r="E353" s="77">
        <f t="shared" si="40"/>
        <v>0.2229100174423701</v>
      </c>
      <c r="F353" s="29">
        <v>0</v>
      </c>
      <c r="G353" s="29">
        <v>0</v>
      </c>
      <c r="H353" s="57"/>
      <c r="I353" s="55"/>
      <c r="J353" s="55"/>
      <c r="K353" s="55"/>
      <c r="L353" s="55"/>
      <c r="M353" s="55"/>
    </row>
    <row r="354" spans="1:13" x14ac:dyDescent="0.25">
      <c r="A354" s="48">
        <v>2008</v>
      </c>
      <c r="B354" s="29">
        <f t="shared" si="37"/>
        <v>0.82075002932059504</v>
      </c>
      <c r="C354" s="77">
        <f t="shared" si="38"/>
        <v>0.78342093990036821</v>
      </c>
      <c r="D354" s="29">
        <f t="shared" si="39"/>
        <v>0.21105219280439089</v>
      </c>
      <c r="E354" s="77">
        <f t="shared" si="40"/>
        <v>0.24764542501024447</v>
      </c>
      <c r="F354" s="29">
        <v>0</v>
      </c>
      <c r="G354" s="29">
        <v>0</v>
      </c>
      <c r="H354" s="57"/>
      <c r="I354" s="55"/>
      <c r="J354" s="55"/>
      <c r="K354" s="55"/>
      <c r="L354" s="55"/>
      <c r="M354" s="55"/>
    </row>
    <row r="355" spans="1:13" x14ac:dyDescent="0.25">
      <c r="A355" s="48">
        <v>2009</v>
      </c>
      <c r="B355" s="29">
        <f t="shared" si="37"/>
        <v>1.2588377096694547</v>
      </c>
      <c r="C355" s="77">
        <f t="shared" si="38"/>
        <v>1.246319032040369</v>
      </c>
      <c r="D355" s="29">
        <f t="shared" si="39"/>
        <v>0.52964258469235759</v>
      </c>
      <c r="E355" s="77">
        <f t="shared" si="40"/>
        <v>0.39893273837521492</v>
      </c>
      <c r="F355" s="29">
        <f t="shared" ref="F355:F361" si="41">J272/K272*100</f>
        <v>7.260623376378457E-2</v>
      </c>
      <c r="G355" s="29">
        <f t="shared" ref="G355:G361" si="42">L272/M272*100</f>
        <v>0.53697982614854556</v>
      </c>
      <c r="H355" s="57"/>
      <c r="I355" s="55"/>
      <c r="J355" s="55"/>
      <c r="K355" s="55"/>
      <c r="L355" s="55"/>
      <c r="M355" s="55"/>
    </row>
    <row r="356" spans="1:13" x14ac:dyDescent="0.25">
      <c r="A356" s="48">
        <v>2010</v>
      </c>
      <c r="B356" s="29">
        <f t="shared" si="37"/>
        <v>2.7332144657189774</v>
      </c>
      <c r="C356" s="77">
        <f t="shared" si="38"/>
        <v>2.8227571115973742</v>
      </c>
      <c r="D356" s="29">
        <f t="shared" si="39"/>
        <v>1.230990941099843</v>
      </c>
      <c r="E356" s="77">
        <f t="shared" si="40"/>
        <v>1.1745524626741537</v>
      </c>
      <c r="F356" s="29">
        <f t="shared" si="41"/>
        <v>0.24187504258363426</v>
      </c>
      <c r="G356" s="29">
        <f t="shared" si="42"/>
        <v>1.2665257346900776</v>
      </c>
      <c r="H356" s="57"/>
      <c r="I356" s="55"/>
      <c r="J356" s="55"/>
      <c r="K356" s="55"/>
      <c r="L356" s="55"/>
      <c r="M356" s="55"/>
    </row>
    <row r="357" spans="1:13" x14ac:dyDescent="0.25">
      <c r="A357" s="48">
        <v>2011</v>
      </c>
      <c r="B357" s="29">
        <f t="shared" si="37"/>
        <v>3.3747526737138358</v>
      </c>
      <c r="C357" s="77">
        <f t="shared" si="38"/>
        <v>3.3992255808410881</v>
      </c>
      <c r="D357" s="29">
        <f t="shared" si="39"/>
        <v>1.2364629956964128</v>
      </c>
      <c r="E357" s="77">
        <f t="shared" si="40"/>
        <v>1.2989095882465835</v>
      </c>
      <c r="F357" s="29">
        <f t="shared" si="41"/>
        <v>0.14846562816397507</v>
      </c>
      <c r="G357" s="29">
        <f t="shared" si="42"/>
        <v>1.1132017433475949</v>
      </c>
      <c r="H357" s="57"/>
      <c r="I357" s="55"/>
      <c r="J357" s="55"/>
      <c r="K357" s="55"/>
      <c r="L357" s="55"/>
      <c r="M357" s="55"/>
    </row>
    <row r="358" spans="1:13" x14ac:dyDescent="0.25">
      <c r="A358" s="48">
        <v>2012</v>
      </c>
      <c r="B358" s="29">
        <f t="shared" si="37"/>
        <v>3.8664613232515013</v>
      </c>
      <c r="C358" s="77">
        <f t="shared" si="38"/>
        <v>3.922791453479435</v>
      </c>
      <c r="D358" s="29">
        <f t="shared" si="39"/>
        <v>1.18715085805068</v>
      </c>
      <c r="E358" s="77">
        <f t="shared" si="40"/>
        <v>1.4108356124387675</v>
      </c>
      <c r="F358" s="29">
        <f t="shared" si="41"/>
        <v>0.11238569582588634</v>
      </c>
      <c r="G358" s="29">
        <f t="shared" si="42"/>
        <v>1.0406994382797201</v>
      </c>
      <c r="H358" s="57"/>
      <c r="I358" s="55"/>
      <c r="J358" s="55"/>
      <c r="K358" s="55"/>
      <c r="L358" s="55"/>
      <c r="M358" s="55"/>
    </row>
    <row r="359" spans="1:13" x14ac:dyDescent="0.25">
      <c r="A359" s="48">
        <v>2013</v>
      </c>
      <c r="B359" s="29">
        <f t="shared" si="37"/>
        <v>4.2616276324815523</v>
      </c>
      <c r="C359" s="77">
        <f t="shared" si="38"/>
        <v>4.4648788523206004</v>
      </c>
      <c r="D359" s="29">
        <f t="shared" si="39"/>
        <v>1.352301735233725</v>
      </c>
      <c r="E359" s="77">
        <f t="shared" si="40"/>
        <v>1.6950951471841798</v>
      </c>
      <c r="F359" s="29">
        <f t="shared" si="41"/>
        <v>7.71531442287543E-2</v>
      </c>
      <c r="G359" s="29">
        <f t="shared" si="42"/>
        <v>1.1370456565615639</v>
      </c>
      <c r="H359" s="57"/>
      <c r="I359" s="55"/>
      <c r="J359" s="55"/>
      <c r="K359" s="55"/>
      <c r="L359" s="55"/>
      <c r="M359" s="55"/>
    </row>
    <row r="360" spans="1:13" x14ac:dyDescent="0.25">
      <c r="A360" s="48">
        <v>2014</v>
      </c>
      <c r="B360" s="29">
        <f t="shared" si="37"/>
        <v>4.9575211665319161</v>
      </c>
      <c r="C360" s="77">
        <f t="shared" si="38"/>
        <v>5.2241891074090478</v>
      </c>
      <c r="D360" s="29">
        <f t="shared" si="39"/>
        <v>1.5647419236162141</v>
      </c>
      <c r="E360" s="77">
        <f t="shared" si="40"/>
        <v>1.7871603853524445</v>
      </c>
      <c r="F360" s="29">
        <f t="shared" si="41"/>
        <v>7.4170136281937527E-2</v>
      </c>
      <c r="G360" s="29">
        <f t="shared" si="42"/>
        <v>1.4395772547542554</v>
      </c>
      <c r="H360" s="57"/>
      <c r="I360" s="55"/>
      <c r="J360" s="55"/>
      <c r="K360" s="55"/>
      <c r="L360" s="55"/>
      <c r="M360" s="55"/>
    </row>
    <row r="361" spans="1:13" x14ac:dyDescent="0.25">
      <c r="A361" s="48">
        <v>2015</v>
      </c>
      <c r="B361" s="29">
        <f>B278/C278*100</f>
        <v>4.4658728454737302</v>
      </c>
      <c r="C361" s="77">
        <f t="shared" si="38"/>
        <v>4.6492456497773764</v>
      </c>
      <c r="D361" s="29">
        <f t="shared" si="39"/>
        <v>1.6027906701189865</v>
      </c>
      <c r="E361" s="77">
        <f t="shared" si="40"/>
        <v>1.7595040109989672</v>
      </c>
      <c r="F361" s="29">
        <f t="shared" si="41"/>
        <v>0.10972374616314115</v>
      </c>
      <c r="G361" s="29">
        <f t="shared" si="42"/>
        <v>1.4656443992206789</v>
      </c>
      <c r="H361" s="57"/>
      <c r="I361" s="55"/>
      <c r="J361" s="55"/>
      <c r="K361" s="55"/>
      <c r="L361" s="55"/>
      <c r="M361" s="55"/>
    </row>
    <row r="362" spans="1:13" ht="15.75" thickBot="1" x14ac:dyDescent="0.3">
      <c r="A362" s="48">
        <v>2016</v>
      </c>
      <c r="B362" s="29">
        <f>B279/C279*100</f>
        <v>5.2343028275741315</v>
      </c>
      <c r="C362" s="29">
        <f>D279/E279*100</f>
        <v>5.4024588775202016</v>
      </c>
      <c r="D362" s="152">
        <f>F279/G279*100</f>
        <v>1.6481186243809385</v>
      </c>
      <c r="E362" s="153">
        <f>H279/I279*100</f>
        <v>1.9810166070594493</v>
      </c>
      <c r="F362" s="29">
        <f>J279/K279*100</f>
        <v>0.15328340010451141</v>
      </c>
      <c r="G362" s="29">
        <f>L279/M279*100</f>
        <v>1.3899454518649565</v>
      </c>
      <c r="H362" s="57"/>
      <c r="I362" s="55"/>
      <c r="J362" s="55"/>
      <c r="K362" s="55"/>
      <c r="L362" s="55"/>
      <c r="M362" s="55"/>
    </row>
    <row r="363" spans="1:13" x14ac:dyDescent="0.25">
      <c r="A363" s="59" t="s">
        <v>35</v>
      </c>
      <c r="B363" s="62">
        <f>AVERAGE(B352:B362)</f>
        <v>2.9533919863888767</v>
      </c>
      <c r="C363" s="84">
        <f t="shared" ref="C363:G363" si="43">AVERAGE(C352:C362)</f>
        <v>3.046997484450964</v>
      </c>
      <c r="D363" s="63">
        <f t="shared" si="43"/>
        <v>1.001260136898952</v>
      </c>
      <c r="E363" s="84">
        <f t="shared" si="43"/>
        <v>1.1083288856625382</v>
      </c>
      <c r="F363" s="63">
        <f t="shared" si="43"/>
        <v>8.9969366101420437E-2</v>
      </c>
      <c r="G363" s="64">
        <f t="shared" si="43"/>
        <v>0.85360177316976305</v>
      </c>
      <c r="H363" s="57"/>
      <c r="I363" s="55"/>
      <c r="J363" s="55"/>
      <c r="K363" s="55"/>
      <c r="L363" s="55"/>
      <c r="M363" s="55"/>
    </row>
    <row r="364" spans="1:13" x14ac:dyDescent="0.25">
      <c r="A364" s="60" t="s">
        <v>42</v>
      </c>
      <c r="B364" s="65">
        <f>MAX(B352:B362)-MIN(B352:B362)</f>
        <v>4.5070403043714062</v>
      </c>
      <c r="C364" s="85">
        <f t="shared" ref="C364:G364" si="44">MAX(C352:C362)-MIN(C352:C362)</f>
        <v>4.6318441051387236</v>
      </c>
      <c r="D364" s="66">
        <f t="shared" si="44"/>
        <v>1.4370664315765476</v>
      </c>
      <c r="E364" s="85">
        <f t="shared" si="44"/>
        <v>1.7659608595539023</v>
      </c>
      <c r="F364" s="66">
        <f t="shared" si="44"/>
        <v>0.24187504258363426</v>
      </c>
      <c r="G364" s="67">
        <f t="shared" si="44"/>
        <v>1.4656443992206789</v>
      </c>
      <c r="H364" s="57"/>
      <c r="I364" s="55"/>
      <c r="J364" s="55"/>
      <c r="K364" s="55"/>
      <c r="L364" s="55"/>
      <c r="M364" s="55"/>
    </row>
    <row r="365" spans="1:13" ht="30.75" thickBot="1" x14ac:dyDescent="0.3">
      <c r="A365" s="61" t="s">
        <v>43</v>
      </c>
      <c r="B365" s="68">
        <f>B362-B352</f>
        <v>4.5070403043714062</v>
      </c>
      <c r="C365" s="86">
        <f t="shared" ref="C365:G365" si="45">C362-C352</f>
        <v>4.6318441051387236</v>
      </c>
      <c r="D365" s="69">
        <f t="shared" si="45"/>
        <v>1.420663417567982</v>
      </c>
      <c r="E365" s="86">
        <f t="shared" si="45"/>
        <v>1.7659608595539023</v>
      </c>
      <c r="F365" s="69">
        <f t="shared" si="45"/>
        <v>0.15328340010451141</v>
      </c>
      <c r="G365" s="70">
        <f t="shared" si="45"/>
        <v>1.3899454518649565</v>
      </c>
      <c r="H365" s="57"/>
      <c r="I365" s="55"/>
      <c r="J365" s="55"/>
      <c r="K365" s="55"/>
      <c r="L365" s="55"/>
      <c r="M365" s="55"/>
    </row>
  </sheetData>
  <mergeCells count="49">
    <mergeCell ref="A350:A351"/>
    <mergeCell ref="B350:C350"/>
    <mergeCell ref="D350:E350"/>
    <mergeCell ref="F350:G350"/>
    <mergeCell ref="A349:G349"/>
    <mergeCell ref="F168:G168"/>
    <mergeCell ref="A265:M265"/>
    <mergeCell ref="A266:A268"/>
    <mergeCell ref="B266:E266"/>
    <mergeCell ref="F266:I266"/>
    <mergeCell ref="J266:M266"/>
    <mergeCell ref="B267:C267"/>
    <mergeCell ref="D267:E267"/>
    <mergeCell ref="F267:G267"/>
    <mergeCell ref="H267:I267"/>
    <mergeCell ref="J267:K267"/>
    <mergeCell ref="L267:M267"/>
    <mergeCell ref="H4:I4"/>
    <mergeCell ref="L168:M168"/>
    <mergeCell ref="A167:A169"/>
    <mergeCell ref="A184:M184"/>
    <mergeCell ref="A185:A187"/>
    <mergeCell ref="B185:E185"/>
    <mergeCell ref="F185:I185"/>
    <mergeCell ref="J185:M185"/>
    <mergeCell ref="B186:C186"/>
    <mergeCell ref="D186:E186"/>
    <mergeCell ref="F186:G186"/>
    <mergeCell ref="H186:I186"/>
    <mergeCell ref="J186:K186"/>
    <mergeCell ref="L186:M186"/>
    <mergeCell ref="B168:C168"/>
    <mergeCell ref="D168:E168"/>
    <mergeCell ref="J4:K4"/>
    <mergeCell ref="H168:I168"/>
    <mergeCell ref="J168:K168"/>
    <mergeCell ref="A1:M1"/>
    <mergeCell ref="A166:M166"/>
    <mergeCell ref="B167:E167"/>
    <mergeCell ref="F167:I167"/>
    <mergeCell ref="J167:M167"/>
    <mergeCell ref="J3:M3"/>
    <mergeCell ref="L4:M4"/>
    <mergeCell ref="A3:A5"/>
    <mergeCell ref="B3:E3"/>
    <mergeCell ref="B4:C4"/>
    <mergeCell ref="D4:E4"/>
    <mergeCell ref="F3:I3"/>
    <mergeCell ref="F4:G4"/>
  </mergeCells>
  <conditionalFormatting sqref="M90:M139 B90:L140 H141:H151">
    <cfRule type="iconSet" priority="34">
      <iconSet iconSet="3Arrows">
        <cfvo type="percent" val="0"/>
        <cfvo type="percent" val="33"/>
        <cfvo type="percent" val="67"/>
      </iconSet>
    </cfRule>
  </conditionalFormatting>
  <conditionalFormatting sqref="M140">
    <cfRule type="iconSet" priority="36">
      <iconSet iconSet="3Arrows">
        <cfvo type="percent" val="0"/>
        <cfvo type="percent" val="33"/>
        <cfvo type="percent" val="67"/>
      </iconSet>
    </cfRule>
  </conditionalFormatting>
  <conditionalFormatting sqref="C141">
    <cfRule type="iconSet" priority="26">
      <iconSet iconSet="3Arrows">
        <cfvo type="percent" val="0"/>
        <cfvo type="percent" val="33"/>
        <cfvo type="percent" val="67"/>
      </iconSet>
    </cfRule>
  </conditionalFormatting>
  <conditionalFormatting sqref="B141">
    <cfRule type="iconSet" priority="25">
      <iconSet iconSet="3Arrows">
        <cfvo type="percent" val="0"/>
        <cfvo type="percent" val="33"/>
        <cfvo type="percent" val="67"/>
      </iconSet>
    </cfRule>
  </conditionalFormatting>
  <conditionalFormatting sqref="D141">
    <cfRule type="iconSet" priority="24">
      <iconSet iconSet="3Arrows">
        <cfvo type="percent" val="0"/>
        <cfvo type="percent" val="33"/>
        <cfvo type="percent" val="67"/>
      </iconSet>
    </cfRule>
  </conditionalFormatting>
  <conditionalFormatting sqref="B143:B149">
    <cfRule type="iconSet" priority="22">
      <iconSet iconSet="3Arrows">
        <cfvo type="percent" val="0"/>
        <cfvo type="percent" val="33"/>
        <cfvo type="percent" val="67"/>
      </iconSet>
    </cfRule>
  </conditionalFormatting>
  <conditionalFormatting sqref="B141:B149">
    <cfRule type="iconSet" priority="21">
      <iconSet iconSet="3Arrows">
        <cfvo type="percent" val="0"/>
        <cfvo type="percent" val="33"/>
        <cfvo type="percent" val="67"/>
      </iconSet>
    </cfRule>
  </conditionalFormatting>
  <conditionalFormatting sqref="B150">
    <cfRule type="iconSet" priority="20">
      <iconSet iconSet="3Arrows">
        <cfvo type="percent" val="0"/>
        <cfvo type="percent" val="33"/>
        <cfvo type="percent" val="67"/>
      </iconSet>
    </cfRule>
  </conditionalFormatting>
  <conditionalFormatting sqref="C141:C147">
    <cfRule type="iconSet" priority="18">
      <iconSet iconSet="3Arrows">
        <cfvo type="percent" val="0"/>
        <cfvo type="percent" val="33"/>
        <cfvo type="percent" val="67"/>
      </iconSet>
    </cfRule>
  </conditionalFormatting>
  <conditionalFormatting sqref="C148">
    <cfRule type="iconSet" priority="17">
      <iconSet iconSet="3Arrows">
        <cfvo type="percent" val="0"/>
        <cfvo type="percent" val="33"/>
        <cfvo type="percent" val="67"/>
      </iconSet>
    </cfRule>
  </conditionalFormatting>
  <conditionalFormatting sqref="C149">
    <cfRule type="iconSet" priority="16">
      <iconSet iconSet="3Arrows">
        <cfvo type="percent" val="0"/>
        <cfvo type="percent" val="33"/>
        <cfvo type="percent" val="67"/>
      </iconSet>
    </cfRule>
  </conditionalFormatting>
  <conditionalFormatting sqref="C149:C152">
    <cfRule type="iconSet" priority="15">
      <iconSet iconSet="3Arrows">
        <cfvo type="percent" val="0"/>
        <cfvo type="percent" val="33"/>
        <cfvo type="percent" val="67"/>
      </iconSet>
    </cfRule>
  </conditionalFormatting>
  <conditionalFormatting sqref="D141:D149">
    <cfRule type="iconSet" priority="14">
      <iconSet iconSet="3Arrows">
        <cfvo type="percent" val="0"/>
        <cfvo type="percent" val="33"/>
        <cfvo type="percent" val="67"/>
      </iconSet>
    </cfRule>
  </conditionalFormatting>
  <conditionalFormatting sqref="D150:D151">
    <cfRule type="iconSet" priority="13">
      <iconSet iconSet="3Arrows">
        <cfvo type="percent" val="0"/>
        <cfvo type="percent" val="33"/>
        <cfvo type="percent" val="67"/>
      </iconSet>
    </cfRule>
  </conditionalFormatting>
  <conditionalFormatting sqref="E141:E151">
    <cfRule type="iconSet" priority="12">
      <iconSet iconSet="3Arrows">
        <cfvo type="percent" val="0"/>
        <cfvo type="percent" val="33"/>
        <cfvo type="percent" val="67"/>
      </iconSet>
    </cfRule>
  </conditionalFormatting>
  <conditionalFormatting sqref="F141:F151">
    <cfRule type="iconSet" priority="11">
      <iconSet iconSet="3Arrows">
        <cfvo type="percent" val="0"/>
        <cfvo type="percent" val="33"/>
        <cfvo type="percent" val="67"/>
      </iconSet>
    </cfRule>
  </conditionalFormatting>
  <conditionalFormatting sqref="G141:G151">
    <cfRule type="iconSet" priority="10">
      <iconSet iconSet="3Arrows">
        <cfvo type="percent" val="0"/>
        <cfvo type="percent" val="33"/>
        <cfvo type="percent" val="67"/>
      </iconSet>
    </cfRule>
  </conditionalFormatting>
  <conditionalFormatting sqref="I141:I151">
    <cfRule type="iconSet" priority="9">
      <iconSet iconSet="3Arrows">
        <cfvo type="percent" val="0"/>
        <cfvo type="percent" val="33"/>
        <cfvo type="percent" val="67"/>
      </iconSet>
    </cfRule>
  </conditionalFormatting>
  <conditionalFormatting sqref="J141:J151">
    <cfRule type="iconSet" priority="8">
      <iconSet iconSet="3Arrows">
        <cfvo type="percent" val="0"/>
        <cfvo type="percent" val="33"/>
        <cfvo type="percent" val="67"/>
      </iconSet>
    </cfRule>
  </conditionalFormatting>
  <conditionalFormatting sqref="K141:K151">
    <cfRule type="iconSet" priority="7">
      <iconSet iconSet="3Arrows">
        <cfvo type="percent" val="0"/>
        <cfvo type="percent" val="33"/>
        <cfvo type="percent" val="67"/>
      </iconSet>
    </cfRule>
  </conditionalFormatting>
  <conditionalFormatting sqref="L141:L151">
    <cfRule type="iconSet" priority="6">
      <iconSet iconSet="3Arrows">
        <cfvo type="percent" val="0"/>
        <cfvo type="percent" val="33"/>
        <cfvo type="percent" val="67"/>
      </iconSet>
    </cfRule>
  </conditionalFormatting>
  <conditionalFormatting sqref="M140:M151">
    <cfRule type="iconSet" priority="5">
      <iconSet iconSet="3Arrows">
        <cfvo type="percent" val="0"/>
        <cfvo type="percent" val="33"/>
        <cfvo type="percent" val="67"/>
      </iconSet>
    </cfRule>
  </conditionalFormatting>
  <conditionalFormatting sqref="B150:B152 B152:M153">
    <cfRule type="iconSet" priority="4">
      <iconSet iconSet="3Arrows">
        <cfvo type="percent" val="0"/>
        <cfvo type="percent" val="33"/>
        <cfvo type="percent" val="67"/>
      </iconSet>
    </cfRule>
  </conditionalFormatting>
  <conditionalFormatting sqref="D152:M152">
    <cfRule type="iconSet" priority="3">
      <iconSet iconSet="3Arrows">
        <cfvo type="percent" val="0"/>
        <cfvo type="percent" val="33"/>
        <cfvo type="percent" val="67"/>
      </iconSet>
    </cfRule>
  </conditionalFormatting>
  <conditionalFormatting sqref="B154:M163">
    <cfRule type="iconSet" priority="179">
      <iconSet iconSet="3Arrows">
        <cfvo type="percent" val="0"/>
        <cfvo type="percent" val="33"/>
        <cfvo type="percent" val="67"/>
      </iconSet>
    </cfRule>
  </conditionalFormatting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79"/>
  <sheetViews>
    <sheetView zoomScale="70" zoomScaleNormal="70" workbookViewId="0">
      <selection sqref="A1:AA1"/>
    </sheetView>
  </sheetViews>
  <sheetFormatPr defaultRowHeight="15" x14ac:dyDescent="0.25"/>
  <cols>
    <col min="1" max="1" width="13" style="92" customWidth="1"/>
    <col min="2" max="27" width="10.5703125" style="92" customWidth="1"/>
    <col min="28" max="16384" width="9.140625" style="92"/>
  </cols>
  <sheetData>
    <row r="1" spans="1:27" ht="37.5" customHeight="1" thickBot="1" x14ac:dyDescent="0.3">
      <c r="A1" s="175" t="s">
        <v>23</v>
      </c>
      <c r="B1" s="178"/>
      <c r="C1" s="178"/>
      <c r="D1" s="178"/>
      <c r="E1" s="178"/>
      <c r="F1" s="178"/>
      <c r="G1" s="178"/>
      <c r="H1" s="178"/>
      <c r="I1" s="178"/>
      <c r="J1" s="178"/>
      <c r="K1" s="178"/>
      <c r="L1" s="178"/>
      <c r="M1" s="178"/>
      <c r="N1" s="178"/>
      <c r="O1" s="178"/>
      <c r="P1" s="178"/>
      <c r="Q1" s="178"/>
      <c r="R1" s="178"/>
      <c r="S1" s="178"/>
      <c r="T1" s="178"/>
      <c r="U1" s="178"/>
      <c r="V1" s="178"/>
      <c r="W1" s="178"/>
      <c r="X1" s="178"/>
      <c r="Y1" s="178"/>
      <c r="Z1" s="178"/>
      <c r="AA1" s="179"/>
    </row>
    <row r="2" spans="1:27" ht="15.75" customHeight="1" thickBot="1" x14ac:dyDescent="0.3"/>
    <row r="3" spans="1:27" ht="16.5" thickBot="1" x14ac:dyDescent="0.3">
      <c r="A3" s="171"/>
      <c r="B3" s="182" t="s">
        <v>0</v>
      </c>
      <c r="C3" s="182"/>
      <c r="D3" s="182" t="s">
        <v>3</v>
      </c>
      <c r="E3" s="182"/>
      <c r="F3" s="182" t="s">
        <v>4</v>
      </c>
      <c r="G3" s="182"/>
      <c r="H3" s="182" t="s">
        <v>5</v>
      </c>
      <c r="I3" s="182"/>
      <c r="J3" s="183" t="s">
        <v>6</v>
      </c>
      <c r="K3" s="183"/>
      <c r="L3" s="182" t="s">
        <v>7</v>
      </c>
      <c r="M3" s="182"/>
      <c r="N3" s="182" t="s">
        <v>8</v>
      </c>
      <c r="O3" s="182"/>
      <c r="P3" s="182" t="s">
        <v>9</v>
      </c>
      <c r="Q3" s="182"/>
      <c r="R3" s="183" t="s">
        <v>10</v>
      </c>
      <c r="S3" s="183"/>
      <c r="T3" s="182" t="s">
        <v>11</v>
      </c>
      <c r="U3" s="182"/>
      <c r="V3" s="182" t="s">
        <v>12</v>
      </c>
      <c r="W3" s="182"/>
      <c r="X3" s="182" t="s">
        <v>13</v>
      </c>
      <c r="Y3" s="182"/>
      <c r="Z3" s="182" t="s">
        <v>14</v>
      </c>
      <c r="AA3" s="184"/>
    </row>
    <row r="4" spans="1:27" ht="16.5" thickBot="1" x14ac:dyDescent="0.3">
      <c r="A4" s="173"/>
      <c r="B4" s="17" t="s">
        <v>1</v>
      </c>
      <c r="C4" s="17" t="s">
        <v>2</v>
      </c>
      <c r="D4" s="17" t="s">
        <v>1</v>
      </c>
      <c r="E4" s="17" t="s">
        <v>2</v>
      </c>
      <c r="F4" s="17" t="s">
        <v>1</v>
      </c>
      <c r="G4" s="17" t="s">
        <v>2</v>
      </c>
      <c r="H4" s="17" t="s">
        <v>1</v>
      </c>
      <c r="I4" s="20" t="s">
        <v>2</v>
      </c>
      <c r="J4" s="139" t="s">
        <v>1</v>
      </c>
      <c r="K4" s="140" t="s">
        <v>2</v>
      </c>
      <c r="L4" s="137" t="s">
        <v>1</v>
      </c>
      <c r="M4" s="17" t="s">
        <v>2</v>
      </c>
      <c r="N4" s="17" t="s">
        <v>1</v>
      </c>
      <c r="O4" s="17" t="s">
        <v>2</v>
      </c>
      <c r="P4" s="17" t="s">
        <v>1</v>
      </c>
      <c r="Q4" s="20" t="s">
        <v>2</v>
      </c>
      <c r="R4" s="139" t="s">
        <v>1</v>
      </c>
      <c r="S4" s="140" t="s">
        <v>2</v>
      </c>
      <c r="T4" s="137" t="s">
        <v>1</v>
      </c>
      <c r="U4" s="17" t="s">
        <v>2</v>
      </c>
      <c r="V4" s="17" t="s">
        <v>1</v>
      </c>
      <c r="W4" s="17" t="s">
        <v>2</v>
      </c>
      <c r="X4" s="17" t="s">
        <v>1</v>
      </c>
      <c r="Y4" s="18" t="s">
        <v>2</v>
      </c>
      <c r="Z4" s="17" t="s">
        <v>1</v>
      </c>
      <c r="AA4" s="19" t="s">
        <v>2</v>
      </c>
    </row>
    <row r="5" spans="1:27" ht="15.75" hidden="1" thickBot="1" x14ac:dyDescent="0.3">
      <c r="A5" s="7">
        <v>37622</v>
      </c>
      <c r="B5" s="4">
        <v>115</v>
      </c>
      <c r="C5" s="76">
        <v>104705</v>
      </c>
      <c r="D5" s="5">
        <v>20</v>
      </c>
      <c r="E5" s="76">
        <v>15266</v>
      </c>
      <c r="F5" s="5">
        <v>1</v>
      </c>
      <c r="G5" s="76">
        <v>3451</v>
      </c>
      <c r="H5" s="5">
        <v>20</v>
      </c>
      <c r="I5" s="9">
        <v>6193</v>
      </c>
      <c r="J5" s="131">
        <v>1</v>
      </c>
      <c r="K5" s="10">
        <v>2417</v>
      </c>
      <c r="L5" s="5">
        <v>81</v>
      </c>
      <c r="M5" s="76">
        <v>12495</v>
      </c>
      <c r="N5" s="5">
        <v>88</v>
      </c>
      <c r="O5" s="76">
        <v>28506</v>
      </c>
      <c r="P5" s="5">
        <v>0</v>
      </c>
      <c r="Q5" s="14">
        <v>0</v>
      </c>
      <c r="R5" s="130">
        <v>0</v>
      </c>
      <c r="S5" s="141">
        <v>0</v>
      </c>
      <c r="T5" s="14">
        <v>0</v>
      </c>
      <c r="U5" s="90">
        <v>0</v>
      </c>
      <c r="V5" s="14">
        <v>0</v>
      </c>
      <c r="W5" s="90">
        <v>0</v>
      </c>
      <c r="X5" s="14">
        <v>0</v>
      </c>
      <c r="Y5" s="90">
        <v>0</v>
      </c>
      <c r="Z5" s="14">
        <v>10</v>
      </c>
      <c r="AA5" s="10">
        <v>868</v>
      </c>
    </row>
    <row r="6" spans="1:27" ht="15.75" hidden="1" thickBot="1" x14ac:dyDescent="0.3">
      <c r="A6" s="8">
        <v>37653</v>
      </c>
      <c r="B6" s="4">
        <v>89</v>
      </c>
      <c r="C6" s="75">
        <v>118381</v>
      </c>
      <c r="D6" s="5">
        <v>8</v>
      </c>
      <c r="E6" s="75">
        <v>13761</v>
      </c>
      <c r="F6" s="5">
        <v>7</v>
      </c>
      <c r="G6" s="75">
        <v>2876</v>
      </c>
      <c r="H6" s="5">
        <v>6</v>
      </c>
      <c r="I6" s="11">
        <v>6333</v>
      </c>
      <c r="J6" s="131">
        <v>2</v>
      </c>
      <c r="K6" s="12">
        <v>2842</v>
      </c>
      <c r="L6" s="5">
        <v>141</v>
      </c>
      <c r="M6" s="75">
        <v>15874</v>
      </c>
      <c r="N6" s="5">
        <v>121</v>
      </c>
      <c r="O6" s="75">
        <v>225628</v>
      </c>
      <c r="P6" s="5">
        <v>0</v>
      </c>
      <c r="Q6" s="15">
        <v>0</v>
      </c>
      <c r="R6" s="131">
        <v>0</v>
      </c>
      <c r="S6" s="142">
        <v>0</v>
      </c>
      <c r="T6" s="15">
        <v>0</v>
      </c>
      <c r="U6" s="91">
        <v>0</v>
      </c>
      <c r="V6" s="15">
        <v>0</v>
      </c>
      <c r="W6" s="91">
        <v>0</v>
      </c>
      <c r="X6" s="15">
        <v>0</v>
      </c>
      <c r="Y6" s="91">
        <v>0</v>
      </c>
      <c r="Z6" s="15">
        <v>2</v>
      </c>
      <c r="AA6" s="12">
        <v>709</v>
      </c>
    </row>
    <row r="7" spans="1:27" ht="15.75" hidden="1" thickBot="1" x14ac:dyDescent="0.3">
      <c r="A7" s="8">
        <v>37681</v>
      </c>
      <c r="B7" s="4">
        <v>122</v>
      </c>
      <c r="C7" s="75">
        <v>104142</v>
      </c>
      <c r="D7" s="5">
        <v>17</v>
      </c>
      <c r="E7" s="75">
        <v>16457</v>
      </c>
      <c r="F7" s="5">
        <v>0</v>
      </c>
      <c r="G7" s="75">
        <v>2770</v>
      </c>
      <c r="H7" s="5">
        <v>10</v>
      </c>
      <c r="I7" s="11">
        <v>6872</v>
      </c>
      <c r="J7" s="131">
        <v>0</v>
      </c>
      <c r="K7" s="12">
        <v>2456</v>
      </c>
      <c r="L7" s="5">
        <v>70</v>
      </c>
      <c r="M7" s="75">
        <v>13877</v>
      </c>
      <c r="N7" s="5">
        <v>107</v>
      </c>
      <c r="O7" s="75">
        <v>27276</v>
      </c>
      <c r="P7" s="5">
        <v>0</v>
      </c>
      <c r="Q7" s="15">
        <v>0</v>
      </c>
      <c r="R7" s="131">
        <v>0</v>
      </c>
      <c r="S7" s="142">
        <v>0</v>
      </c>
      <c r="T7" s="15">
        <v>0</v>
      </c>
      <c r="U7" s="91">
        <v>0</v>
      </c>
      <c r="V7" s="15">
        <v>0</v>
      </c>
      <c r="W7" s="91">
        <v>0</v>
      </c>
      <c r="X7" s="15">
        <v>0</v>
      </c>
      <c r="Y7" s="91">
        <v>0</v>
      </c>
      <c r="Z7" s="15">
        <v>2</v>
      </c>
      <c r="AA7" s="12">
        <v>842</v>
      </c>
    </row>
    <row r="8" spans="1:27" ht="15.75" hidden="1" thickBot="1" x14ac:dyDescent="0.3">
      <c r="A8" s="8">
        <v>37712</v>
      </c>
      <c r="B8" s="4">
        <v>125</v>
      </c>
      <c r="C8" s="75">
        <v>92067</v>
      </c>
      <c r="D8" s="5">
        <v>14</v>
      </c>
      <c r="E8" s="75">
        <v>14243</v>
      </c>
      <c r="F8" s="5">
        <v>4</v>
      </c>
      <c r="G8" s="75">
        <v>2599</v>
      </c>
      <c r="H8" s="5">
        <v>10</v>
      </c>
      <c r="I8" s="11">
        <v>6293</v>
      </c>
      <c r="J8" s="131">
        <v>6</v>
      </c>
      <c r="K8" s="12">
        <v>2286</v>
      </c>
      <c r="L8" s="5">
        <v>25</v>
      </c>
      <c r="M8" s="75">
        <v>9587</v>
      </c>
      <c r="N8" s="5">
        <v>169</v>
      </c>
      <c r="O8" s="75">
        <v>26080</v>
      </c>
      <c r="P8" s="5">
        <v>0</v>
      </c>
      <c r="Q8" s="15">
        <v>0</v>
      </c>
      <c r="R8" s="131">
        <v>0</v>
      </c>
      <c r="S8" s="142">
        <v>0</v>
      </c>
      <c r="T8" s="15">
        <v>0</v>
      </c>
      <c r="U8" s="91">
        <v>0</v>
      </c>
      <c r="V8" s="15">
        <v>0</v>
      </c>
      <c r="W8" s="91">
        <v>0</v>
      </c>
      <c r="X8" s="15">
        <v>0</v>
      </c>
      <c r="Y8" s="91">
        <v>0</v>
      </c>
      <c r="Z8" s="15">
        <v>6</v>
      </c>
      <c r="AA8" s="12">
        <v>647</v>
      </c>
    </row>
    <row r="9" spans="1:27" ht="15.75" hidden="1" thickBot="1" x14ac:dyDescent="0.3">
      <c r="A9" s="8">
        <v>37742</v>
      </c>
      <c r="B9" s="4">
        <v>277</v>
      </c>
      <c r="C9" s="75">
        <v>58981</v>
      </c>
      <c r="D9" s="5">
        <v>16</v>
      </c>
      <c r="E9" s="75">
        <v>15930</v>
      </c>
      <c r="F9" s="5">
        <v>6</v>
      </c>
      <c r="G9" s="75">
        <v>2414</v>
      </c>
      <c r="H9" s="5">
        <v>23</v>
      </c>
      <c r="I9" s="11">
        <v>5537</v>
      </c>
      <c r="J9" s="131">
        <v>2</v>
      </c>
      <c r="K9" s="12">
        <v>1919</v>
      </c>
      <c r="L9" s="5">
        <v>30</v>
      </c>
      <c r="M9" s="75">
        <v>9396</v>
      </c>
      <c r="N9" s="5">
        <v>207</v>
      </c>
      <c r="O9" s="75">
        <v>26950</v>
      </c>
      <c r="P9" s="5">
        <v>0</v>
      </c>
      <c r="Q9" s="15">
        <v>0</v>
      </c>
      <c r="R9" s="131">
        <v>0</v>
      </c>
      <c r="S9" s="142">
        <v>0</v>
      </c>
      <c r="T9" s="15">
        <v>0</v>
      </c>
      <c r="U9" s="91">
        <v>0</v>
      </c>
      <c r="V9" s="15">
        <v>0</v>
      </c>
      <c r="W9" s="91">
        <v>0</v>
      </c>
      <c r="X9" s="15">
        <v>0</v>
      </c>
      <c r="Y9" s="91">
        <v>0</v>
      </c>
      <c r="Z9" s="15">
        <v>12</v>
      </c>
      <c r="AA9" s="12">
        <v>710</v>
      </c>
    </row>
    <row r="10" spans="1:27" ht="15.75" hidden="1" thickBot="1" x14ac:dyDescent="0.3">
      <c r="A10" s="8">
        <v>37773</v>
      </c>
      <c r="B10" s="4">
        <v>94</v>
      </c>
      <c r="C10" s="75">
        <v>47875</v>
      </c>
      <c r="D10" s="5">
        <v>20</v>
      </c>
      <c r="E10" s="75">
        <v>18773</v>
      </c>
      <c r="F10" s="5">
        <v>3</v>
      </c>
      <c r="G10" s="75">
        <v>2588</v>
      </c>
      <c r="H10" s="5">
        <v>11</v>
      </c>
      <c r="I10" s="11">
        <v>5905</v>
      </c>
      <c r="J10" s="131">
        <v>2</v>
      </c>
      <c r="K10" s="12">
        <v>2073</v>
      </c>
      <c r="L10" s="5">
        <v>31</v>
      </c>
      <c r="M10" s="75">
        <v>10730</v>
      </c>
      <c r="N10" s="5">
        <v>229</v>
      </c>
      <c r="O10" s="75">
        <v>24721</v>
      </c>
      <c r="P10" s="5">
        <v>0</v>
      </c>
      <c r="Q10" s="15">
        <v>0</v>
      </c>
      <c r="R10" s="131">
        <v>0</v>
      </c>
      <c r="S10" s="142">
        <v>0</v>
      </c>
      <c r="T10" s="15">
        <v>0</v>
      </c>
      <c r="U10" s="91">
        <v>0</v>
      </c>
      <c r="V10" s="15">
        <v>0</v>
      </c>
      <c r="W10" s="91">
        <v>0</v>
      </c>
      <c r="X10" s="15">
        <v>0</v>
      </c>
      <c r="Y10" s="91">
        <v>0</v>
      </c>
      <c r="Z10" s="15">
        <v>3</v>
      </c>
      <c r="AA10" s="12">
        <v>700</v>
      </c>
    </row>
    <row r="11" spans="1:27" ht="15.75" hidden="1" thickBot="1" x14ac:dyDescent="0.3">
      <c r="A11" s="8">
        <v>37803</v>
      </c>
      <c r="B11" s="4">
        <v>115</v>
      </c>
      <c r="C11" s="75">
        <v>69699</v>
      </c>
      <c r="D11" s="5">
        <v>25</v>
      </c>
      <c r="E11" s="75">
        <v>20252</v>
      </c>
      <c r="F11" s="5">
        <v>4</v>
      </c>
      <c r="G11" s="75">
        <v>3641</v>
      </c>
      <c r="H11" s="5">
        <v>44</v>
      </c>
      <c r="I11" s="11">
        <v>7092</v>
      </c>
      <c r="J11" s="131">
        <v>3</v>
      </c>
      <c r="K11" s="12">
        <v>3322</v>
      </c>
      <c r="L11" s="5">
        <v>64</v>
      </c>
      <c r="M11" s="75">
        <v>12067</v>
      </c>
      <c r="N11" s="5">
        <v>117</v>
      </c>
      <c r="O11" s="75">
        <v>29487</v>
      </c>
      <c r="P11" s="5">
        <v>0</v>
      </c>
      <c r="Q11" s="15">
        <v>0</v>
      </c>
      <c r="R11" s="131">
        <v>0</v>
      </c>
      <c r="S11" s="142">
        <v>0</v>
      </c>
      <c r="T11" s="15">
        <v>0</v>
      </c>
      <c r="U11" s="91">
        <v>0</v>
      </c>
      <c r="V11" s="15">
        <v>0</v>
      </c>
      <c r="W11" s="91">
        <v>0</v>
      </c>
      <c r="X11" s="15">
        <v>0</v>
      </c>
      <c r="Y11" s="91">
        <v>0</v>
      </c>
      <c r="Z11" s="15">
        <v>42</v>
      </c>
      <c r="AA11" s="12">
        <v>882</v>
      </c>
    </row>
    <row r="12" spans="1:27" ht="15.75" hidden="1" thickBot="1" x14ac:dyDescent="0.3">
      <c r="A12" s="8">
        <v>37834</v>
      </c>
      <c r="B12" s="4">
        <v>131</v>
      </c>
      <c r="C12" s="75">
        <v>77660</v>
      </c>
      <c r="D12" s="5">
        <v>17</v>
      </c>
      <c r="E12" s="75">
        <v>19324</v>
      </c>
      <c r="F12" s="5">
        <v>4</v>
      </c>
      <c r="G12" s="75">
        <v>3110</v>
      </c>
      <c r="H12" s="5">
        <v>10</v>
      </c>
      <c r="I12" s="11">
        <v>6434</v>
      </c>
      <c r="J12" s="131">
        <v>9</v>
      </c>
      <c r="K12" s="12">
        <v>3748</v>
      </c>
      <c r="L12" s="5">
        <v>72</v>
      </c>
      <c r="M12" s="75">
        <v>13954</v>
      </c>
      <c r="N12" s="5">
        <v>251</v>
      </c>
      <c r="O12" s="75">
        <v>30194</v>
      </c>
      <c r="P12" s="5">
        <v>0</v>
      </c>
      <c r="Q12" s="15">
        <v>0</v>
      </c>
      <c r="R12" s="131">
        <v>0</v>
      </c>
      <c r="S12" s="142">
        <v>0</v>
      </c>
      <c r="T12" s="15">
        <v>0</v>
      </c>
      <c r="U12" s="91">
        <v>0</v>
      </c>
      <c r="V12" s="15">
        <v>0</v>
      </c>
      <c r="W12" s="91">
        <v>0</v>
      </c>
      <c r="X12" s="15">
        <v>0</v>
      </c>
      <c r="Y12" s="91">
        <v>0</v>
      </c>
      <c r="Z12" s="15">
        <v>1</v>
      </c>
      <c r="AA12" s="12">
        <v>666</v>
      </c>
    </row>
    <row r="13" spans="1:27" ht="15.75" hidden="1" thickBot="1" x14ac:dyDescent="0.3">
      <c r="A13" s="8">
        <v>37865</v>
      </c>
      <c r="B13" s="4">
        <v>97</v>
      </c>
      <c r="C13" s="75">
        <v>77993</v>
      </c>
      <c r="D13" s="5">
        <v>20</v>
      </c>
      <c r="E13" s="75">
        <v>16419</v>
      </c>
      <c r="F13" s="5">
        <v>3</v>
      </c>
      <c r="G13" s="75">
        <v>3360</v>
      </c>
      <c r="H13" s="5">
        <v>20</v>
      </c>
      <c r="I13" s="11">
        <v>8291</v>
      </c>
      <c r="J13" s="131">
        <v>0</v>
      </c>
      <c r="K13" s="12">
        <v>2560</v>
      </c>
      <c r="L13" s="5">
        <v>38</v>
      </c>
      <c r="M13" s="75">
        <v>15428</v>
      </c>
      <c r="N13" s="5">
        <v>259</v>
      </c>
      <c r="O13" s="75">
        <v>26840</v>
      </c>
      <c r="P13" s="5">
        <v>0</v>
      </c>
      <c r="Q13" s="15">
        <v>0</v>
      </c>
      <c r="R13" s="131">
        <v>0</v>
      </c>
      <c r="S13" s="142">
        <v>0</v>
      </c>
      <c r="T13" s="15">
        <v>0</v>
      </c>
      <c r="U13" s="91">
        <v>0</v>
      </c>
      <c r="V13" s="15">
        <v>0</v>
      </c>
      <c r="W13" s="91">
        <v>0</v>
      </c>
      <c r="X13" s="15">
        <v>0</v>
      </c>
      <c r="Y13" s="91">
        <v>0</v>
      </c>
      <c r="Z13" s="15">
        <v>3</v>
      </c>
      <c r="AA13" s="12">
        <v>821</v>
      </c>
    </row>
    <row r="14" spans="1:27" ht="15.75" hidden="1" thickBot="1" x14ac:dyDescent="0.3">
      <c r="A14" s="8">
        <v>37895</v>
      </c>
      <c r="B14" s="4">
        <v>147</v>
      </c>
      <c r="C14" s="75">
        <v>117914</v>
      </c>
      <c r="D14" s="5">
        <v>70</v>
      </c>
      <c r="E14" s="75">
        <v>15942</v>
      </c>
      <c r="F14" s="5">
        <v>5</v>
      </c>
      <c r="G14" s="75">
        <v>3362</v>
      </c>
      <c r="H14" s="5">
        <v>14</v>
      </c>
      <c r="I14" s="11">
        <v>6144</v>
      </c>
      <c r="J14" s="131">
        <v>6</v>
      </c>
      <c r="K14" s="12">
        <v>2357</v>
      </c>
      <c r="L14" s="5">
        <v>75</v>
      </c>
      <c r="M14" s="75">
        <v>16818</v>
      </c>
      <c r="N14" s="5">
        <v>176</v>
      </c>
      <c r="O14" s="75">
        <v>27660</v>
      </c>
      <c r="P14" s="5">
        <v>0</v>
      </c>
      <c r="Q14" s="15">
        <v>0</v>
      </c>
      <c r="R14" s="131">
        <v>0</v>
      </c>
      <c r="S14" s="142">
        <v>0</v>
      </c>
      <c r="T14" s="15">
        <v>0</v>
      </c>
      <c r="U14" s="91">
        <v>0</v>
      </c>
      <c r="V14" s="15">
        <v>0</v>
      </c>
      <c r="W14" s="91">
        <v>0</v>
      </c>
      <c r="X14" s="15">
        <v>0</v>
      </c>
      <c r="Y14" s="91">
        <v>0</v>
      </c>
      <c r="Z14" s="15">
        <v>3</v>
      </c>
      <c r="AA14" s="12">
        <v>747</v>
      </c>
    </row>
    <row r="15" spans="1:27" ht="15.75" hidden="1" thickBot="1" x14ac:dyDescent="0.3">
      <c r="A15" s="8">
        <v>37926</v>
      </c>
      <c r="B15" s="4">
        <v>398</v>
      </c>
      <c r="C15" s="75">
        <v>123544</v>
      </c>
      <c r="D15" s="5">
        <v>21</v>
      </c>
      <c r="E15" s="75">
        <v>15712</v>
      </c>
      <c r="F15" s="5">
        <v>2</v>
      </c>
      <c r="G15" s="75">
        <v>3033</v>
      </c>
      <c r="H15" s="5">
        <v>4</v>
      </c>
      <c r="I15" s="11">
        <v>6851</v>
      </c>
      <c r="J15" s="131">
        <v>2</v>
      </c>
      <c r="K15" s="12">
        <v>2156</v>
      </c>
      <c r="L15" s="5">
        <v>33</v>
      </c>
      <c r="M15" s="75">
        <v>14690</v>
      </c>
      <c r="N15" s="5">
        <v>169</v>
      </c>
      <c r="O15" s="75">
        <v>28753</v>
      </c>
      <c r="P15" s="5">
        <v>0</v>
      </c>
      <c r="Q15" s="15">
        <v>0</v>
      </c>
      <c r="R15" s="131">
        <v>0</v>
      </c>
      <c r="S15" s="142">
        <v>0</v>
      </c>
      <c r="T15" s="15">
        <v>0</v>
      </c>
      <c r="U15" s="91">
        <v>0</v>
      </c>
      <c r="V15" s="15">
        <v>0</v>
      </c>
      <c r="W15" s="91">
        <v>0</v>
      </c>
      <c r="X15" s="15">
        <v>0</v>
      </c>
      <c r="Y15" s="91">
        <v>0</v>
      </c>
      <c r="Z15" s="15">
        <v>0</v>
      </c>
      <c r="AA15" s="12">
        <v>968</v>
      </c>
    </row>
    <row r="16" spans="1:27" ht="15.75" hidden="1" thickBot="1" x14ac:dyDescent="0.3">
      <c r="A16" s="8">
        <v>37956</v>
      </c>
      <c r="B16" s="4">
        <v>385</v>
      </c>
      <c r="C16" s="75">
        <v>116937</v>
      </c>
      <c r="D16" s="5">
        <v>12</v>
      </c>
      <c r="E16" s="75">
        <v>19787</v>
      </c>
      <c r="F16" s="5">
        <v>0</v>
      </c>
      <c r="G16" s="75">
        <v>3439</v>
      </c>
      <c r="H16" s="5">
        <v>39</v>
      </c>
      <c r="I16" s="11">
        <v>8612</v>
      </c>
      <c r="J16" s="131">
        <v>1</v>
      </c>
      <c r="K16" s="12">
        <v>2444</v>
      </c>
      <c r="L16" s="5">
        <v>68</v>
      </c>
      <c r="M16" s="75">
        <v>15243</v>
      </c>
      <c r="N16" s="5">
        <v>180</v>
      </c>
      <c r="O16" s="75">
        <v>27777</v>
      </c>
      <c r="P16" s="5">
        <v>0</v>
      </c>
      <c r="Q16" s="15">
        <v>0</v>
      </c>
      <c r="R16" s="131">
        <v>0</v>
      </c>
      <c r="S16" s="142">
        <v>0</v>
      </c>
      <c r="T16" s="15">
        <v>0</v>
      </c>
      <c r="U16" s="91">
        <v>0</v>
      </c>
      <c r="V16" s="15">
        <v>0</v>
      </c>
      <c r="W16" s="91">
        <v>0</v>
      </c>
      <c r="X16" s="15">
        <v>0</v>
      </c>
      <c r="Y16" s="91">
        <v>0</v>
      </c>
      <c r="Z16" s="15">
        <v>5</v>
      </c>
      <c r="AA16" s="12">
        <v>3660</v>
      </c>
    </row>
    <row r="17" spans="1:27" ht="15.75" hidden="1" thickBot="1" x14ac:dyDescent="0.3">
      <c r="A17" s="8">
        <v>37987</v>
      </c>
      <c r="B17" s="4">
        <v>639</v>
      </c>
      <c r="C17" s="75">
        <v>102582</v>
      </c>
      <c r="D17" s="5">
        <v>11</v>
      </c>
      <c r="E17" s="75">
        <v>15147</v>
      </c>
      <c r="F17" s="5">
        <v>12</v>
      </c>
      <c r="G17" s="75">
        <v>3716</v>
      </c>
      <c r="H17" s="5">
        <v>3</v>
      </c>
      <c r="I17" s="11">
        <v>6308</v>
      </c>
      <c r="J17" s="131">
        <v>5</v>
      </c>
      <c r="K17" s="12">
        <v>2769</v>
      </c>
      <c r="L17" s="5">
        <v>25</v>
      </c>
      <c r="M17" s="75">
        <v>14591</v>
      </c>
      <c r="N17" s="5">
        <v>170</v>
      </c>
      <c r="O17" s="75">
        <v>25771</v>
      </c>
      <c r="P17" s="5">
        <v>0</v>
      </c>
      <c r="Q17" s="15">
        <v>0</v>
      </c>
      <c r="R17" s="131">
        <v>0</v>
      </c>
      <c r="S17" s="142">
        <v>0</v>
      </c>
      <c r="T17" s="15">
        <v>0</v>
      </c>
      <c r="U17" s="91">
        <v>0</v>
      </c>
      <c r="V17" s="15">
        <v>0</v>
      </c>
      <c r="W17" s="91">
        <v>0</v>
      </c>
      <c r="X17" s="15">
        <v>0</v>
      </c>
      <c r="Y17" s="91">
        <v>0</v>
      </c>
      <c r="Z17" s="15">
        <v>3</v>
      </c>
      <c r="AA17" s="12">
        <v>4951</v>
      </c>
    </row>
    <row r="18" spans="1:27" ht="15.75" hidden="1" thickBot="1" x14ac:dyDescent="0.3">
      <c r="A18" s="8">
        <v>38018</v>
      </c>
      <c r="B18" s="4">
        <v>505</v>
      </c>
      <c r="C18" s="75">
        <v>121654</v>
      </c>
      <c r="D18" s="5">
        <v>34</v>
      </c>
      <c r="E18" s="75">
        <v>16233</v>
      </c>
      <c r="F18" s="5">
        <v>1</v>
      </c>
      <c r="G18" s="75">
        <v>3550</v>
      </c>
      <c r="H18" s="5">
        <v>5</v>
      </c>
      <c r="I18" s="11">
        <v>6014</v>
      </c>
      <c r="J18" s="131">
        <v>3</v>
      </c>
      <c r="K18" s="12">
        <v>2445</v>
      </c>
      <c r="L18" s="5">
        <v>18</v>
      </c>
      <c r="M18" s="75">
        <v>11440</v>
      </c>
      <c r="N18" s="5">
        <v>217</v>
      </c>
      <c r="O18" s="75">
        <v>26731</v>
      </c>
      <c r="P18" s="5">
        <v>0</v>
      </c>
      <c r="Q18" s="15">
        <v>0</v>
      </c>
      <c r="R18" s="131">
        <v>0</v>
      </c>
      <c r="S18" s="142">
        <v>0</v>
      </c>
      <c r="T18" s="15">
        <v>0</v>
      </c>
      <c r="U18" s="91">
        <v>0</v>
      </c>
      <c r="V18" s="15">
        <v>0</v>
      </c>
      <c r="W18" s="91">
        <v>0</v>
      </c>
      <c r="X18" s="15">
        <v>0</v>
      </c>
      <c r="Y18" s="91">
        <v>0</v>
      </c>
      <c r="Z18" s="15">
        <v>2</v>
      </c>
      <c r="AA18" s="12">
        <v>817</v>
      </c>
    </row>
    <row r="19" spans="1:27" ht="15.75" hidden="1" thickBot="1" x14ac:dyDescent="0.3">
      <c r="A19" s="8">
        <v>38047</v>
      </c>
      <c r="B19" s="4">
        <v>627</v>
      </c>
      <c r="C19" s="75">
        <v>107567</v>
      </c>
      <c r="D19" s="5">
        <v>23</v>
      </c>
      <c r="E19" s="75">
        <v>18815</v>
      </c>
      <c r="F19" s="5">
        <v>3</v>
      </c>
      <c r="G19" s="75">
        <v>3388</v>
      </c>
      <c r="H19" s="5">
        <v>25</v>
      </c>
      <c r="I19" s="11">
        <v>6885</v>
      </c>
      <c r="J19" s="131">
        <v>2</v>
      </c>
      <c r="K19" s="12">
        <v>2926</v>
      </c>
      <c r="L19" s="5">
        <v>34</v>
      </c>
      <c r="M19" s="75">
        <v>13038</v>
      </c>
      <c r="N19" s="5">
        <v>190</v>
      </c>
      <c r="O19" s="75">
        <v>27397</v>
      </c>
      <c r="P19" s="5">
        <v>0</v>
      </c>
      <c r="Q19" s="15">
        <v>0</v>
      </c>
      <c r="R19" s="131">
        <v>0</v>
      </c>
      <c r="S19" s="142">
        <v>0</v>
      </c>
      <c r="T19" s="15">
        <v>0</v>
      </c>
      <c r="U19" s="91">
        <v>0</v>
      </c>
      <c r="V19" s="15">
        <v>0</v>
      </c>
      <c r="W19" s="91">
        <v>0</v>
      </c>
      <c r="X19" s="15">
        <v>0</v>
      </c>
      <c r="Y19" s="91">
        <v>0</v>
      </c>
      <c r="Z19" s="15">
        <v>1</v>
      </c>
      <c r="AA19" s="12">
        <v>764</v>
      </c>
    </row>
    <row r="20" spans="1:27" ht="15.75" hidden="1" thickBot="1" x14ac:dyDescent="0.3">
      <c r="A20" s="8">
        <v>38078</v>
      </c>
      <c r="B20" s="4">
        <v>315</v>
      </c>
      <c r="C20" s="75">
        <v>84088</v>
      </c>
      <c r="D20" s="5">
        <v>27</v>
      </c>
      <c r="E20" s="75">
        <v>16512</v>
      </c>
      <c r="F20" s="5">
        <v>1</v>
      </c>
      <c r="G20" s="75">
        <v>3461</v>
      </c>
      <c r="H20" s="5">
        <v>20</v>
      </c>
      <c r="I20" s="11">
        <v>6548</v>
      </c>
      <c r="J20" s="131">
        <v>2</v>
      </c>
      <c r="K20" s="12">
        <v>2064</v>
      </c>
      <c r="L20" s="5">
        <v>32</v>
      </c>
      <c r="M20" s="75">
        <v>3948</v>
      </c>
      <c r="N20" s="5">
        <v>179</v>
      </c>
      <c r="O20" s="75">
        <v>28195</v>
      </c>
      <c r="P20" s="5">
        <v>0</v>
      </c>
      <c r="Q20" s="15">
        <v>0</v>
      </c>
      <c r="R20" s="131">
        <v>0</v>
      </c>
      <c r="S20" s="142">
        <v>0</v>
      </c>
      <c r="T20" s="15">
        <v>0</v>
      </c>
      <c r="U20" s="91">
        <v>0</v>
      </c>
      <c r="V20" s="15">
        <v>0</v>
      </c>
      <c r="W20" s="91">
        <v>0</v>
      </c>
      <c r="X20" s="15">
        <v>0</v>
      </c>
      <c r="Y20" s="91">
        <v>0</v>
      </c>
      <c r="Z20" s="15">
        <v>0</v>
      </c>
      <c r="AA20" s="12">
        <v>757</v>
      </c>
    </row>
    <row r="21" spans="1:27" ht="15.75" hidden="1" thickBot="1" x14ac:dyDescent="0.3">
      <c r="A21" s="8">
        <v>38108</v>
      </c>
      <c r="B21" s="4">
        <v>189</v>
      </c>
      <c r="C21" s="75">
        <v>55136</v>
      </c>
      <c r="D21" s="5">
        <v>12</v>
      </c>
      <c r="E21" s="75">
        <v>18569</v>
      </c>
      <c r="F21" s="5">
        <v>4</v>
      </c>
      <c r="G21" s="75">
        <v>2916</v>
      </c>
      <c r="H21" s="5">
        <v>9</v>
      </c>
      <c r="I21" s="11">
        <v>6296</v>
      </c>
      <c r="J21" s="131">
        <v>1</v>
      </c>
      <c r="K21" s="12">
        <v>1850</v>
      </c>
      <c r="L21" s="5">
        <v>21</v>
      </c>
      <c r="M21" s="75">
        <v>15175</v>
      </c>
      <c r="N21" s="5">
        <v>133</v>
      </c>
      <c r="O21" s="75">
        <v>28020</v>
      </c>
      <c r="P21" s="5">
        <v>0</v>
      </c>
      <c r="Q21" s="15">
        <v>0</v>
      </c>
      <c r="R21" s="131">
        <v>0</v>
      </c>
      <c r="S21" s="142">
        <v>0</v>
      </c>
      <c r="T21" s="15">
        <v>0</v>
      </c>
      <c r="U21" s="91">
        <v>0</v>
      </c>
      <c r="V21" s="15">
        <v>0</v>
      </c>
      <c r="W21" s="91">
        <v>0</v>
      </c>
      <c r="X21" s="15">
        <v>0</v>
      </c>
      <c r="Y21" s="91">
        <v>0</v>
      </c>
      <c r="Z21" s="15">
        <v>8</v>
      </c>
      <c r="AA21" s="12">
        <v>679</v>
      </c>
    </row>
    <row r="22" spans="1:27" ht="15.75" hidden="1" thickBot="1" x14ac:dyDescent="0.3">
      <c r="A22" s="8">
        <v>38139</v>
      </c>
      <c r="B22" s="4">
        <v>59</v>
      </c>
      <c r="C22" s="75">
        <v>46111</v>
      </c>
      <c r="D22" s="5">
        <v>7</v>
      </c>
      <c r="E22" s="75">
        <v>21318</v>
      </c>
      <c r="F22" s="5">
        <v>0</v>
      </c>
      <c r="G22" s="75">
        <v>2682</v>
      </c>
      <c r="H22" s="5">
        <v>14</v>
      </c>
      <c r="I22" s="11">
        <v>6173</v>
      </c>
      <c r="J22" s="131">
        <v>1</v>
      </c>
      <c r="K22" s="12">
        <v>2105</v>
      </c>
      <c r="L22" s="5">
        <v>9</v>
      </c>
      <c r="M22" s="75">
        <v>13032</v>
      </c>
      <c r="N22" s="5">
        <v>151</v>
      </c>
      <c r="O22" s="75">
        <v>29494</v>
      </c>
      <c r="P22" s="5">
        <v>0</v>
      </c>
      <c r="Q22" s="15">
        <v>0</v>
      </c>
      <c r="R22" s="131">
        <v>0</v>
      </c>
      <c r="S22" s="142">
        <v>0</v>
      </c>
      <c r="T22" s="15">
        <v>0</v>
      </c>
      <c r="U22" s="91">
        <v>0</v>
      </c>
      <c r="V22" s="15">
        <v>0</v>
      </c>
      <c r="W22" s="91">
        <v>0</v>
      </c>
      <c r="X22" s="15">
        <v>0</v>
      </c>
      <c r="Y22" s="91">
        <v>0</v>
      </c>
      <c r="Z22" s="15">
        <v>2</v>
      </c>
      <c r="AA22" s="12">
        <v>622</v>
      </c>
    </row>
    <row r="23" spans="1:27" ht="15.75" hidden="1" thickBot="1" x14ac:dyDescent="0.3">
      <c r="A23" s="8">
        <v>38169</v>
      </c>
      <c r="B23" s="4">
        <v>46</v>
      </c>
      <c r="C23" s="75">
        <v>67094</v>
      </c>
      <c r="D23" s="5">
        <v>8</v>
      </c>
      <c r="E23" s="75">
        <v>21717</v>
      </c>
      <c r="F23" s="5">
        <v>1</v>
      </c>
      <c r="G23" s="75">
        <v>4076</v>
      </c>
      <c r="H23" s="5">
        <v>2</v>
      </c>
      <c r="I23" s="11">
        <v>6787</v>
      </c>
      <c r="J23" s="131">
        <v>1</v>
      </c>
      <c r="K23" s="12">
        <v>3218</v>
      </c>
      <c r="L23" s="5">
        <v>26</v>
      </c>
      <c r="M23" s="75">
        <v>13457</v>
      </c>
      <c r="N23" s="5">
        <v>109</v>
      </c>
      <c r="O23" s="75">
        <v>29182</v>
      </c>
      <c r="P23" s="5">
        <v>0</v>
      </c>
      <c r="Q23" s="15">
        <v>0</v>
      </c>
      <c r="R23" s="131">
        <v>0</v>
      </c>
      <c r="S23" s="142">
        <v>0</v>
      </c>
      <c r="T23" s="15">
        <v>0</v>
      </c>
      <c r="U23" s="91">
        <v>0</v>
      </c>
      <c r="V23" s="15">
        <v>0</v>
      </c>
      <c r="W23" s="91">
        <v>0</v>
      </c>
      <c r="X23" s="15">
        <v>0</v>
      </c>
      <c r="Y23" s="91">
        <v>0</v>
      </c>
      <c r="Z23" s="15">
        <v>2</v>
      </c>
      <c r="AA23" s="12">
        <v>885</v>
      </c>
    </row>
    <row r="24" spans="1:27" ht="15.75" hidden="1" thickBot="1" x14ac:dyDescent="0.3">
      <c r="A24" s="8">
        <v>38200</v>
      </c>
      <c r="B24" s="4">
        <v>93</v>
      </c>
      <c r="C24" s="75">
        <v>75125</v>
      </c>
      <c r="D24" s="5">
        <v>21</v>
      </c>
      <c r="E24" s="75">
        <v>19949</v>
      </c>
      <c r="F24" s="5">
        <v>0</v>
      </c>
      <c r="G24" s="75">
        <v>3161</v>
      </c>
      <c r="H24" s="5">
        <v>27</v>
      </c>
      <c r="I24" s="11">
        <v>7243</v>
      </c>
      <c r="J24" s="131">
        <v>0</v>
      </c>
      <c r="K24" s="12">
        <v>3492</v>
      </c>
      <c r="L24" s="5">
        <v>14</v>
      </c>
      <c r="M24" s="75">
        <v>16409</v>
      </c>
      <c r="N24" s="5">
        <v>151</v>
      </c>
      <c r="O24" s="75">
        <v>31635</v>
      </c>
      <c r="P24" s="5">
        <v>0</v>
      </c>
      <c r="Q24" s="15">
        <v>0</v>
      </c>
      <c r="R24" s="131">
        <v>0</v>
      </c>
      <c r="S24" s="142">
        <v>0</v>
      </c>
      <c r="T24" s="15">
        <v>0</v>
      </c>
      <c r="U24" s="91">
        <v>0</v>
      </c>
      <c r="V24" s="15">
        <v>0</v>
      </c>
      <c r="W24" s="91">
        <v>0</v>
      </c>
      <c r="X24" s="15">
        <v>0</v>
      </c>
      <c r="Y24" s="91">
        <v>0</v>
      </c>
      <c r="Z24" s="15">
        <v>3</v>
      </c>
      <c r="AA24" s="12">
        <v>708</v>
      </c>
    </row>
    <row r="25" spans="1:27" ht="15.75" hidden="1" thickBot="1" x14ac:dyDescent="0.3">
      <c r="A25" s="8">
        <v>38231</v>
      </c>
      <c r="B25" s="4">
        <v>57</v>
      </c>
      <c r="C25" s="75">
        <v>79086</v>
      </c>
      <c r="D25" s="5">
        <v>27</v>
      </c>
      <c r="E25" s="75">
        <v>17905</v>
      </c>
      <c r="F25" s="5">
        <v>3</v>
      </c>
      <c r="G25" s="75">
        <v>4040</v>
      </c>
      <c r="H25" s="5">
        <v>11</v>
      </c>
      <c r="I25" s="11">
        <v>8609</v>
      </c>
      <c r="J25" s="131">
        <v>2</v>
      </c>
      <c r="K25" s="12">
        <v>2174</v>
      </c>
      <c r="L25" s="5">
        <v>31</v>
      </c>
      <c r="M25" s="75">
        <v>14338</v>
      </c>
      <c r="N25" s="5">
        <v>158</v>
      </c>
      <c r="O25" s="75">
        <v>29993</v>
      </c>
      <c r="P25" s="5">
        <v>0</v>
      </c>
      <c r="Q25" s="15">
        <v>0</v>
      </c>
      <c r="R25" s="131">
        <v>0</v>
      </c>
      <c r="S25" s="142">
        <v>0</v>
      </c>
      <c r="T25" s="15">
        <v>0</v>
      </c>
      <c r="U25" s="91">
        <v>0</v>
      </c>
      <c r="V25" s="15">
        <v>0</v>
      </c>
      <c r="W25" s="91">
        <v>0</v>
      </c>
      <c r="X25" s="15">
        <v>0</v>
      </c>
      <c r="Y25" s="91">
        <v>0</v>
      </c>
      <c r="Z25" s="15">
        <v>0</v>
      </c>
      <c r="AA25" s="12">
        <v>889</v>
      </c>
    </row>
    <row r="26" spans="1:27" ht="15.75" hidden="1" thickBot="1" x14ac:dyDescent="0.3">
      <c r="A26" s="8">
        <v>38261</v>
      </c>
      <c r="B26" s="4">
        <v>90</v>
      </c>
      <c r="C26" s="75">
        <v>121701</v>
      </c>
      <c r="D26" s="5">
        <v>13</v>
      </c>
      <c r="E26" s="75">
        <v>19912</v>
      </c>
      <c r="F26" s="5">
        <v>0</v>
      </c>
      <c r="G26" s="75">
        <v>4207</v>
      </c>
      <c r="H26" s="5">
        <v>13</v>
      </c>
      <c r="I26" s="11">
        <v>8226</v>
      </c>
      <c r="J26" s="131">
        <v>2</v>
      </c>
      <c r="K26" s="12">
        <v>2465</v>
      </c>
      <c r="L26" s="5">
        <v>21</v>
      </c>
      <c r="M26" s="75">
        <v>17945</v>
      </c>
      <c r="N26" s="5">
        <v>130</v>
      </c>
      <c r="O26" s="75">
        <v>30698</v>
      </c>
      <c r="P26" s="5">
        <v>0</v>
      </c>
      <c r="Q26" s="15">
        <v>0</v>
      </c>
      <c r="R26" s="131">
        <v>0</v>
      </c>
      <c r="S26" s="142">
        <v>0</v>
      </c>
      <c r="T26" s="15">
        <v>0</v>
      </c>
      <c r="U26" s="91">
        <v>0</v>
      </c>
      <c r="V26" s="15">
        <v>0</v>
      </c>
      <c r="W26" s="91">
        <v>0</v>
      </c>
      <c r="X26" s="15">
        <v>0</v>
      </c>
      <c r="Y26" s="91">
        <v>0</v>
      </c>
      <c r="Z26" s="15">
        <v>1</v>
      </c>
      <c r="AA26" s="12">
        <v>1213</v>
      </c>
    </row>
    <row r="27" spans="1:27" ht="15.75" hidden="1" thickBot="1" x14ac:dyDescent="0.3">
      <c r="A27" s="8">
        <v>38292</v>
      </c>
      <c r="B27" s="4">
        <v>131</v>
      </c>
      <c r="C27" s="75">
        <v>120161</v>
      </c>
      <c r="D27" s="5">
        <v>17</v>
      </c>
      <c r="E27" s="75">
        <v>17048</v>
      </c>
      <c r="F27" s="5">
        <v>1</v>
      </c>
      <c r="G27" s="75">
        <v>3347</v>
      </c>
      <c r="H27" s="5">
        <v>21</v>
      </c>
      <c r="I27" s="11">
        <v>6846</v>
      </c>
      <c r="J27" s="131">
        <v>12</v>
      </c>
      <c r="K27" s="12">
        <v>2250</v>
      </c>
      <c r="L27" s="5">
        <v>14</v>
      </c>
      <c r="M27" s="75">
        <v>14890</v>
      </c>
      <c r="N27" s="5">
        <v>132</v>
      </c>
      <c r="O27" s="75">
        <v>29350</v>
      </c>
      <c r="P27" s="5">
        <v>0</v>
      </c>
      <c r="Q27" s="15">
        <v>0</v>
      </c>
      <c r="R27" s="131">
        <v>0</v>
      </c>
      <c r="S27" s="142">
        <v>0</v>
      </c>
      <c r="T27" s="15">
        <v>0</v>
      </c>
      <c r="U27" s="91">
        <v>0</v>
      </c>
      <c r="V27" s="15">
        <v>0</v>
      </c>
      <c r="W27" s="91">
        <v>0</v>
      </c>
      <c r="X27" s="15">
        <v>0</v>
      </c>
      <c r="Y27" s="91">
        <v>0</v>
      </c>
      <c r="Z27" s="15">
        <v>0</v>
      </c>
      <c r="AA27" s="12">
        <v>1347</v>
      </c>
    </row>
    <row r="28" spans="1:27" ht="15.75" hidden="1" thickBot="1" x14ac:dyDescent="0.3">
      <c r="A28" s="8">
        <v>38322</v>
      </c>
      <c r="B28" s="4">
        <v>200</v>
      </c>
      <c r="C28" s="75">
        <v>118814</v>
      </c>
      <c r="D28" s="5">
        <v>63</v>
      </c>
      <c r="E28" s="75">
        <v>20860</v>
      </c>
      <c r="F28" s="5">
        <v>9</v>
      </c>
      <c r="G28" s="75">
        <v>3974</v>
      </c>
      <c r="H28" s="5">
        <v>27</v>
      </c>
      <c r="I28" s="11">
        <v>9495</v>
      </c>
      <c r="J28" s="131">
        <v>9</v>
      </c>
      <c r="K28" s="12">
        <v>2573</v>
      </c>
      <c r="L28" s="5">
        <v>28</v>
      </c>
      <c r="M28" s="75">
        <v>12352</v>
      </c>
      <c r="N28" s="5">
        <v>125</v>
      </c>
      <c r="O28" s="75">
        <v>31109</v>
      </c>
      <c r="P28" s="5">
        <v>0</v>
      </c>
      <c r="Q28" s="15">
        <v>0</v>
      </c>
      <c r="R28" s="131">
        <v>0</v>
      </c>
      <c r="S28" s="142">
        <v>0</v>
      </c>
      <c r="T28" s="15">
        <v>0</v>
      </c>
      <c r="U28" s="91">
        <v>0</v>
      </c>
      <c r="V28" s="15">
        <v>0</v>
      </c>
      <c r="W28" s="91">
        <v>0</v>
      </c>
      <c r="X28" s="15">
        <v>0</v>
      </c>
      <c r="Y28" s="91">
        <v>0</v>
      </c>
      <c r="Z28" s="15">
        <v>1</v>
      </c>
      <c r="AA28" s="12">
        <v>1071</v>
      </c>
    </row>
    <row r="29" spans="1:27" ht="15.75" hidden="1" thickBot="1" x14ac:dyDescent="0.3">
      <c r="A29" s="8">
        <v>38353</v>
      </c>
      <c r="B29" s="4">
        <v>89</v>
      </c>
      <c r="C29" s="75">
        <v>112826</v>
      </c>
      <c r="D29" s="5">
        <v>29</v>
      </c>
      <c r="E29" s="75">
        <v>17106</v>
      </c>
      <c r="F29" s="5">
        <v>0</v>
      </c>
      <c r="G29" s="75">
        <v>4275</v>
      </c>
      <c r="H29" s="5">
        <v>5</v>
      </c>
      <c r="I29" s="11">
        <v>6591</v>
      </c>
      <c r="J29" s="131">
        <v>2</v>
      </c>
      <c r="K29" s="12">
        <v>3159</v>
      </c>
      <c r="L29" s="5">
        <v>17</v>
      </c>
      <c r="M29" s="75">
        <v>12980</v>
      </c>
      <c r="N29" s="5">
        <v>108</v>
      </c>
      <c r="O29" s="75">
        <v>30242</v>
      </c>
      <c r="P29" s="5">
        <v>0</v>
      </c>
      <c r="Q29" s="15">
        <v>0</v>
      </c>
      <c r="R29" s="131">
        <v>0</v>
      </c>
      <c r="S29" s="142">
        <v>0</v>
      </c>
      <c r="T29" s="15">
        <v>0</v>
      </c>
      <c r="U29" s="91">
        <v>0</v>
      </c>
      <c r="V29" s="15">
        <v>0</v>
      </c>
      <c r="W29" s="91">
        <v>0</v>
      </c>
      <c r="X29" s="15">
        <v>0</v>
      </c>
      <c r="Y29" s="91">
        <v>0</v>
      </c>
      <c r="Z29" s="15">
        <v>2</v>
      </c>
      <c r="AA29" s="12">
        <v>1260</v>
      </c>
    </row>
    <row r="30" spans="1:27" ht="15.75" hidden="1" thickBot="1" x14ac:dyDescent="0.3">
      <c r="A30" s="8">
        <v>38384</v>
      </c>
      <c r="B30" s="4">
        <v>102</v>
      </c>
      <c r="C30" s="75">
        <v>118289</v>
      </c>
      <c r="D30" s="5">
        <v>80</v>
      </c>
      <c r="E30" s="75">
        <v>17079</v>
      </c>
      <c r="F30" s="5">
        <v>7</v>
      </c>
      <c r="G30" s="75">
        <v>3543</v>
      </c>
      <c r="H30" s="5">
        <v>5</v>
      </c>
      <c r="I30" s="11">
        <v>5865</v>
      </c>
      <c r="J30" s="131">
        <v>0</v>
      </c>
      <c r="K30" s="12">
        <v>2681</v>
      </c>
      <c r="L30" s="5">
        <v>10</v>
      </c>
      <c r="M30" s="75">
        <v>15148</v>
      </c>
      <c r="N30" s="5">
        <v>141</v>
      </c>
      <c r="O30" s="75">
        <v>28359</v>
      </c>
      <c r="P30" s="5">
        <v>0</v>
      </c>
      <c r="Q30" s="15">
        <v>0</v>
      </c>
      <c r="R30" s="131">
        <v>0</v>
      </c>
      <c r="S30" s="142">
        <v>0</v>
      </c>
      <c r="T30" s="15">
        <v>0</v>
      </c>
      <c r="U30" s="91">
        <v>0</v>
      </c>
      <c r="V30" s="15">
        <v>0</v>
      </c>
      <c r="W30" s="91">
        <v>0</v>
      </c>
      <c r="X30" s="15">
        <v>0</v>
      </c>
      <c r="Y30" s="91">
        <v>0</v>
      </c>
      <c r="Z30" s="15">
        <v>0</v>
      </c>
      <c r="AA30" s="12">
        <v>698</v>
      </c>
    </row>
    <row r="31" spans="1:27" ht="15.75" hidden="1" thickBot="1" x14ac:dyDescent="0.3">
      <c r="A31" s="8">
        <v>38412</v>
      </c>
      <c r="B31" s="4">
        <v>86</v>
      </c>
      <c r="C31" s="75">
        <v>117661</v>
      </c>
      <c r="D31" s="5">
        <v>21</v>
      </c>
      <c r="E31" s="75">
        <v>22523</v>
      </c>
      <c r="F31" s="5">
        <v>5</v>
      </c>
      <c r="G31" s="75">
        <v>3780</v>
      </c>
      <c r="H31" s="5">
        <v>8</v>
      </c>
      <c r="I31" s="11">
        <v>7729</v>
      </c>
      <c r="J31" s="131">
        <v>1</v>
      </c>
      <c r="K31" s="12">
        <v>2577</v>
      </c>
      <c r="L31" s="5">
        <v>25</v>
      </c>
      <c r="M31" s="75">
        <v>11894</v>
      </c>
      <c r="N31" s="5">
        <v>104</v>
      </c>
      <c r="O31" s="75">
        <v>29858</v>
      </c>
      <c r="P31" s="5">
        <v>0</v>
      </c>
      <c r="Q31" s="15">
        <v>0</v>
      </c>
      <c r="R31" s="131">
        <v>0</v>
      </c>
      <c r="S31" s="142">
        <v>0</v>
      </c>
      <c r="T31" s="15">
        <v>0</v>
      </c>
      <c r="U31" s="91">
        <v>0</v>
      </c>
      <c r="V31" s="15">
        <v>0</v>
      </c>
      <c r="W31" s="91">
        <v>0</v>
      </c>
      <c r="X31" s="15">
        <v>0</v>
      </c>
      <c r="Y31" s="91">
        <v>0</v>
      </c>
      <c r="Z31" s="15">
        <v>1</v>
      </c>
      <c r="AA31" s="12">
        <v>797</v>
      </c>
    </row>
    <row r="32" spans="1:27" ht="15.75" hidden="1" thickBot="1" x14ac:dyDescent="0.3">
      <c r="A32" s="8">
        <v>38443</v>
      </c>
      <c r="B32" s="4">
        <v>90</v>
      </c>
      <c r="C32" s="75">
        <v>82045</v>
      </c>
      <c r="D32" s="5">
        <v>43</v>
      </c>
      <c r="E32" s="75">
        <v>17430</v>
      </c>
      <c r="F32" s="5">
        <v>6</v>
      </c>
      <c r="G32" s="75">
        <v>3087</v>
      </c>
      <c r="H32" s="5">
        <v>11</v>
      </c>
      <c r="I32" s="11">
        <v>7024</v>
      </c>
      <c r="J32" s="131">
        <v>4</v>
      </c>
      <c r="K32" s="12">
        <v>2495</v>
      </c>
      <c r="L32" s="5">
        <v>19</v>
      </c>
      <c r="M32" s="75">
        <v>12176</v>
      </c>
      <c r="N32" s="5">
        <v>133</v>
      </c>
      <c r="O32" s="75">
        <v>30463</v>
      </c>
      <c r="P32" s="5">
        <v>0</v>
      </c>
      <c r="Q32" s="15">
        <v>0</v>
      </c>
      <c r="R32" s="131">
        <v>0</v>
      </c>
      <c r="S32" s="142">
        <v>0</v>
      </c>
      <c r="T32" s="15">
        <v>0</v>
      </c>
      <c r="U32" s="91">
        <v>0</v>
      </c>
      <c r="V32" s="15">
        <v>0</v>
      </c>
      <c r="W32" s="91">
        <v>0</v>
      </c>
      <c r="X32" s="15">
        <v>0</v>
      </c>
      <c r="Y32" s="91">
        <v>0</v>
      </c>
      <c r="Z32" s="15">
        <v>1</v>
      </c>
      <c r="AA32" s="12">
        <v>701</v>
      </c>
    </row>
    <row r="33" spans="1:27" ht="15.75" hidden="1" thickBot="1" x14ac:dyDescent="0.3">
      <c r="A33" s="8">
        <v>38473</v>
      </c>
      <c r="B33" s="4">
        <v>113</v>
      </c>
      <c r="C33" s="75">
        <v>59506</v>
      </c>
      <c r="D33" s="5">
        <v>19</v>
      </c>
      <c r="E33" s="75">
        <v>20269</v>
      </c>
      <c r="F33" s="5">
        <v>2</v>
      </c>
      <c r="G33" s="75">
        <v>3108</v>
      </c>
      <c r="H33" s="5">
        <v>16</v>
      </c>
      <c r="I33" s="11">
        <v>5781</v>
      </c>
      <c r="J33" s="131">
        <v>2</v>
      </c>
      <c r="K33" s="12">
        <v>1990</v>
      </c>
      <c r="L33" s="5">
        <v>63</v>
      </c>
      <c r="M33" s="75">
        <v>14344</v>
      </c>
      <c r="N33" s="5">
        <v>152</v>
      </c>
      <c r="O33" s="75">
        <v>29843</v>
      </c>
      <c r="P33" s="5">
        <v>0</v>
      </c>
      <c r="Q33" s="15">
        <v>0</v>
      </c>
      <c r="R33" s="131">
        <v>0</v>
      </c>
      <c r="S33" s="142">
        <v>0</v>
      </c>
      <c r="T33" s="15">
        <v>0</v>
      </c>
      <c r="U33" s="91">
        <v>0</v>
      </c>
      <c r="V33" s="15">
        <v>0</v>
      </c>
      <c r="W33" s="91">
        <v>0</v>
      </c>
      <c r="X33" s="15">
        <v>0</v>
      </c>
      <c r="Y33" s="91">
        <v>0</v>
      </c>
      <c r="Z33" s="15">
        <v>0</v>
      </c>
      <c r="AA33" s="12">
        <v>68</v>
      </c>
    </row>
    <row r="34" spans="1:27" ht="15.75" hidden="1" thickBot="1" x14ac:dyDescent="0.3">
      <c r="A34" s="8">
        <v>38504</v>
      </c>
      <c r="B34" s="4">
        <v>89</v>
      </c>
      <c r="C34" s="75">
        <v>47426</v>
      </c>
      <c r="D34" s="5">
        <v>33</v>
      </c>
      <c r="E34" s="75">
        <v>24114</v>
      </c>
      <c r="F34" s="5">
        <v>1</v>
      </c>
      <c r="G34" s="75">
        <v>3146</v>
      </c>
      <c r="H34" s="5">
        <v>11</v>
      </c>
      <c r="I34" s="11">
        <v>6795</v>
      </c>
      <c r="J34" s="131">
        <v>1</v>
      </c>
      <c r="K34" s="12">
        <v>2067</v>
      </c>
      <c r="L34" s="5">
        <v>26</v>
      </c>
      <c r="M34" s="75">
        <v>13409</v>
      </c>
      <c r="N34" s="5">
        <v>121</v>
      </c>
      <c r="O34" s="75">
        <v>27753</v>
      </c>
      <c r="P34" s="5">
        <v>0</v>
      </c>
      <c r="Q34" s="15">
        <v>0</v>
      </c>
      <c r="R34" s="131">
        <v>0</v>
      </c>
      <c r="S34" s="142">
        <v>0</v>
      </c>
      <c r="T34" s="15">
        <v>0</v>
      </c>
      <c r="U34" s="91">
        <v>0</v>
      </c>
      <c r="V34" s="15">
        <v>0</v>
      </c>
      <c r="W34" s="91">
        <v>0</v>
      </c>
      <c r="X34" s="15">
        <v>0</v>
      </c>
      <c r="Y34" s="91">
        <v>0</v>
      </c>
      <c r="Z34" s="15">
        <v>1</v>
      </c>
      <c r="AA34" s="12">
        <v>601</v>
      </c>
    </row>
    <row r="35" spans="1:27" ht="15.75" hidden="1" thickBot="1" x14ac:dyDescent="0.3">
      <c r="A35" s="8">
        <v>38534</v>
      </c>
      <c r="B35" s="4">
        <v>73</v>
      </c>
      <c r="C35" s="75">
        <v>72135</v>
      </c>
      <c r="D35" s="5">
        <v>13</v>
      </c>
      <c r="E35" s="75">
        <v>25641</v>
      </c>
      <c r="F35" s="5">
        <v>2</v>
      </c>
      <c r="G35" s="75">
        <v>4427</v>
      </c>
      <c r="H35" s="5">
        <v>17</v>
      </c>
      <c r="I35" s="11">
        <v>7830</v>
      </c>
      <c r="J35" s="131">
        <v>1</v>
      </c>
      <c r="K35" s="12">
        <v>3329</v>
      </c>
      <c r="L35" s="5">
        <v>32</v>
      </c>
      <c r="M35" s="75">
        <v>13809</v>
      </c>
      <c r="N35" s="5">
        <v>100</v>
      </c>
      <c r="O35" s="75">
        <v>32487</v>
      </c>
      <c r="P35" s="5">
        <v>0</v>
      </c>
      <c r="Q35" s="15">
        <v>0</v>
      </c>
      <c r="R35" s="131">
        <v>0</v>
      </c>
      <c r="S35" s="142">
        <v>0</v>
      </c>
      <c r="T35" s="15">
        <v>0</v>
      </c>
      <c r="U35" s="91">
        <v>0</v>
      </c>
      <c r="V35" s="15">
        <v>0</v>
      </c>
      <c r="W35" s="91">
        <v>0</v>
      </c>
      <c r="X35" s="15">
        <v>0</v>
      </c>
      <c r="Y35" s="91">
        <v>0</v>
      </c>
      <c r="Z35" s="15">
        <v>1</v>
      </c>
      <c r="AA35" s="12">
        <v>826</v>
      </c>
    </row>
    <row r="36" spans="1:27" ht="15.75" hidden="1" thickBot="1" x14ac:dyDescent="0.3">
      <c r="A36" s="8">
        <v>38565</v>
      </c>
      <c r="B36" s="4">
        <v>87</v>
      </c>
      <c r="C36" s="75">
        <v>82551</v>
      </c>
      <c r="D36" s="5">
        <v>17</v>
      </c>
      <c r="E36" s="75">
        <v>23920</v>
      </c>
      <c r="F36" s="5">
        <v>2</v>
      </c>
      <c r="G36" s="75">
        <v>3298</v>
      </c>
      <c r="H36" s="5">
        <v>8</v>
      </c>
      <c r="I36" s="11">
        <v>7474</v>
      </c>
      <c r="J36" s="131">
        <v>9</v>
      </c>
      <c r="K36" s="12">
        <v>3755</v>
      </c>
      <c r="L36" s="5">
        <v>10</v>
      </c>
      <c r="M36" s="75">
        <v>15257</v>
      </c>
      <c r="N36" s="5">
        <v>149</v>
      </c>
      <c r="O36" s="75">
        <v>34365</v>
      </c>
      <c r="P36" s="5">
        <v>0</v>
      </c>
      <c r="Q36" s="15">
        <v>0</v>
      </c>
      <c r="R36" s="131">
        <v>0</v>
      </c>
      <c r="S36" s="142">
        <v>0</v>
      </c>
      <c r="T36" s="15">
        <v>0</v>
      </c>
      <c r="U36" s="91">
        <v>0</v>
      </c>
      <c r="V36" s="15">
        <v>0</v>
      </c>
      <c r="W36" s="91">
        <v>0</v>
      </c>
      <c r="X36" s="15">
        <v>0</v>
      </c>
      <c r="Y36" s="91">
        <v>0</v>
      </c>
      <c r="Z36" s="15">
        <v>1</v>
      </c>
      <c r="AA36" s="12">
        <v>776</v>
      </c>
    </row>
    <row r="37" spans="1:27" ht="15.75" hidden="1" thickBot="1" x14ac:dyDescent="0.3">
      <c r="A37" s="8">
        <v>38596</v>
      </c>
      <c r="B37" s="4">
        <v>55</v>
      </c>
      <c r="C37" s="75">
        <v>81096</v>
      </c>
      <c r="D37" s="5">
        <v>28</v>
      </c>
      <c r="E37" s="75">
        <v>20986</v>
      </c>
      <c r="F37" s="5">
        <v>3</v>
      </c>
      <c r="G37" s="75">
        <v>4118</v>
      </c>
      <c r="H37" s="5">
        <v>33</v>
      </c>
      <c r="I37" s="11">
        <v>8772</v>
      </c>
      <c r="J37" s="131">
        <v>0</v>
      </c>
      <c r="K37" s="12">
        <v>2980</v>
      </c>
      <c r="L37" s="5">
        <v>13</v>
      </c>
      <c r="M37" s="75">
        <v>15492</v>
      </c>
      <c r="N37" s="5">
        <v>92</v>
      </c>
      <c r="O37" s="75">
        <v>31449</v>
      </c>
      <c r="P37" s="5">
        <v>0</v>
      </c>
      <c r="Q37" s="15">
        <v>0</v>
      </c>
      <c r="R37" s="131">
        <v>0</v>
      </c>
      <c r="S37" s="142">
        <v>0</v>
      </c>
      <c r="T37" s="15">
        <v>0</v>
      </c>
      <c r="U37" s="91">
        <v>0</v>
      </c>
      <c r="V37" s="15">
        <v>0</v>
      </c>
      <c r="W37" s="91">
        <v>0</v>
      </c>
      <c r="X37" s="15">
        <v>0</v>
      </c>
      <c r="Y37" s="91">
        <v>0</v>
      </c>
      <c r="Z37" s="15">
        <v>0</v>
      </c>
      <c r="AA37" s="12">
        <v>692</v>
      </c>
    </row>
    <row r="38" spans="1:27" ht="15.75" hidden="1" thickBot="1" x14ac:dyDescent="0.3">
      <c r="A38" s="8">
        <v>38626</v>
      </c>
      <c r="B38" s="4">
        <v>72</v>
      </c>
      <c r="C38" s="75">
        <v>122874</v>
      </c>
      <c r="D38" s="5">
        <v>20</v>
      </c>
      <c r="E38" s="75">
        <v>20850</v>
      </c>
      <c r="F38" s="5">
        <v>0</v>
      </c>
      <c r="G38" s="75">
        <v>1499</v>
      </c>
      <c r="H38" s="5">
        <v>12</v>
      </c>
      <c r="I38" s="11">
        <v>7187</v>
      </c>
      <c r="J38" s="131">
        <v>4</v>
      </c>
      <c r="K38" s="12">
        <v>2452</v>
      </c>
      <c r="L38" s="5">
        <v>10</v>
      </c>
      <c r="M38" s="75">
        <v>17227</v>
      </c>
      <c r="N38" s="5">
        <v>246</v>
      </c>
      <c r="O38" s="75">
        <v>31817</v>
      </c>
      <c r="P38" s="5">
        <v>0</v>
      </c>
      <c r="Q38" s="15">
        <v>0</v>
      </c>
      <c r="R38" s="131">
        <v>0</v>
      </c>
      <c r="S38" s="142">
        <v>0</v>
      </c>
      <c r="T38" s="15">
        <v>0</v>
      </c>
      <c r="U38" s="91">
        <v>0</v>
      </c>
      <c r="V38" s="15">
        <v>0</v>
      </c>
      <c r="W38" s="91">
        <v>0</v>
      </c>
      <c r="X38" s="15">
        <v>0</v>
      </c>
      <c r="Y38" s="91">
        <v>0</v>
      </c>
      <c r="Z38" s="15">
        <v>0</v>
      </c>
      <c r="AA38" s="12">
        <v>697</v>
      </c>
    </row>
    <row r="39" spans="1:27" ht="15.75" hidden="1" thickBot="1" x14ac:dyDescent="0.3">
      <c r="A39" s="8">
        <v>38657</v>
      </c>
      <c r="B39" s="4">
        <v>109</v>
      </c>
      <c r="C39" s="75">
        <v>124993</v>
      </c>
      <c r="D39" s="5">
        <v>11</v>
      </c>
      <c r="E39" s="75">
        <v>19194</v>
      </c>
      <c r="F39" s="5">
        <v>2</v>
      </c>
      <c r="G39" s="75">
        <v>3356</v>
      </c>
      <c r="H39" s="5">
        <v>21</v>
      </c>
      <c r="I39" s="11">
        <v>9506</v>
      </c>
      <c r="J39" s="131">
        <v>1</v>
      </c>
      <c r="K39" s="12">
        <v>2570</v>
      </c>
      <c r="L39" s="5">
        <v>9</v>
      </c>
      <c r="M39" s="75">
        <v>15482</v>
      </c>
      <c r="N39" s="5">
        <v>87</v>
      </c>
      <c r="O39" s="75">
        <v>32534</v>
      </c>
      <c r="P39" s="5">
        <v>0</v>
      </c>
      <c r="Q39" s="15">
        <v>0</v>
      </c>
      <c r="R39" s="131">
        <v>0</v>
      </c>
      <c r="S39" s="142">
        <v>0</v>
      </c>
      <c r="T39" s="15">
        <v>0</v>
      </c>
      <c r="U39" s="91">
        <v>0</v>
      </c>
      <c r="V39" s="15">
        <v>0</v>
      </c>
      <c r="W39" s="91">
        <v>0</v>
      </c>
      <c r="X39" s="15">
        <v>0</v>
      </c>
      <c r="Y39" s="91">
        <v>0</v>
      </c>
      <c r="Z39" s="15">
        <v>0</v>
      </c>
      <c r="AA39" s="12">
        <v>684</v>
      </c>
    </row>
    <row r="40" spans="1:27" ht="15.75" hidden="1" thickBot="1" x14ac:dyDescent="0.3">
      <c r="A40" s="8">
        <v>38687</v>
      </c>
      <c r="B40" s="4">
        <v>88</v>
      </c>
      <c r="C40" s="75">
        <v>121527</v>
      </c>
      <c r="D40" s="5">
        <v>9</v>
      </c>
      <c r="E40" s="75">
        <v>22496</v>
      </c>
      <c r="F40" s="5">
        <v>3</v>
      </c>
      <c r="G40" s="75">
        <v>3960</v>
      </c>
      <c r="H40" s="5">
        <v>30</v>
      </c>
      <c r="I40" s="11">
        <v>10271</v>
      </c>
      <c r="J40" s="131">
        <v>8</v>
      </c>
      <c r="K40" s="12">
        <v>2656</v>
      </c>
      <c r="L40" s="5">
        <v>15</v>
      </c>
      <c r="M40" s="75">
        <v>12548</v>
      </c>
      <c r="N40" s="5">
        <v>63</v>
      </c>
      <c r="O40" s="75">
        <v>32736</v>
      </c>
      <c r="P40" s="5">
        <v>0</v>
      </c>
      <c r="Q40" s="15">
        <v>0</v>
      </c>
      <c r="R40" s="131">
        <v>0</v>
      </c>
      <c r="S40" s="142">
        <v>0</v>
      </c>
      <c r="T40" s="15">
        <v>0</v>
      </c>
      <c r="U40" s="91">
        <v>0</v>
      </c>
      <c r="V40" s="15">
        <v>0</v>
      </c>
      <c r="W40" s="91">
        <v>0</v>
      </c>
      <c r="X40" s="15">
        <v>0</v>
      </c>
      <c r="Y40" s="91">
        <v>0</v>
      </c>
      <c r="Z40" s="15">
        <v>0</v>
      </c>
      <c r="AA40" s="12">
        <v>760</v>
      </c>
    </row>
    <row r="41" spans="1:27" ht="15.75" hidden="1" thickBot="1" x14ac:dyDescent="0.3">
      <c r="A41" s="8">
        <v>38718</v>
      </c>
      <c r="B41" s="4">
        <v>152</v>
      </c>
      <c r="C41" s="75">
        <v>115619</v>
      </c>
      <c r="D41" s="5">
        <v>16</v>
      </c>
      <c r="E41" s="75">
        <v>18483</v>
      </c>
      <c r="F41" s="5">
        <v>0</v>
      </c>
      <c r="G41" s="75">
        <v>4816</v>
      </c>
      <c r="H41" s="5">
        <v>14</v>
      </c>
      <c r="I41" s="11">
        <v>6806</v>
      </c>
      <c r="J41" s="131">
        <v>1</v>
      </c>
      <c r="K41" s="12">
        <v>3500</v>
      </c>
      <c r="L41" s="5">
        <v>17</v>
      </c>
      <c r="M41" s="75">
        <v>15502</v>
      </c>
      <c r="N41" s="5">
        <v>132</v>
      </c>
      <c r="O41" s="75">
        <v>32026</v>
      </c>
      <c r="P41" s="5">
        <v>0</v>
      </c>
      <c r="Q41" s="15">
        <v>0</v>
      </c>
      <c r="R41" s="131">
        <v>0</v>
      </c>
      <c r="S41" s="142">
        <v>0</v>
      </c>
      <c r="T41" s="15">
        <v>0</v>
      </c>
      <c r="U41" s="91">
        <v>0</v>
      </c>
      <c r="V41" s="15">
        <v>0</v>
      </c>
      <c r="W41" s="91">
        <v>0</v>
      </c>
      <c r="X41" s="15">
        <v>0</v>
      </c>
      <c r="Y41" s="91">
        <v>0</v>
      </c>
      <c r="Z41" s="15">
        <v>1</v>
      </c>
      <c r="AA41" s="12">
        <v>800</v>
      </c>
    </row>
    <row r="42" spans="1:27" ht="15.75" hidden="1" thickBot="1" x14ac:dyDescent="0.3">
      <c r="A42" s="8">
        <v>38749</v>
      </c>
      <c r="B42" s="4">
        <v>215</v>
      </c>
      <c r="C42" s="75">
        <v>127341</v>
      </c>
      <c r="D42" s="5">
        <v>14</v>
      </c>
      <c r="E42" s="75">
        <v>18823</v>
      </c>
      <c r="F42" s="5">
        <v>1</v>
      </c>
      <c r="G42" s="75">
        <v>4438</v>
      </c>
      <c r="H42" s="5">
        <v>7</v>
      </c>
      <c r="I42" s="11">
        <v>6361</v>
      </c>
      <c r="J42" s="131">
        <v>0</v>
      </c>
      <c r="K42" s="12">
        <v>2789</v>
      </c>
      <c r="L42" s="5">
        <v>21</v>
      </c>
      <c r="M42" s="75">
        <v>13641</v>
      </c>
      <c r="N42" s="5">
        <v>102</v>
      </c>
      <c r="O42" s="75">
        <v>30119</v>
      </c>
      <c r="P42" s="5">
        <v>0</v>
      </c>
      <c r="Q42" s="15">
        <v>0</v>
      </c>
      <c r="R42" s="131">
        <v>0</v>
      </c>
      <c r="S42" s="142">
        <v>0</v>
      </c>
      <c r="T42" s="15">
        <v>0</v>
      </c>
      <c r="U42" s="91">
        <v>0</v>
      </c>
      <c r="V42" s="15">
        <v>0</v>
      </c>
      <c r="W42" s="91">
        <v>0</v>
      </c>
      <c r="X42" s="15">
        <v>0</v>
      </c>
      <c r="Y42" s="91">
        <v>0</v>
      </c>
      <c r="Z42" s="15">
        <v>0</v>
      </c>
      <c r="AA42" s="12">
        <v>809</v>
      </c>
    </row>
    <row r="43" spans="1:27" ht="15.75" hidden="1" thickBot="1" x14ac:dyDescent="0.3">
      <c r="A43" s="8">
        <v>38777</v>
      </c>
      <c r="B43" s="4">
        <v>110</v>
      </c>
      <c r="C43" s="75">
        <v>110731</v>
      </c>
      <c r="D43" s="5">
        <v>21</v>
      </c>
      <c r="E43" s="75">
        <v>23884</v>
      </c>
      <c r="F43" s="5">
        <v>6</v>
      </c>
      <c r="G43" s="75">
        <v>3905</v>
      </c>
      <c r="H43" s="5">
        <v>8</v>
      </c>
      <c r="I43" s="11">
        <v>8386</v>
      </c>
      <c r="J43" s="131">
        <v>0</v>
      </c>
      <c r="K43" s="12">
        <v>3084</v>
      </c>
      <c r="L43" s="5">
        <v>30</v>
      </c>
      <c r="M43" s="75">
        <v>13340</v>
      </c>
      <c r="N43" s="5">
        <v>92</v>
      </c>
      <c r="O43" s="75">
        <v>32842</v>
      </c>
      <c r="P43" s="5">
        <v>0</v>
      </c>
      <c r="Q43" s="15">
        <v>0</v>
      </c>
      <c r="R43" s="131">
        <v>0</v>
      </c>
      <c r="S43" s="142">
        <v>0</v>
      </c>
      <c r="T43" s="15">
        <v>0</v>
      </c>
      <c r="U43" s="91">
        <v>0</v>
      </c>
      <c r="V43" s="15">
        <v>0</v>
      </c>
      <c r="W43" s="91">
        <v>0</v>
      </c>
      <c r="X43" s="15">
        <v>0</v>
      </c>
      <c r="Y43" s="91">
        <v>0</v>
      </c>
      <c r="Z43" s="15">
        <v>1</v>
      </c>
      <c r="AA43" s="12">
        <v>834</v>
      </c>
    </row>
    <row r="44" spans="1:27" ht="15.75" hidden="1" thickBot="1" x14ac:dyDescent="0.3">
      <c r="A44" s="8">
        <v>38808</v>
      </c>
      <c r="B44" s="4">
        <v>117</v>
      </c>
      <c r="C44" s="75">
        <v>94252</v>
      </c>
      <c r="D44" s="5">
        <v>22</v>
      </c>
      <c r="E44" s="75">
        <v>19872</v>
      </c>
      <c r="F44" s="5">
        <v>1</v>
      </c>
      <c r="G44" s="75">
        <v>3813</v>
      </c>
      <c r="H44" s="5">
        <v>35</v>
      </c>
      <c r="I44" s="11">
        <v>8210</v>
      </c>
      <c r="J44" s="131">
        <v>8</v>
      </c>
      <c r="K44" s="12">
        <v>2469</v>
      </c>
      <c r="L44" s="5">
        <v>18</v>
      </c>
      <c r="M44" s="75">
        <v>13387</v>
      </c>
      <c r="N44" s="5">
        <v>121</v>
      </c>
      <c r="O44" s="75">
        <v>34607</v>
      </c>
      <c r="P44" s="5">
        <v>0</v>
      </c>
      <c r="Q44" s="15">
        <v>0</v>
      </c>
      <c r="R44" s="131">
        <v>0</v>
      </c>
      <c r="S44" s="142">
        <v>0</v>
      </c>
      <c r="T44" s="15">
        <v>0</v>
      </c>
      <c r="U44" s="91">
        <v>0</v>
      </c>
      <c r="V44" s="15">
        <v>0</v>
      </c>
      <c r="W44" s="91">
        <v>0</v>
      </c>
      <c r="X44" s="15">
        <v>0</v>
      </c>
      <c r="Y44" s="91">
        <v>0</v>
      </c>
      <c r="Z44" s="15">
        <v>1</v>
      </c>
      <c r="AA44" s="12">
        <v>918</v>
      </c>
    </row>
    <row r="45" spans="1:27" ht="15.75" hidden="1" thickBot="1" x14ac:dyDescent="0.3">
      <c r="A45" s="8">
        <v>38838</v>
      </c>
      <c r="B45" s="4">
        <v>74</v>
      </c>
      <c r="C45" s="75">
        <v>62497</v>
      </c>
      <c r="D45" s="5">
        <v>20</v>
      </c>
      <c r="E45" s="75">
        <v>22134</v>
      </c>
      <c r="F45" s="5">
        <v>5</v>
      </c>
      <c r="G45" s="75">
        <v>3404</v>
      </c>
      <c r="H45" s="5">
        <v>17</v>
      </c>
      <c r="I45" s="11">
        <v>7016</v>
      </c>
      <c r="J45" s="131">
        <v>3</v>
      </c>
      <c r="K45" s="12">
        <v>2307</v>
      </c>
      <c r="L45" s="5">
        <v>20</v>
      </c>
      <c r="M45" s="75">
        <v>16080</v>
      </c>
      <c r="N45" s="5">
        <v>117</v>
      </c>
      <c r="O45" s="75">
        <v>34362</v>
      </c>
      <c r="P45" s="5">
        <v>0</v>
      </c>
      <c r="Q45" s="15">
        <v>0</v>
      </c>
      <c r="R45" s="131">
        <v>0</v>
      </c>
      <c r="S45" s="142">
        <v>0</v>
      </c>
      <c r="T45" s="15">
        <v>0</v>
      </c>
      <c r="U45" s="91">
        <v>0</v>
      </c>
      <c r="V45" s="15">
        <v>0</v>
      </c>
      <c r="W45" s="91">
        <v>0</v>
      </c>
      <c r="X45" s="15">
        <v>0</v>
      </c>
      <c r="Y45" s="91">
        <v>0</v>
      </c>
      <c r="Z45" s="15">
        <v>3</v>
      </c>
      <c r="AA45" s="12">
        <v>917</v>
      </c>
    </row>
    <row r="46" spans="1:27" ht="15.75" hidden="1" thickBot="1" x14ac:dyDescent="0.3">
      <c r="A46" s="8">
        <v>38869</v>
      </c>
      <c r="B46" s="4">
        <v>74</v>
      </c>
      <c r="C46" s="75">
        <v>50331</v>
      </c>
      <c r="D46" s="5">
        <v>42</v>
      </c>
      <c r="E46" s="75">
        <v>27273</v>
      </c>
      <c r="F46" s="5">
        <v>19</v>
      </c>
      <c r="G46" s="75">
        <v>3472</v>
      </c>
      <c r="H46" s="5">
        <v>33</v>
      </c>
      <c r="I46" s="11">
        <v>7829</v>
      </c>
      <c r="J46" s="131">
        <v>1</v>
      </c>
      <c r="K46" s="12">
        <v>2448</v>
      </c>
      <c r="L46" s="5">
        <v>128</v>
      </c>
      <c r="M46" s="75">
        <v>13587</v>
      </c>
      <c r="N46" s="5">
        <v>114</v>
      </c>
      <c r="O46" s="75">
        <v>31223</v>
      </c>
      <c r="P46" s="5">
        <v>0</v>
      </c>
      <c r="Q46" s="15">
        <v>0</v>
      </c>
      <c r="R46" s="131">
        <v>0</v>
      </c>
      <c r="S46" s="142">
        <v>0</v>
      </c>
      <c r="T46" s="15">
        <v>0</v>
      </c>
      <c r="U46" s="91">
        <v>0</v>
      </c>
      <c r="V46" s="15">
        <v>0</v>
      </c>
      <c r="W46" s="91">
        <v>0</v>
      </c>
      <c r="X46" s="15">
        <v>0</v>
      </c>
      <c r="Y46" s="91">
        <v>0</v>
      </c>
      <c r="Z46" s="15">
        <v>4</v>
      </c>
      <c r="AA46" s="12">
        <v>918</v>
      </c>
    </row>
    <row r="47" spans="1:27" ht="15.75" hidden="1" thickBot="1" x14ac:dyDescent="0.3">
      <c r="A47" s="8">
        <v>38899</v>
      </c>
      <c r="B47" s="4">
        <v>91</v>
      </c>
      <c r="C47" s="75">
        <v>79729</v>
      </c>
      <c r="D47" s="5">
        <v>28</v>
      </c>
      <c r="E47" s="75">
        <v>29219</v>
      </c>
      <c r="F47" s="5">
        <v>6</v>
      </c>
      <c r="G47" s="75">
        <v>4707</v>
      </c>
      <c r="H47" s="5">
        <v>58</v>
      </c>
      <c r="I47" s="11">
        <v>8451</v>
      </c>
      <c r="J47" s="131">
        <v>2</v>
      </c>
      <c r="K47" s="12">
        <v>3615</v>
      </c>
      <c r="L47" s="5">
        <v>26</v>
      </c>
      <c r="M47" s="75">
        <v>14894</v>
      </c>
      <c r="N47" s="5">
        <v>101</v>
      </c>
      <c r="O47" s="75">
        <v>37591</v>
      </c>
      <c r="P47" s="5">
        <v>0</v>
      </c>
      <c r="Q47" s="15">
        <v>0</v>
      </c>
      <c r="R47" s="131">
        <v>0</v>
      </c>
      <c r="S47" s="142">
        <v>0</v>
      </c>
      <c r="T47" s="15">
        <v>0</v>
      </c>
      <c r="U47" s="91">
        <v>0</v>
      </c>
      <c r="V47" s="15">
        <v>0</v>
      </c>
      <c r="W47" s="91">
        <v>0</v>
      </c>
      <c r="X47" s="15">
        <v>0</v>
      </c>
      <c r="Y47" s="91">
        <v>0</v>
      </c>
      <c r="Z47" s="15">
        <v>2</v>
      </c>
      <c r="AA47" s="12">
        <v>1057</v>
      </c>
    </row>
    <row r="48" spans="1:27" ht="15.75" hidden="1" thickBot="1" x14ac:dyDescent="0.3">
      <c r="A48" s="8">
        <v>38930</v>
      </c>
      <c r="B48" s="4">
        <v>96</v>
      </c>
      <c r="C48" s="75">
        <v>87552</v>
      </c>
      <c r="D48" s="5">
        <v>16</v>
      </c>
      <c r="E48" s="75">
        <v>24937</v>
      </c>
      <c r="F48" s="5">
        <v>3</v>
      </c>
      <c r="G48" s="75">
        <v>3895</v>
      </c>
      <c r="H48" s="5">
        <v>22</v>
      </c>
      <c r="I48" s="11">
        <v>8146</v>
      </c>
      <c r="J48" s="131">
        <v>3</v>
      </c>
      <c r="K48" s="12">
        <v>3855</v>
      </c>
      <c r="L48" s="5">
        <v>13</v>
      </c>
      <c r="M48" s="75">
        <v>16407</v>
      </c>
      <c r="N48" s="5">
        <v>112</v>
      </c>
      <c r="O48" s="75">
        <v>38217</v>
      </c>
      <c r="P48" s="5">
        <v>0</v>
      </c>
      <c r="Q48" s="15">
        <v>0</v>
      </c>
      <c r="R48" s="131">
        <v>0</v>
      </c>
      <c r="S48" s="142">
        <v>0</v>
      </c>
      <c r="T48" s="15">
        <v>0</v>
      </c>
      <c r="U48" s="91">
        <v>0</v>
      </c>
      <c r="V48" s="15">
        <v>0</v>
      </c>
      <c r="W48" s="91">
        <v>0</v>
      </c>
      <c r="X48" s="15">
        <v>0</v>
      </c>
      <c r="Y48" s="91">
        <v>0</v>
      </c>
      <c r="Z48" s="15">
        <v>0</v>
      </c>
      <c r="AA48" s="12">
        <v>886</v>
      </c>
    </row>
    <row r="49" spans="1:27" ht="15.75" hidden="1" thickBot="1" x14ac:dyDescent="0.3">
      <c r="A49" s="8">
        <v>38961</v>
      </c>
      <c r="B49" s="4">
        <v>66</v>
      </c>
      <c r="C49" s="75">
        <v>92367</v>
      </c>
      <c r="D49" s="5">
        <v>12</v>
      </c>
      <c r="E49" s="75">
        <v>22559</v>
      </c>
      <c r="F49" s="5">
        <v>3</v>
      </c>
      <c r="G49" s="75">
        <v>4434</v>
      </c>
      <c r="H49" s="5">
        <v>19</v>
      </c>
      <c r="I49" s="11">
        <v>10331</v>
      </c>
      <c r="J49" s="131">
        <v>0</v>
      </c>
      <c r="K49" s="12">
        <v>2754</v>
      </c>
      <c r="L49" s="5">
        <v>169</v>
      </c>
      <c r="M49" s="75">
        <v>15769</v>
      </c>
      <c r="N49" s="5">
        <v>119</v>
      </c>
      <c r="O49" s="75">
        <v>36319</v>
      </c>
      <c r="P49" s="5">
        <v>0</v>
      </c>
      <c r="Q49" s="15">
        <v>0</v>
      </c>
      <c r="R49" s="131">
        <v>0</v>
      </c>
      <c r="S49" s="142">
        <v>0</v>
      </c>
      <c r="T49" s="15">
        <v>0</v>
      </c>
      <c r="U49" s="91">
        <v>0</v>
      </c>
      <c r="V49" s="15">
        <v>0</v>
      </c>
      <c r="W49" s="91">
        <v>0</v>
      </c>
      <c r="X49" s="15">
        <v>0</v>
      </c>
      <c r="Y49" s="91">
        <v>0</v>
      </c>
      <c r="Z49" s="15">
        <v>6</v>
      </c>
      <c r="AA49" s="12">
        <v>891</v>
      </c>
    </row>
    <row r="50" spans="1:27" ht="15.75" hidden="1" thickBot="1" x14ac:dyDescent="0.3">
      <c r="A50" s="8">
        <v>38991</v>
      </c>
      <c r="B50" s="4">
        <v>9</v>
      </c>
      <c r="C50" s="75">
        <v>127901</v>
      </c>
      <c r="D50" s="5">
        <v>11</v>
      </c>
      <c r="E50" s="75">
        <v>23329</v>
      </c>
      <c r="F50" s="5">
        <v>2</v>
      </c>
      <c r="G50" s="75">
        <v>4814</v>
      </c>
      <c r="H50" s="5">
        <v>22</v>
      </c>
      <c r="I50" s="11">
        <v>9073</v>
      </c>
      <c r="J50" s="131">
        <v>2</v>
      </c>
      <c r="K50" s="12">
        <v>2888</v>
      </c>
      <c r="L50" s="5">
        <v>22</v>
      </c>
      <c r="M50" s="75">
        <v>19853</v>
      </c>
      <c r="N50" s="5">
        <v>121</v>
      </c>
      <c r="O50" s="75">
        <v>37042</v>
      </c>
      <c r="P50" s="5">
        <v>0</v>
      </c>
      <c r="Q50" s="15">
        <v>0</v>
      </c>
      <c r="R50" s="131">
        <v>0</v>
      </c>
      <c r="S50" s="142">
        <v>0</v>
      </c>
      <c r="T50" s="15">
        <v>0</v>
      </c>
      <c r="U50" s="91">
        <v>0</v>
      </c>
      <c r="V50" s="15">
        <v>0</v>
      </c>
      <c r="W50" s="91">
        <v>0</v>
      </c>
      <c r="X50" s="15">
        <v>0</v>
      </c>
      <c r="Y50" s="91">
        <v>0</v>
      </c>
      <c r="Z50" s="15">
        <v>4</v>
      </c>
      <c r="AA50" s="12">
        <v>866</v>
      </c>
    </row>
    <row r="51" spans="1:27" ht="15.75" hidden="1" thickBot="1" x14ac:dyDescent="0.3">
      <c r="A51" s="8">
        <v>39022</v>
      </c>
      <c r="B51" s="4">
        <v>83</v>
      </c>
      <c r="C51" s="75">
        <v>34148</v>
      </c>
      <c r="D51" s="5">
        <v>10</v>
      </c>
      <c r="E51" s="75">
        <v>21608</v>
      </c>
      <c r="F51" s="5">
        <v>0</v>
      </c>
      <c r="G51" s="75">
        <v>4289</v>
      </c>
      <c r="H51" s="5">
        <v>38</v>
      </c>
      <c r="I51" s="11">
        <v>8582</v>
      </c>
      <c r="J51" s="131">
        <v>1</v>
      </c>
      <c r="K51" s="12">
        <v>2941</v>
      </c>
      <c r="L51" s="5">
        <v>26</v>
      </c>
      <c r="M51" s="75">
        <v>18115</v>
      </c>
      <c r="N51" s="5">
        <v>99</v>
      </c>
      <c r="O51" s="75">
        <v>37974</v>
      </c>
      <c r="P51" s="5">
        <v>0</v>
      </c>
      <c r="Q51" s="15">
        <v>0</v>
      </c>
      <c r="R51" s="131">
        <v>0</v>
      </c>
      <c r="S51" s="142">
        <v>0</v>
      </c>
      <c r="T51" s="15">
        <v>0</v>
      </c>
      <c r="U51" s="91">
        <v>0</v>
      </c>
      <c r="V51" s="15">
        <v>0</v>
      </c>
      <c r="W51" s="91">
        <v>0</v>
      </c>
      <c r="X51" s="15">
        <v>0</v>
      </c>
      <c r="Y51" s="91">
        <v>0</v>
      </c>
      <c r="Z51" s="15">
        <v>3</v>
      </c>
      <c r="AA51" s="12">
        <v>1066</v>
      </c>
    </row>
    <row r="52" spans="1:27" ht="15.75" hidden="1" thickBot="1" x14ac:dyDescent="0.3">
      <c r="A52" s="8">
        <v>39052</v>
      </c>
      <c r="B52" s="4">
        <v>101</v>
      </c>
      <c r="C52" s="75">
        <v>134776</v>
      </c>
      <c r="D52" s="5">
        <v>63</v>
      </c>
      <c r="E52" s="75">
        <v>25692</v>
      </c>
      <c r="F52" s="5">
        <v>0</v>
      </c>
      <c r="G52" s="75">
        <v>4952</v>
      </c>
      <c r="H52" s="5">
        <v>87</v>
      </c>
      <c r="I52" s="11">
        <v>11156</v>
      </c>
      <c r="J52" s="131">
        <v>0</v>
      </c>
      <c r="K52" s="12">
        <v>3328</v>
      </c>
      <c r="L52" s="5">
        <v>38</v>
      </c>
      <c r="M52" s="75">
        <v>16634</v>
      </c>
      <c r="N52" s="5">
        <v>65</v>
      </c>
      <c r="O52" s="75">
        <v>39679</v>
      </c>
      <c r="P52" s="5">
        <v>0</v>
      </c>
      <c r="Q52" s="15">
        <v>0</v>
      </c>
      <c r="R52" s="131">
        <v>0</v>
      </c>
      <c r="S52" s="142">
        <v>0</v>
      </c>
      <c r="T52" s="15">
        <v>0</v>
      </c>
      <c r="U52" s="91">
        <v>0</v>
      </c>
      <c r="V52" s="15">
        <v>0</v>
      </c>
      <c r="W52" s="91">
        <v>0</v>
      </c>
      <c r="X52" s="15">
        <v>0</v>
      </c>
      <c r="Y52" s="91">
        <v>0</v>
      </c>
      <c r="Z52" s="15">
        <v>0</v>
      </c>
      <c r="AA52" s="12">
        <v>851</v>
      </c>
    </row>
    <row r="53" spans="1:27" ht="15.75" hidden="1" thickBot="1" x14ac:dyDescent="0.3">
      <c r="A53" s="8">
        <v>39083</v>
      </c>
      <c r="B53" s="6">
        <v>117</v>
      </c>
      <c r="C53" s="89">
        <v>119080</v>
      </c>
      <c r="D53" s="5">
        <v>5</v>
      </c>
      <c r="E53" s="75">
        <v>20064</v>
      </c>
      <c r="F53" s="5">
        <v>0</v>
      </c>
      <c r="G53" s="75">
        <v>5149</v>
      </c>
      <c r="H53" s="5">
        <v>24</v>
      </c>
      <c r="I53" s="11">
        <v>8205</v>
      </c>
      <c r="J53" s="131">
        <v>0</v>
      </c>
      <c r="K53" s="12">
        <v>2952</v>
      </c>
      <c r="L53" s="5">
        <v>20</v>
      </c>
      <c r="M53" s="75">
        <v>15564</v>
      </c>
      <c r="N53" s="5">
        <v>279</v>
      </c>
      <c r="O53" s="75">
        <v>40398</v>
      </c>
      <c r="P53" s="5">
        <v>243</v>
      </c>
      <c r="Q53" s="11">
        <v>29437</v>
      </c>
      <c r="R53" s="131">
        <v>0</v>
      </c>
      <c r="S53" s="142">
        <v>0</v>
      </c>
      <c r="T53" s="15">
        <v>35</v>
      </c>
      <c r="U53" s="75">
        <v>5652</v>
      </c>
      <c r="V53" s="15">
        <v>0</v>
      </c>
      <c r="W53" s="75">
        <v>4650</v>
      </c>
      <c r="X53" s="15">
        <v>1</v>
      </c>
      <c r="Y53" s="75">
        <v>659</v>
      </c>
      <c r="Z53" s="15">
        <v>5</v>
      </c>
      <c r="AA53" s="12">
        <v>1028</v>
      </c>
    </row>
    <row r="54" spans="1:27" ht="15.75" hidden="1" thickBot="1" x14ac:dyDescent="0.3">
      <c r="A54" s="8">
        <v>39114</v>
      </c>
      <c r="B54" s="6">
        <v>127</v>
      </c>
      <c r="C54" s="89">
        <v>135511</v>
      </c>
      <c r="D54" s="5">
        <v>12</v>
      </c>
      <c r="E54" s="75">
        <v>20474</v>
      </c>
      <c r="F54" s="5">
        <v>3</v>
      </c>
      <c r="G54" s="75">
        <v>3920</v>
      </c>
      <c r="H54" s="5">
        <v>13</v>
      </c>
      <c r="I54" s="11">
        <v>7209</v>
      </c>
      <c r="J54" s="131">
        <v>2</v>
      </c>
      <c r="K54" s="12">
        <v>3490</v>
      </c>
      <c r="L54" s="5">
        <v>14</v>
      </c>
      <c r="M54" s="75">
        <v>16873</v>
      </c>
      <c r="N54" s="5">
        <v>199</v>
      </c>
      <c r="O54" s="75">
        <v>38832</v>
      </c>
      <c r="P54" s="5">
        <v>186</v>
      </c>
      <c r="Q54" s="11">
        <v>28425</v>
      </c>
      <c r="R54" s="131">
        <v>0</v>
      </c>
      <c r="S54" s="142">
        <v>0</v>
      </c>
      <c r="T54" s="15">
        <v>13</v>
      </c>
      <c r="U54" s="75">
        <v>4975</v>
      </c>
      <c r="V54" s="15">
        <v>0</v>
      </c>
      <c r="W54" s="75">
        <v>4694</v>
      </c>
      <c r="X54" s="15">
        <v>0</v>
      </c>
      <c r="Y54" s="75">
        <v>738</v>
      </c>
      <c r="Z54" s="15">
        <v>1</v>
      </c>
      <c r="AA54" s="12">
        <v>817</v>
      </c>
    </row>
    <row r="55" spans="1:27" ht="15.75" hidden="1" thickBot="1" x14ac:dyDescent="0.3">
      <c r="A55" s="8">
        <v>39142</v>
      </c>
      <c r="B55" s="4">
        <v>85</v>
      </c>
      <c r="C55" s="75">
        <v>108452</v>
      </c>
      <c r="D55" s="5">
        <v>28</v>
      </c>
      <c r="E55" s="75">
        <v>22398</v>
      </c>
      <c r="F55" s="5">
        <v>3</v>
      </c>
      <c r="G55" s="75">
        <v>3961</v>
      </c>
      <c r="H55" s="5">
        <v>26</v>
      </c>
      <c r="I55" s="11">
        <v>7068</v>
      </c>
      <c r="J55" s="131">
        <v>12</v>
      </c>
      <c r="K55" s="12">
        <v>3129</v>
      </c>
      <c r="L55" s="5">
        <v>24</v>
      </c>
      <c r="M55" s="75">
        <v>13188</v>
      </c>
      <c r="N55" s="5">
        <v>249</v>
      </c>
      <c r="O55" s="75">
        <v>33875</v>
      </c>
      <c r="P55" s="5">
        <v>225</v>
      </c>
      <c r="Q55" s="11">
        <v>25387</v>
      </c>
      <c r="R55" s="131">
        <v>0</v>
      </c>
      <c r="S55" s="142">
        <v>0</v>
      </c>
      <c r="T55" s="15">
        <v>22</v>
      </c>
      <c r="U55" s="75">
        <v>3838</v>
      </c>
      <c r="V55" s="15">
        <v>2</v>
      </c>
      <c r="W55" s="75">
        <v>3956</v>
      </c>
      <c r="X55" s="15">
        <v>0</v>
      </c>
      <c r="Y55" s="75">
        <v>694</v>
      </c>
      <c r="Z55" s="15">
        <v>0</v>
      </c>
      <c r="AA55" s="12">
        <v>831</v>
      </c>
    </row>
    <row r="56" spans="1:27" ht="15.75" hidden="1" thickBot="1" x14ac:dyDescent="0.3">
      <c r="A56" s="8">
        <v>39173</v>
      </c>
      <c r="B56" s="4">
        <v>117</v>
      </c>
      <c r="C56" s="75">
        <v>91110</v>
      </c>
      <c r="D56" s="5">
        <v>9</v>
      </c>
      <c r="E56" s="75">
        <v>20495</v>
      </c>
      <c r="F56" s="5">
        <v>1</v>
      </c>
      <c r="G56" s="75">
        <v>4134</v>
      </c>
      <c r="H56" s="5">
        <v>57</v>
      </c>
      <c r="I56" s="11">
        <v>8464</v>
      </c>
      <c r="J56" s="131">
        <v>1</v>
      </c>
      <c r="K56" s="12">
        <v>2478</v>
      </c>
      <c r="L56" s="5">
        <v>18</v>
      </c>
      <c r="M56" s="75">
        <v>16204</v>
      </c>
      <c r="N56" s="5">
        <v>261</v>
      </c>
      <c r="O56" s="75">
        <v>41868</v>
      </c>
      <c r="P56" s="5">
        <v>251</v>
      </c>
      <c r="Q56" s="11">
        <v>31574</v>
      </c>
      <c r="R56" s="131">
        <v>0</v>
      </c>
      <c r="S56" s="142">
        <v>0</v>
      </c>
      <c r="T56" s="15">
        <v>10</v>
      </c>
      <c r="U56" s="75">
        <v>4722</v>
      </c>
      <c r="V56" s="15">
        <v>0</v>
      </c>
      <c r="W56" s="75">
        <v>4724</v>
      </c>
      <c r="X56" s="15">
        <v>0</v>
      </c>
      <c r="Y56" s="75">
        <v>848</v>
      </c>
      <c r="Z56" s="15">
        <v>1</v>
      </c>
      <c r="AA56" s="12">
        <v>989</v>
      </c>
    </row>
    <row r="57" spans="1:27" ht="15.75" hidden="1" thickBot="1" x14ac:dyDescent="0.3">
      <c r="A57" s="8">
        <v>39203</v>
      </c>
      <c r="B57" s="4">
        <v>88</v>
      </c>
      <c r="C57" s="75">
        <v>65520</v>
      </c>
      <c r="D57" s="5">
        <v>16</v>
      </c>
      <c r="E57" s="75">
        <v>25703</v>
      </c>
      <c r="F57" s="5">
        <v>2</v>
      </c>
      <c r="G57" s="75">
        <v>3490</v>
      </c>
      <c r="H57" s="5">
        <v>20</v>
      </c>
      <c r="I57" s="11">
        <v>7749</v>
      </c>
      <c r="J57" s="131">
        <v>2</v>
      </c>
      <c r="K57" s="12">
        <v>2072</v>
      </c>
      <c r="L57" s="5">
        <v>29</v>
      </c>
      <c r="M57" s="75">
        <v>17513</v>
      </c>
      <c r="N57" s="5">
        <v>255</v>
      </c>
      <c r="O57" s="75">
        <v>41502</v>
      </c>
      <c r="P57" s="5">
        <v>226</v>
      </c>
      <c r="Q57" s="11">
        <v>30970</v>
      </c>
      <c r="R57" s="131">
        <v>0</v>
      </c>
      <c r="S57" s="142">
        <v>0</v>
      </c>
      <c r="T57" s="15">
        <v>16</v>
      </c>
      <c r="U57" s="75">
        <v>4600</v>
      </c>
      <c r="V57" s="15">
        <v>1</v>
      </c>
      <c r="W57" s="75">
        <v>5733</v>
      </c>
      <c r="X57" s="15">
        <v>12</v>
      </c>
      <c r="Y57" s="75">
        <v>899</v>
      </c>
      <c r="Z57" s="15">
        <v>3</v>
      </c>
      <c r="AA57" s="12">
        <v>1083</v>
      </c>
    </row>
    <row r="58" spans="1:27" ht="15.75" hidden="1" thickBot="1" x14ac:dyDescent="0.3">
      <c r="A58" s="8">
        <v>39234</v>
      </c>
      <c r="B58" s="4">
        <v>87</v>
      </c>
      <c r="C58" s="75">
        <v>56376</v>
      </c>
      <c r="D58" s="5">
        <v>21</v>
      </c>
      <c r="E58" s="75">
        <v>30619</v>
      </c>
      <c r="F58" s="5">
        <v>4</v>
      </c>
      <c r="G58" s="75">
        <v>3889</v>
      </c>
      <c r="H58" s="5">
        <v>33</v>
      </c>
      <c r="I58" s="11">
        <v>8642</v>
      </c>
      <c r="J58" s="131">
        <v>1</v>
      </c>
      <c r="K58" s="12">
        <v>2577</v>
      </c>
      <c r="L58" s="5">
        <v>35</v>
      </c>
      <c r="M58" s="75">
        <v>16871</v>
      </c>
      <c r="N58" s="5">
        <v>240</v>
      </c>
      <c r="O58" s="75">
        <v>39781</v>
      </c>
      <c r="P58" s="5">
        <v>236</v>
      </c>
      <c r="Q58" s="11">
        <v>30361</v>
      </c>
      <c r="R58" s="131">
        <v>0</v>
      </c>
      <c r="S58" s="142">
        <v>0</v>
      </c>
      <c r="T58" s="15">
        <v>7</v>
      </c>
      <c r="U58" s="75">
        <v>4127</v>
      </c>
      <c r="V58" s="15">
        <v>0</v>
      </c>
      <c r="W58" s="75">
        <v>4540</v>
      </c>
      <c r="X58" s="15">
        <v>0</v>
      </c>
      <c r="Y58" s="75">
        <v>753</v>
      </c>
      <c r="Z58" s="15">
        <v>0</v>
      </c>
      <c r="AA58" s="12">
        <v>953</v>
      </c>
    </row>
    <row r="59" spans="1:27" ht="15.75" hidden="1" thickBot="1" x14ac:dyDescent="0.3">
      <c r="A59" s="8">
        <v>39264</v>
      </c>
      <c r="B59" s="4">
        <v>168</v>
      </c>
      <c r="C59" s="75">
        <v>87436</v>
      </c>
      <c r="D59" s="5">
        <v>12</v>
      </c>
      <c r="E59" s="75">
        <v>32328</v>
      </c>
      <c r="F59" s="5">
        <v>2</v>
      </c>
      <c r="G59" s="75">
        <v>5680</v>
      </c>
      <c r="H59" s="5">
        <v>35</v>
      </c>
      <c r="I59" s="11">
        <v>8979</v>
      </c>
      <c r="J59" s="131">
        <v>5</v>
      </c>
      <c r="K59" s="12">
        <v>4355</v>
      </c>
      <c r="L59" s="5">
        <v>33</v>
      </c>
      <c r="M59" s="75">
        <v>18523</v>
      </c>
      <c r="N59" s="5">
        <v>364</v>
      </c>
      <c r="O59" s="75">
        <v>48554</v>
      </c>
      <c r="P59" s="5">
        <v>338</v>
      </c>
      <c r="Q59" s="11">
        <v>37104</v>
      </c>
      <c r="R59" s="131">
        <v>0</v>
      </c>
      <c r="S59" s="142">
        <v>0</v>
      </c>
      <c r="T59" s="15">
        <v>26</v>
      </c>
      <c r="U59" s="75">
        <v>5218</v>
      </c>
      <c r="V59" s="15">
        <v>0</v>
      </c>
      <c r="W59" s="75">
        <v>5373</v>
      </c>
      <c r="X59" s="15">
        <v>0</v>
      </c>
      <c r="Y59" s="75">
        <v>829</v>
      </c>
      <c r="Z59" s="15">
        <v>5</v>
      </c>
      <c r="AA59" s="12">
        <v>1328</v>
      </c>
    </row>
    <row r="60" spans="1:27" ht="15.75" hidden="1" thickBot="1" x14ac:dyDescent="0.3">
      <c r="A60" s="8">
        <v>39295</v>
      </c>
      <c r="B60" s="4">
        <v>65</v>
      </c>
      <c r="C60" s="75">
        <v>92649</v>
      </c>
      <c r="D60" s="5">
        <v>51</v>
      </c>
      <c r="E60" s="75">
        <v>29780</v>
      </c>
      <c r="F60" s="5">
        <v>4</v>
      </c>
      <c r="G60" s="75">
        <v>3903</v>
      </c>
      <c r="H60" s="5">
        <v>19</v>
      </c>
      <c r="I60" s="11">
        <v>9163</v>
      </c>
      <c r="J60" s="131">
        <v>9</v>
      </c>
      <c r="K60" s="12">
        <v>4751</v>
      </c>
      <c r="L60" s="5">
        <v>40</v>
      </c>
      <c r="M60" s="75">
        <v>20189</v>
      </c>
      <c r="N60" s="5">
        <v>260</v>
      </c>
      <c r="O60" s="75">
        <v>49378</v>
      </c>
      <c r="P60" s="5">
        <v>252</v>
      </c>
      <c r="Q60" s="11">
        <v>37639</v>
      </c>
      <c r="R60" s="131">
        <v>0</v>
      </c>
      <c r="S60" s="142">
        <v>0</v>
      </c>
      <c r="T60" s="15">
        <v>5</v>
      </c>
      <c r="U60" s="75">
        <v>5147</v>
      </c>
      <c r="V60" s="15">
        <v>1</v>
      </c>
      <c r="W60" s="75">
        <v>5742</v>
      </c>
      <c r="X60" s="15">
        <v>2</v>
      </c>
      <c r="Y60" s="75">
        <v>850</v>
      </c>
      <c r="Z60" s="15">
        <v>0</v>
      </c>
      <c r="AA60" s="12">
        <v>1172</v>
      </c>
    </row>
    <row r="61" spans="1:27" ht="15.75" hidden="1" thickBot="1" x14ac:dyDescent="0.3">
      <c r="A61" s="8">
        <v>39326</v>
      </c>
      <c r="B61" s="4">
        <v>86</v>
      </c>
      <c r="C61" s="75">
        <v>91708</v>
      </c>
      <c r="D61" s="5">
        <v>9</v>
      </c>
      <c r="E61" s="75">
        <v>25318</v>
      </c>
      <c r="F61" s="5">
        <v>2</v>
      </c>
      <c r="G61" s="75">
        <v>4681</v>
      </c>
      <c r="H61" s="5">
        <v>54</v>
      </c>
      <c r="I61" s="11">
        <v>10820</v>
      </c>
      <c r="J61" s="131">
        <v>3</v>
      </c>
      <c r="K61" s="12">
        <v>3131</v>
      </c>
      <c r="L61" s="5">
        <v>27</v>
      </c>
      <c r="M61" s="75">
        <v>19556</v>
      </c>
      <c r="N61" s="5">
        <v>216</v>
      </c>
      <c r="O61" s="75">
        <v>44323</v>
      </c>
      <c r="P61" s="5">
        <v>209</v>
      </c>
      <c r="Q61" s="11">
        <v>32916</v>
      </c>
      <c r="R61" s="131">
        <v>0</v>
      </c>
      <c r="S61" s="142">
        <v>0</v>
      </c>
      <c r="T61" s="15">
        <v>6</v>
      </c>
      <c r="U61" s="75">
        <v>5063</v>
      </c>
      <c r="V61" s="15">
        <v>1</v>
      </c>
      <c r="W61" s="75">
        <v>5523</v>
      </c>
      <c r="X61" s="15">
        <v>0</v>
      </c>
      <c r="Y61" s="75">
        <v>821</v>
      </c>
      <c r="Z61" s="15">
        <v>1</v>
      </c>
      <c r="AA61" s="12">
        <v>1251</v>
      </c>
    </row>
    <row r="62" spans="1:27" ht="15.75" hidden="1" thickBot="1" x14ac:dyDescent="0.3">
      <c r="A62" s="8">
        <v>39356</v>
      </c>
      <c r="B62" s="4">
        <v>167</v>
      </c>
      <c r="C62" s="75">
        <v>128899</v>
      </c>
      <c r="D62" s="5">
        <v>20</v>
      </c>
      <c r="E62" s="75">
        <v>27370</v>
      </c>
      <c r="F62" s="5">
        <v>10</v>
      </c>
      <c r="G62" s="75">
        <v>5485</v>
      </c>
      <c r="H62" s="5">
        <v>41</v>
      </c>
      <c r="I62" s="11">
        <v>9166</v>
      </c>
      <c r="J62" s="131">
        <v>1</v>
      </c>
      <c r="K62" s="12">
        <v>3479</v>
      </c>
      <c r="L62" s="5">
        <v>18</v>
      </c>
      <c r="M62" s="75">
        <v>22162</v>
      </c>
      <c r="N62" s="5">
        <v>305</v>
      </c>
      <c r="O62" s="75">
        <v>46254</v>
      </c>
      <c r="P62" s="5">
        <v>295</v>
      </c>
      <c r="Q62" s="11">
        <v>34355</v>
      </c>
      <c r="R62" s="131">
        <v>0</v>
      </c>
      <c r="S62" s="142">
        <v>0</v>
      </c>
      <c r="T62" s="15">
        <v>6</v>
      </c>
      <c r="U62" s="75">
        <v>5512</v>
      </c>
      <c r="V62" s="15">
        <v>1</v>
      </c>
      <c r="W62" s="75">
        <v>5465</v>
      </c>
      <c r="X62" s="15">
        <v>3</v>
      </c>
      <c r="Y62" s="75">
        <v>922</v>
      </c>
      <c r="Z62" s="15">
        <v>0</v>
      </c>
      <c r="AA62" s="12">
        <v>1286</v>
      </c>
    </row>
    <row r="63" spans="1:27" ht="15.75" hidden="1" thickBot="1" x14ac:dyDescent="0.3">
      <c r="A63" s="8">
        <v>39387</v>
      </c>
      <c r="B63" s="4">
        <v>83</v>
      </c>
      <c r="C63" s="75">
        <v>138689</v>
      </c>
      <c r="D63" s="5">
        <v>10</v>
      </c>
      <c r="E63" s="75">
        <v>24239</v>
      </c>
      <c r="F63" s="5">
        <v>3</v>
      </c>
      <c r="G63" s="75">
        <v>4570</v>
      </c>
      <c r="H63" s="5">
        <v>36</v>
      </c>
      <c r="I63" s="11">
        <v>8903</v>
      </c>
      <c r="J63" s="131">
        <v>7</v>
      </c>
      <c r="K63" s="12">
        <v>3504</v>
      </c>
      <c r="L63" s="5">
        <v>25</v>
      </c>
      <c r="M63" s="75">
        <v>18753</v>
      </c>
      <c r="N63" s="5">
        <v>278</v>
      </c>
      <c r="O63" s="75">
        <v>49188</v>
      </c>
      <c r="P63" s="5">
        <v>270</v>
      </c>
      <c r="Q63" s="11">
        <v>37163</v>
      </c>
      <c r="R63" s="131">
        <v>0</v>
      </c>
      <c r="S63" s="142">
        <v>0</v>
      </c>
      <c r="T63" s="15">
        <v>8</v>
      </c>
      <c r="U63" s="75">
        <v>5492</v>
      </c>
      <c r="V63" s="15">
        <v>0</v>
      </c>
      <c r="W63" s="75">
        <v>5436</v>
      </c>
      <c r="X63" s="15">
        <v>0</v>
      </c>
      <c r="Y63" s="75">
        <v>1097</v>
      </c>
      <c r="Z63" s="15">
        <v>5</v>
      </c>
      <c r="AA63" s="12">
        <v>1389</v>
      </c>
    </row>
    <row r="64" spans="1:27" ht="15.75" hidden="1" thickBot="1" x14ac:dyDescent="0.3">
      <c r="A64" s="8">
        <v>39417</v>
      </c>
      <c r="B64" s="4">
        <v>136</v>
      </c>
      <c r="C64" s="75">
        <v>134346</v>
      </c>
      <c r="D64" s="5">
        <v>23</v>
      </c>
      <c r="E64" s="75">
        <v>24228</v>
      </c>
      <c r="F64" s="5">
        <v>4</v>
      </c>
      <c r="G64" s="75">
        <v>4929</v>
      </c>
      <c r="H64" s="5">
        <v>81</v>
      </c>
      <c r="I64" s="11">
        <v>12268</v>
      </c>
      <c r="J64" s="131">
        <v>0</v>
      </c>
      <c r="K64" s="12">
        <v>3955</v>
      </c>
      <c r="L64" s="5">
        <v>32</v>
      </c>
      <c r="M64" s="75">
        <v>16573</v>
      </c>
      <c r="N64" s="5">
        <v>273</v>
      </c>
      <c r="O64" s="75">
        <v>48459</v>
      </c>
      <c r="P64" s="5">
        <v>259</v>
      </c>
      <c r="Q64" s="11">
        <v>37744</v>
      </c>
      <c r="R64" s="131">
        <v>0</v>
      </c>
      <c r="S64" s="142">
        <v>0</v>
      </c>
      <c r="T64" s="15">
        <v>9</v>
      </c>
      <c r="U64" s="75">
        <v>5114</v>
      </c>
      <c r="V64" s="15">
        <v>3</v>
      </c>
      <c r="W64" s="75">
        <v>4956</v>
      </c>
      <c r="X64" s="15">
        <v>2</v>
      </c>
      <c r="Y64" s="75">
        <v>645</v>
      </c>
      <c r="Z64" s="15">
        <v>1</v>
      </c>
      <c r="AA64" s="12">
        <v>1264</v>
      </c>
    </row>
    <row r="65" spans="1:27" ht="15.75" hidden="1" thickBot="1" x14ac:dyDescent="0.3">
      <c r="A65" s="8">
        <v>39448</v>
      </c>
      <c r="B65" s="4">
        <v>70</v>
      </c>
      <c r="C65" s="75">
        <v>124356</v>
      </c>
      <c r="D65" s="5">
        <v>12</v>
      </c>
      <c r="E65" s="75">
        <v>21083</v>
      </c>
      <c r="F65" s="5">
        <v>1</v>
      </c>
      <c r="G65" s="75">
        <v>5711</v>
      </c>
      <c r="H65" s="5">
        <v>15</v>
      </c>
      <c r="I65" s="11">
        <v>8778</v>
      </c>
      <c r="J65" s="131">
        <v>0</v>
      </c>
      <c r="K65" s="12">
        <v>3866</v>
      </c>
      <c r="L65" s="5">
        <v>17</v>
      </c>
      <c r="M65" s="75">
        <v>17059</v>
      </c>
      <c r="N65" s="5">
        <v>258</v>
      </c>
      <c r="O65" s="75">
        <v>47593</v>
      </c>
      <c r="P65" s="5">
        <v>254</v>
      </c>
      <c r="Q65" s="11">
        <v>35357</v>
      </c>
      <c r="R65" s="131">
        <v>0</v>
      </c>
      <c r="S65" s="142">
        <v>0</v>
      </c>
      <c r="T65" s="15">
        <v>4</v>
      </c>
      <c r="U65" s="75">
        <v>5862</v>
      </c>
      <c r="V65" s="15">
        <v>0</v>
      </c>
      <c r="W65" s="75">
        <v>5426</v>
      </c>
      <c r="X65" s="15">
        <v>0</v>
      </c>
      <c r="Y65" s="75">
        <v>948</v>
      </c>
      <c r="Z65" s="15">
        <v>7</v>
      </c>
      <c r="AA65" s="12">
        <v>2021</v>
      </c>
    </row>
    <row r="66" spans="1:27" ht="15.75" hidden="1" thickBot="1" x14ac:dyDescent="0.3">
      <c r="A66" s="8">
        <v>39479</v>
      </c>
      <c r="B66" s="4">
        <v>112</v>
      </c>
      <c r="C66" s="75">
        <v>141745</v>
      </c>
      <c r="D66" s="5">
        <v>21</v>
      </c>
      <c r="E66" s="75">
        <v>23738</v>
      </c>
      <c r="F66" s="5">
        <v>1</v>
      </c>
      <c r="G66" s="75">
        <v>4667</v>
      </c>
      <c r="H66" s="5">
        <v>16</v>
      </c>
      <c r="I66" s="11">
        <v>8077</v>
      </c>
      <c r="J66" s="131">
        <v>8</v>
      </c>
      <c r="K66" s="12">
        <v>3950</v>
      </c>
      <c r="L66" s="5">
        <v>21</v>
      </c>
      <c r="M66" s="75">
        <v>18577</v>
      </c>
      <c r="N66" s="5">
        <v>261</v>
      </c>
      <c r="O66" s="75">
        <v>46152</v>
      </c>
      <c r="P66" s="5">
        <v>253</v>
      </c>
      <c r="Q66" s="11">
        <v>34717</v>
      </c>
      <c r="R66" s="131">
        <v>0</v>
      </c>
      <c r="S66" s="142">
        <v>0</v>
      </c>
      <c r="T66" s="15">
        <v>6</v>
      </c>
      <c r="U66" s="75">
        <v>5306</v>
      </c>
      <c r="V66" s="15">
        <v>2</v>
      </c>
      <c r="W66" s="75">
        <v>5097</v>
      </c>
      <c r="X66" s="15">
        <v>0</v>
      </c>
      <c r="Y66" s="75">
        <v>1032</v>
      </c>
      <c r="Z66" s="15">
        <v>4</v>
      </c>
      <c r="AA66" s="12">
        <v>1193</v>
      </c>
    </row>
    <row r="67" spans="1:27" ht="15.75" hidden="1" thickBot="1" x14ac:dyDescent="0.3">
      <c r="A67" s="8">
        <v>39508</v>
      </c>
      <c r="B67" s="4">
        <v>123</v>
      </c>
      <c r="C67" s="75">
        <v>131459</v>
      </c>
      <c r="D67" s="5">
        <v>103</v>
      </c>
      <c r="E67" s="75">
        <v>29952</v>
      </c>
      <c r="F67" s="5">
        <v>3</v>
      </c>
      <c r="G67" s="75">
        <v>4833</v>
      </c>
      <c r="H67" s="5">
        <v>24</v>
      </c>
      <c r="I67" s="11">
        <v>9215</v>
      </c>
      <c r="J67" s="131">
        <v>4</v>
      </c>
      <c r="K67" s="12">
        <v>4580</v>
      </c>
      <c r="L67" s="5">
        <v>60</v>
      </c>
      <c r="M67" s="75">
        <v>17115</v>
      </c>
      <c r="N67" s="5">
        <v>228</v>
      </c>
      <c r="O67" s="75">
        <v>49192</v>
      </c>
      <c r="P67" s="5">
        <v>222</v>
      </c>
      <c r="Q67" s="11">
        <v>36581</v>
      </c>
      <c r="R67" s="131">
        <v>0</v>
      </c>
      <c r="S67" s="142">
        <v>0</v>
      </c>
      <c r="T67" s="15">
        <v>2</v>
      </c>
      <c r="U67" s="75">
        <v>5587</v>
      </c>
      <c r="V67" s="15">
        <v>3</v>
      </c>
      <c r="W67" s="75">
        <v>5820</v>
      </c>
      <c r="X67" s="15">
        <v>1</v>
      </c>
      <c r="Y67" s="75">
        <v>1204</v>
      </c>
      <c r="Z67" s="15">
        <v>4</v>
      </c>
      <c r="AA67" s="12">
        <v>1488</v>
      </c>
    </row>
    <row r="68" spans="1:27" ht="15.75" hidden="1" thickBot="1" x14ac:dyDescent="0.3">
      <c r="A68" s="8">
        <v>39539</v>
      </c>
      <c r="B68" s="4">
        <v>111</v>
      </c>
      <c r="C68" s="75">
        <v>97093</v>
      </c>
      <c r="D68" s="5">
        <v>8</v>
      </c>
      <c r="E68" s="75">
        <v>22108</v>
      </c>
      <c r="F68" s="5">
        <v>2</v>
      </c>
      <c r="G68" s="75">
        <v>4729</v>
      </c>
      <c r="H68" s="5">
        <v>47</v>
      </c>
      <c r="I68" s="11">
        <v>9979</v>
      </c>
      <c r="J68" s="131">
        <v>2</v>
      </c>
      <c r="K68" s="12">
        <v>3119</v>
      </c>
      <c r="L68" s="5">
        <v>27</v>
      </c>
      <c r="M68" s="75">
        <v>15777</v>
      </c>
      <c r="N68" s="5">
        <v>275</v>
      </c>
      <c r="O68" s="75">
        <v>48372</v>
      </c>
      <c r="P68" s="5">
        <v>259</v>
      </c>
      <c r="Q68" s="11">
        <v>36639</v>
      </c>
      <c r="R68" s="131">
        <v>0</v>
      </c>
      <c r="S68" s="142">
        <v>0</v>
      </c>
      <c r="T68" s="15">
        <v>13</v>
      </c>
      <c r="U68" s="75">
        <v>5404</v>
      </c>
      <c r="V68" s="15">
        <v>2</v>
      </c>
      <c r="W68" s="75">
        <v>5364</v>
      </c>
      <c r="X68" s="15">
        <v>1</v>
      </c>
      <c r="Y68" s="75">
        <v>965</v>
      </c>
      <c r="Z68" s="15">
        <v>1</v>
      </c>
      <c r="AA68" s="12">
        <v>1555</v>
      </c>
    </row>
    <row r="69" spans="1:27" ht="15.75" hidden="1" thickBot="1" x14ac:dyDescent="0.3">
      <c r="A69" s="8">
        <v>39569</v>
      </c>
      <c r="B69" s="4">
        <v>48</v>
      </c>
      <c r="C69" s="75">
        <v>54082</v>
      </c>
      <c r="D69" s="5">
        <v>5</v>
      </c>
      <c r="E69" s="75">
        <v>20794</v>
      </c>
      <c r="F69" s="5">
        <v>3</v>
      </c>
      <c r="G69" s="75">
        <v>3623</v>
      </c>
      <c r="H69" s="5">
        <v>4</v>
      </c>
      <c r="I69" s="11">
        <v>6994</v>
      </c>
      <c r="J69" s="131">
        <v>0</v>
      </c>
      <c r="K69" s="12">
        <v>1368</v>
      </c>
      <c r="L69" s="5">
        <v>6</v>
      </c>
      <c r="M69" s="75">
        <v>18419</v>
      </c>
      <c r="N69" s="5">
        <v>95</v>
      </c>
      <c r="O69" s="75">
        <v>37462</v>
      </c>
      <c r="P69" s="5">
        <v>94</v>
      </c>
      <c r="Q69" s="11">
        <v>26778</v>
      </c>
      <c r="R69" s="131">
        <v>1</v>
      </c>
      <c r="S69" s="12">
        <v>10864</v>
      </c>
      <c r="T69" s="15">
        <v>0</v>
      </c>
      <c r="U69" s="75">
        <v>5316</v>
      </c>
      <c r="V69" s="15">
        <v>0</v>
      </c>
      <c r="W69" s="75">
        <v>4459</v>
      </c>
      <c r="X69" s="15">
        <v>1</v>
      </c>
      <c r="Y69" s="75">
        <v>1089</v>
      </c>
      <c r="Z69" s="15">
        <v>1</v>
      </c>
      <c r="AA69" s="12">
        <v>1423</v>
      </c>
    </row>
    <row r="70" spans="1:27" ht="15.75" hidden="1" thickBot="1" x14ac:dyDescent="0.3">
      <c r="A70" s="8">
        <v>39600</v>
      </c>
      <c r="B70" s="4">
        <v>51</v>
      </c>
      <c r="C70" s="75">
        <v>61018</v>
      </c>
      <c r="D70" s="5">
        <v>14</v>
      </c>
      <c r="E70" s="75">
        <v>32245</v>
      </c>
      <c r="F70" s="5">
        <v>7</v>
      </c>
      <c r="G70" s="75">
        <v>4302</v>
      </c>
      <c r="H70" s="5">
        <v>28</v>
      </c>
      <c r="I70" s="11">
        <v>8592</v>
      </c>
      <c r="J70" s="131">
        <v>3</v>
      </c>
      <c r="K70" s="12">
        <v>2515</v>
      </c>
      <c r="L70" s="5">
        <v>17</v>
      </c>
      <c r="M70" s="75">
        <v>15613</v>
      </c>
      <c r="N70" s="5">
        <v>197</v>
      </c>
      <c r="O70" s="75">
        <v>42556</v>
      </c>
      <c r="P70" s="5">
        <v>192</v>
      </c>
      <c r="Q70" s="11">
        <v>32701</v>
      </c>
      <c r="R70" s="131">
        <v>0</v>
      </c>
      <c r="S70" s="12">
        <v>0</v>
      </c>
      <c r="T70" s="15">
        <v>4</v>
      </c>
      <c r="U70" s="75">
        <v>4490</v>
      </c>
      <c r="V70" s="15">
        <v>1</v>
      </c>
      <c r="W70" s="75">
        <v>4598</v>
      </c>
      <c r="X70" s="15">
        <v>0</v>
      </c>
      <c r="Y70" s="75">
        <v>767</v>
      </c>
      <c r="Z70" s="15">
        <v>2</v>
      </c>
      <c r="AA70" s="12">
        <v>1586</v>
      </c>
    </row>
    <row r="71" spans="1:27" ht="15.75" hidden="1" thickBot="1" x14ac:dyDescent="0.3">
      <c r="A71" s="8">
        <v>39630</v>
      </c>
      <c r="B71" s="4">
        <v>111</v>
      </c>
      <c r="C71" s="75">
        <v>93564</v>
      </c>
      <c r="D71" s="5">
        <v>7</v>
      </c>
      <c r="E71" s="75">
        <v>36341</v>
      </c>
      <c r="F71" s="5">
        <v>8</v>
      </c>
      <c r="G71" s="75">
        <v>6332</v>
      </c>
      <c r="H71" s="5">
        <v>42</v>
      </c>
      <c r="I71" s="11">
        <v>10444</v>
      </c>
      <c r="J71" s="131">
        <v>2</v>
      </c>
      <c r="K71" s="12">
        <v>4553</v>
      </c>
      <c r="L71" s="5">
        <v>30</v>
      </c>
      <c r="M71" s="75">
        <v>18045</v>
      </c>
      <c r="N71" s="5">
        <v>386</v>
      </c>
      <c r="O71" s="75">
        <v>52105</v>
      </c>
      <c r="P71" s="5">
        <v>376</v>
      </c>
      <c r="Q71" s="11">
        <v>39973</v>
      </c>
      <c r="R71" s="131">
        <v>0</v>
      </c>
      <c r="S71" s="12">
        <v>0</v>
      </c>
      <c r="T71" s="15">
        <v>10</v>
      </c>
      <c r="U71" s="75">
        <v>5624</v>
      </c>
      <c r="V71" s="15">
        <v>0</v>
      </c>
      <c r="W71" s="75">
        <v>5527</v>
      </c>
      <c r="X71" s="15">
        <v>0</v>
      </c>
      <c r="Y71" s="75">
        <v>981</v>
      </c>
      <c r="Z71" s="15">
        <v>6</v>
      </c>
      <c r="AA71" s="12">
        <v>2557</v>
      </c>
    </row>
    <row r="72" spans="1:27" ht="15.75" hidden="1" thickBot="1" x14ac:dyDescent="0.3">
      <c r="A72" s="8">
        <v>39661</v>
      </c>
      <c r="B72" s="4">
        <v>61</v>
      </c>
      <c r="C72" s="75">
        <v>86694</v>
      </c>
      <c r="D72" s="5">
        <v>8</v>
      </c>
      <c r="E72" s="75">
        <v>27135</v>
      </c>
      <c r="F72" s="5">
        <v>3</v>
      </c>
      <c r="G72" s="75">
        <v>4281</v>
      </c>
      <c r="H72" s="5">
        <v>23</v>
      </c>
      <c r="I72" s="11">
        <v>9724</v>
      </c>
      <c r="J72" s="131">
        <v>1</v>
      </c>
      <c r="K72" s="12">
        <v>3941</v>
      </c>
      <c r="L72" s="5">
        <v>16</v>
      </c>
      <c r="M72" s="75">
        <v>15411</v>
      </c>
      <c r="N72" s="5">
        <v>221</v>
      </c>
      <c r="O72" s="75">
        <v>48795</v>
      </c>
      <c r="P72" s="5">
        <v>219</v>
      </c>
      <c r="Q72" s="11">
        <v>37132</v>
      </c>
      <c r="R72" s="131">
        <v>0</v>
      </c>
      <c r="S72" s="12">
        <v>0</v>
      </c>
      <c r="T72" s="15">
        <v>1</v>
      </c>
      <c r="U72" s="75">
        <v>5194</v>
      </c>
      <c r="V72" s="15">
        <v>0</v>
      </c>
      <c r="W72" s="75">
        <v>5506</v>
      </c>
      <c r="X72" s="15">
        <v>1</v>
      </c>
      <c r="Y72" s="75">
        <v>963</v>
      </c>
      <c r="Z72" s="15">
        <v>1</v>
      </c>
      <c r="AA72" s="12">
        <v>2115</v>
      </c>
    </row>
    <row r="73" spans="1:27" ht="15.75" hidden="1" thickBot="1" x14ac:dyDescent="0.3">
      <c r="A73" s="8">
        <v>39692</v>
      </c>
      <c r="B73" s="4">
        <v>111</v>
      </c>
      <c r="C73" s="75">
        <v>81166</v>
      </c>
      <c r="D73" s="5">
        <v>12</v>
      </c>
      <c r="E73" s="75">
        <v>22909</v>
      </c>
      <c r="F73" s="5">
        <v>8</v>
      </c>
      <c r="G73" s="75">
        <v>4545</v>
      </c>
      <c r="H73" s="5">
        <v>46</v>
      </c>
      <c r="I73" s="11">
        <v>10376</v>
      </c>
      <c r="J73" s="131">
        <v>4</v>
      </c>
      <c r="K73" s="12">
        <v>2109</v>
      </c>
      <c r="L73" s="5">
        <v>36</v>
      </c>
      <c r="M73" s="75">
        <v>13828</v>
      </c>
      <c r="N73" s="5">
        <v>210</v>
      </c>
      <c r="O73" s="75">
        <v>39786</v>
      </c>
      <c r="P73" s="5">
        <v>206</v>
      </c>
      <c r="Q73" s="11">
        <v>29804</v>
      </c>
      <c r="R73" s="131">
        <v>0</v>
      </c>
      <c r="S73" s="12">
        <v>0</v>
      </c>
      <c r="T73" s="15">
        <v>1</v>
      </c>
      <c r="U73" s="75">
        <v>4408</v>
      </c>
      <c r="V73" s="15">
        <v>3</v>
      </c>
      <c r="W73" s="75">
        <v>4991</v>
      </c>
      <c r="X73" s="15">
        <v>0</v>
      </c>
      <c r="Y73" s="75">
        <v>565</v>
      </c>
      <c r="Z73" s="15">
        <v>1</v>
      </c>
      <c r="AA73" s="12">
        <v>1888</v>
      </c>
    </row>
    <row r="74" spans="1:27" ht="15.75" hidden="1" thickBot="1" x14ac:dyDescent="0.3">
      <c r="A74" s="8">
        <v>39722</v>
      </c>
      <c r="B74" s="4">
        <v>160</v>
      </c>
      <c r="C74" s="75">
        <v>122567</v>
      </c>
      <c r="D74" s="5">
        <v>20</v>
      </c>
      <c r="E74" s="75">
        <v>27280</v>
      </c>
      <c r="F74" s="5">
        <v>6</v>
      </c>
      <c r="G74" s="75">
        <v>5172</v>
      </c>
      <c r="H74" s="5">
        <v>27</v>
      </c>
      <c r="I74" s="11">
        <v>9723</v>
      </c>
      <c r="J74" s="131">
        <v>5</v>
      </c>
      <c r="K74" s="12">
        <v>3209</v>
      </c>
      <c r="L74" s="5">
        <v>23</v>
      </c>
      <c r="M74" s="75">
        <v>17344</v>
      </c>
      <c r="N74" s="5">
        <v>275</v>
      </c>
      <c r="O74" s="75">
        <v>49469</v>
      </c>
      <c r="P74" s="5">
        <v>251</v>
      </c>
      <c r="Q74" s="11">
        <v>36831</v>
      </c>
      <c r="R74" s="131">
        <v>0</v>
      </c>
      <c r="S74" s="12">
        <v>0</v>
      </c>
      <c r="T74" s="15">
        <v>24</v>
      </c>
      <c r="U74" s="75">
        <v>5551</v>
      </c>
      <c r="V74" s="15">
        <v>0</v>
      </c>
      <c r="W74" s="75">
        <v>5941</v>
      </c>
      <c r="X74" s="15">
        <v>0</v>
      </c>
      <c r="Y74" s="75">
        <v>1146</v>
      </c>
      <c r="Z74" s="15">
        <v>2</v>
      </c>
      <c r="AA74" s="12">
        <v>2565</v>
      </c>
    </row>
    <row r="75" spans="1:27" ht="15.75" hidden="1" thickBot="1" x14ac:dyDescent="0.3">
      <c r="A75" s="8">
        <v>39753</v>
      </c>
      <c r="B75" s="4">
        <v>101</v>
      </c>
      <c r="C75" s="75">
        <v>123462</v>
      </c>
      <c r="D75" s="5">
        <v>18</v>
      </c>
      <c r="E75" s="75">
        <v>22450</v>
      </c>
      <c r="F75" s="5">
        <v>7</v>
      </c>
      <c r="G75" s="75">
        <v>4655</v>
      </c>
      <c r="H75" s="5">
        <v>13</v>
      </c>
      <c r="I75" s="11">
        <v>8147</v>
      </c>
      <c r="J75" s="131">
        <v>3</v>
      </c>
      <c r="K75" s="12">
        <v>2541</v>
      </c>
      <c r="L75" s="5">
        <v>12</v>
      </c>
      <c r="M75" s="75">
        <v>15887</v>
      </c>
      <c r="N75" s="5">
        <v>274</v>
      </c>
      <c r="O75" s="75">
        <v>50418</v>
      </c>
      <c r="P75" s="5">
        <v>271</v>
      </c>
      <c r="Q75" s="11">
        <v>37116</v>
      </c>
      <c r="R75" s="131">
        <v>0</v>
      </c>
      <c r="S75" s="12">
        <v>0</v>
      </c>
      <c r="T75" s="15">
        <v>2</v>
      </c>
      <c r="U75" s="75">
        <v>6179</v>
      </c>
      <c r="V75" s="15">
        <v>1</v>
      </c>
      <c r="W75" s="75">
        <v>6244</v>
      </c>
      <c r="X75" s="15">
        <v>0</v>
      </c>
      <c r="Y75" s="75">
        <v>879</v>
      </c>
      <c r="Z75" s="15">
        <v>1</v>
      </c>
      <c r="AA75" s="12">
        <v>2084</v>
      </c>
    </row>
    <row r="76" spans="1:27" ht="15.75" hidden="1" thickBot="1" x14ac:dyDescent="0.3">
      <c r="A76" s="8">
        <v>39783</v>
      </c>
      <c r="B76" s="4">
        <v>177</v>
      </c>
      <c r="C76" s="75">
        <v>127888</v>
      </c>
      <c r="D76" s="5">
        <v>35</v>
      </c>
      <c r="E76" s="75">
        <v>23738</v>
      </c>
      <c r="F76" s="5">
        <v>5</v>
      </c>
      <c r="G76" s="75">
        <v>5021</v>
      </c>
      <c r="H76" s="5">
        <v>97</v>
      </c>
      <c r="I76" s="11">
        <v>11446</v>
      </c>
      <c r="J76" s="131">
        <v>5</v>
      </c>
      <c r="K76" s="12">
        <v>2957</v>
      </c>
      <c r="L76" s="5">
        <v>33</v>
      </c>
      <c r="M76" s="75">
        <v>13604</v>
      </c>
      <c r="N76" s="5">
        <v>290</v>
      </c>
      <c r="O76" s="75">
        <v>48194</v>
      </c>
      <c r="P76" s="5">
        <v>288</v>
      </c>
      <c r="Q76" s="11">
        <v>36386</v>
      </c>
      <c r="R76" s="131">
        <v>0</v>
      </c>
      <c r="S76" s="12">
        <v>0</v>
      </c>
      <c r="T76" s="15">
        <v>2</v>
      </c>
      <c r="U76" s="75">
        <v>5417</v>
      </c>
      <c r="V76" s="15">
        <v>0</v>
      </c>
      <c r="W76" s="75">
        <v>5708</v>
      </c>
      <c r="X76" s="15">
        <v>0</v>
      </c>
      <c r="Y76" s="75">
        <v>683</v>
      </c>
      <c r="Z76" s="15">
        <v>1</v>
      </c>
      <c r="AA76" s="12">
        <v>1945</v>
      </c>
    </row>
    <row r="77" spans="1:27" ht="15.75" hidden="1" thickBot="1" x14ac:dyDescent="0.3">
      <c r="A77" s="8">
        <v>39814</v>
      </c>
      <c r="B77" s="4">
        <v>93</v>
      </c>
      <c r="C77" s="75">
        <v>98653</v>
      </c>
      <c r="D77" s="5">
        <v>8</v>
      </c>
      <c r="E77" s="75">
        <v>17122</v>
      </c>
      <c r="F77" s="5">
        <v>0</v>
      </c>
      <c r="G77" s="75">
        <v>4200</v>
      </c>
      <c r="H77" s="5">
        <v>8</v>
      </c>
      <c r="I77" s="11">
        <v>602</v>
      </c>
      <c r="J77" s="131">
        <v>0</v>
      </c>
      <c r="K77" s="12">
        <v>1938</v>
      </c>
      <c r="L77" s="5">
        <v>13</v>
      </c>
      <c r="M77" s="75">
        <v>13488</v>
      </c>
      <c r="N77" s="5">
        <v>182</v>
      </c>
      <c r="O77" s="75">
        <v>35844</v>
      </c>
      <c r="P77" s="5">
        <v>182</v>
      </c>
      <c r="Q77" s="11">
        <v>25275</v>
      </c>
      <c r="R77" s="131">
        <v>0</v>
      </c>
      <c r="S77" s="12">
        <v>0</v>
      </c>
      <c r="T77" s="15">
        <v>0</v>
      </c>
      <c r="U77" s="75">
        <v>5348</v>
      </c>
      <c r="V77" s="15">
        <v>0</v>
      </c>
      <c r="W77" s="75">
        <v>4416</v>
      </c>
      <c r="X77" s="15">
        <v>0</v>
      </c>
      <c r="Y77" s="75">
        <v>805</v>
      </c>
      <c r="Z77" s="15">
        <v>0</v>
      </c>
      <c r="AA77" s="12">
        <v>2002</v>
      </c>
    </row>
    <row r="78" spans="1:27" ht="15.75" hidden="1" thickBot="1" x14ac:dyDescent="0.3">
      <c r="A78" s="8">
        <v>39845</v>
      </c>
      <c r="B78" s="4">
        <v>34</v>
      </c>
      <c r="C78" s="75">
        <v>111701</v>
      </c>
      <c r="D78" s="5">
        <v>5</v>
      </c>
      <c r="E78" s="75">
        <v>16567</v>
      </c>
      <c r="F78" s="5">
        <v>2</v>
      </c>
      <c r="G78" s="75">
        <v>3593</v>
      </c>
      <c r="H78" s="5">
        <v>5</v>
      </c>
      <c r="I78" s="11">
        <v>6463</v>
      </c>
      <c r="J78" s="131">
        <v>0</v>
      </c>
      <c r="K78" s="12">
        <v>2343</v>
      </c>
      <c r="L78" s="5">
        <v>6</v>
      </c>
      <c r="M78" s="75">
        <v>10044</v>
      </c>
      <c r="N78" s="5">
        <v>176</v>
      </c>
      <c r="O78" s="75">
        <v>32792</v>
      </c>
      <c r="P78" s="5">
        <v>173</v>
      </c>
      <c r="Q78" s="11">
        <v>23058</v>
      </c>
      <c r="R78" s="131">
        <v>0</v>
      </c>
      <c r="S78" s="12">
        <v>0</v>
      </c>
      <c r="T78" s="15">
        <v>3</v>
      </c>
      <c r="U78" s="75">
        <v>4467</v>
      </c>
      <c r="V78" s="15">
        <v>0</v>
      </c>
      <c r="W78" s="75">
        <v>4422</v>
      </c>
      <c r="X78" s="15">
        <v>0</v>
      </c>
      <c r="Y78" s="75">
        <v>845</v>
      </c>
      <c r="Z78" s="15">
        <v>0</v>
      </c>
      <c r="AA78" s="12">
        <v>964</v>
      </c>
    </row>
    <row r="79" spans="1:27" ht="15.75" hidden="1" thickBot="1" x14ac:dyDescent="0.3">
      <c r="A79" s="8">
        <v>39873</v>
      </c>
      <c r="B79" s="4">
        <v>121</v>
      </c>
      <c r="C79" s="75">
        <v>100616</v>
      </c>
      <c r="D79" s="5">
        <v>13</v>
      </c>
      <c r="E79" s="75">
        <v>22120</v>
      </c>
      <c r="F79" s="5">
        <v>2</v>
      </c>
      <c r="G79" s="75">
        <v>4087</v>
      </c>
      <c r="H79" s="5">
        <v>2</v>
      </c>
      <c r="I79" s="11">
        <v>7440</v>
      </c>
      <c r="J79" s="131">
        <v>0</v>
      </c>
      <c r="K79" s="12">
        <v>3486</v>
      </c>
      <c r="L79" s="5">
        <v>10</v>
      </c>
      <c r="M79" s="75">
        <v>12115</v>
      </c>
      <c r="N79" s="5">
        <v>184</v>
      </c>
      <c r="O79" s="75">
        <v>34429</v>
      </c>
      <c r="P79" s="5">
        <v>182</v>
      </c>
      <c r="Q79" s="11">
        <v>23673</v>
      </c>
      <c r="R79" s="131">
        <v>0</v>
      </c>
      <c r="S79" s="12">
        <v>0</v>
      </c>
      <c r="T79" s="15">
        <v>0</v>
      </c>
      <c r="U79" s="75">
        <v>4721</v>
      </c>
      <c r="V79" s="15">
        <v>1</v>
      </c>
      <c r="W79" s="75">
        <v>5164</v>
      </c>
      <c r="X79" s="15">
        <v>1</v>
      </c>
      <c r="Y79" s="75">
        <v>871</v>
      </c>
      <c r="Z79" s="15">
        <v>0</v>
      </c>
      <c r="AA79" s="12">
        <v>890</v>
      </c>
    </row>
    <row r="80" spans="1:27" ht="15.75" hidden="1" thickBot="1" x14ac:dyDescent="0.3">
      <c r="A80" s="8">
        <v>39904</v>
      </c>
      <c r="B80" s="4">
        <v>79</v>
      </c>
      <c r="C80" s="75">
        <v>83194</v>
      </c>
      <c r="D80" s="5">
        <v>9</v>
      </c>
      <c r="E80" s="75">
        <v>17848</v>
      </c>
      <c r="F80" s="5">
        <v>5</v>
      </c>
      <c r="G80" s="75">
        <v>3923</v>
      </c>
      <c r="H80" s="5">
        <v>11</v>
      </c>
      <c r="I80" s="11">
        <v>8315</v>
      </c>
      <c r="J80" s="131">
        <v>2</v>
      </c>
      <c r="K80" s="12">
        <v>2364</v>
      </c>
      <c r="L80" s="5">
        <v>63</v>
      </c>
      <c r="M80" s="75">
        <v>12713</v>
      </c>
      <c r="N80" s="5">
        <v>206</v>
      </c>
      <c r="O80" s="75">
        <v>37787</v>
      </c>
      <c r="P80" s="5">
        <v>206</v>
      </c>
      <c r="Q80" s="11">
        <v>27022</v>
      </c>
      <c r="R80" s="131">
        <v>0</v>
      </c>
      <c r="S80" s="12">
        <v>10765</v>
      </c>
      <c r="T80" s="15">
        <v>0</v>
      </c>
      <c r="U80" s="75">
        <v>4837</v>
      </c>
      <c r="V80" s="15">
        <v>0</v>
      </c>
      <c r="W80" s="75">
        <v>5299</v>
      </c>
      <c r="X80" s="15">
        <v>0</v>
      </c>
      <c r="Y80" s="75">
        <v>629</v>
      </c>
      <c r="Z80" s="15">
        <v>1</v>
      </c>
      <c r="AA80" s="12">
        <v>1418</v>
      </c>
    </row>
    <row r="81" spans="1:27" ht="15.75" hidden="1" thickBot="1" x14ac:dyDescent="0.3">
      <c r="A81" s="8">
        <v>39934</v>
      </c>
      <c r="B81" s="4">
        <v>48</v>
      </c>
      <c r="C81" s="75">
        <v>54082</v>
      </c>
      <c r="D81" s="5">
        <v>5</v>
      </c>
      <c r="E81" s="75">
        <v>20794</v>
      </c>
      <c r="F81" s="5">
        <v>3</v>
      </c>
      <c r="G81" s="75">
        <v>3623</v>
      </c>
      <c r="H81" s="5">
        <v>4</v>
      </c>
      <c r="I81" s="11">
        <v>6994</v>
      </c>
      <c r="J81" s="131">
        <v>0</v>
      </c>
      <c r="K81" s="12">
        <v>1638</v>
      </c>
      <c r="L81" s="5">
        <v>6</v>
      </c>
      <c r="M81" s="75">
        <v>18419</v>
      </c>
      <c r="N81" s="5">
        <v>95</v>
      </c>
      <c r="O81" s="75">
        <v>37642</v>
      </c>
      <c r="P81" s="5">
        <v>94</v>
      </c>
      <c r="Q81" s="11">
        <v>26778</v>
      </c>
      <c r="R81" s="131">
        <v>1</v>
      </c>
      <c r="S81" s="12">
        <v>10864</v>
      </c>
      <c r="T81" s="15">
        <v>0</v>
      </c>
      <c r="U81" s="75">
        <v>5316</v>
      </c>
      <c r="V81" s="15">
        <v>0</v>
      </c>
      <c r="W81" s="75">
        <v>4459</v>
      </c>
      <c r="X81" s="15">
        <v>1</v>
      </c>
      <c r="Y81" s="75">
        <v>1089</v>
      </c>
      <c r="Z81" s="15">
        <v>1</v>
      </c>
      <c r="AA81" s="12">
        <v>1423</v>
      </c>
    </row>
    <row r="82" spans="1:27" ht="15.75" hidden="1" thickBot="1" x14ac:dyDescent="0.3">
      <c r="A82" s="8">
        <v>39965</v>
      </c>
      <c r="B82" s="4">
        <v>86</v>
      </c>
      <c r="C82" s="75">
        <v>65977</v>
      </c>
      <c r="D82" s="5">
        <v>16</v>
      </c>
      <c r="E82" s="75">
        <v>23261</v>
      </c>
      <c r="F82" s="5">
        <v>3</v>
      </c>
      <c r="G82" s="75">
        <v>4176</v>
      </c>
      <c r="H82" s="5">
        <v>3</v>
      </c>
      <c r="I82" s="11">
        <v>7183</v>
      </c>
      <c r="J82" s="131">
        <v>2</v>
      </c>
      <c r="K82" s="12">
        <v>2151</v>
      </c>
      <c r="L82" s="5">
        <v>20</v>
      </c>
      <c r="M82" s="75">
        <v>12446</v>
      </c>
      <c r="N82" s="5">
        <v>147</v>
      </c>
      <c r="O82" s="75">
        <v>33654</v>
      </c>
      <c r="P82" s="5">
        <v>147</v>
      </c>
      <c r="Q82" s="11">
        <v>23774</v>
      </c>
      <c r="R82" s="131">
        <v>0</v>
      </c>
      <c r="S82" s="12">
        <v>9880</v>
      </c>
      <c r="T82" s="15">
        <v>0</v>
      </c>
      <c r="U82" s="75">
        <v>4157</v>
      </c>
      <c r="V82" s="15">
        <v>0</v>
      </c>
      <c r="W82" s="75">
        <v>4629</v>
      </c>
      <c r="X82" s="15">
        <v>0</v>
      </c>
      <c r="Y82" s="75">
        <v>1094</v>
      </c>
      <c r="Z82" s="15">
        <v>2</v>
      </c>
      <c r="AA82" s="12">
        <v>1243</v>
      </c>
    </row>
    <row r="83" spans="1:27" ht="15.75" hidden="1" thickBot="1" x14ac:dyDescent="0.3">
      <c r="A83" s="8">
        <v>39995</v>
      </c>
      <c r="B83" s="4">
        <v>87</v>
      </c>
      <c r="C83" s="75">
        <v>79103</v>
      </c>
      <c r="D83" s="5">
        <v>5</v>
      </c>
      <c r="E83" s="75">
        <v>26052</v>
      </c>
      <c r="F83" s="5">
        <v>4</v>
      </c>
      <c r="G83" s="75">
        <v>5140</v>
      </c>
      <c r="H83" s="5">
        <v>10</v>
      </c>
      <c r="I83" s="11">
        <v>8482</v>
      </c>
      <c r="J83" s="131">
        <v>0</v>
      </c>
      <c r="K83" s="12">
        <v>4415</v>
      </c>
      <c r="L83" s="5">
        <v>7</v>
      </c>
      <c r="M83" s="75">
        <v>13754</v>
      </c>
      <c r="N83" s="5">
        <v>166</v>
      </c>
      <c r="O83" s="75">
        <v>39818</v>
      </c>
      <c r="P83" s="5">
        <v>161</v>
      </c>
      <c r="Q83" s="11">
        <v>28771</v>
      </c>
      <c r="R83" s="131">
        <v>5</v>
      </c>
      <c r="S83" s="12">
        <v>11047</v>
      </c>
      <c r="T83" s="15">
        <v>1</v>
      </c>
      <c r="U83" s="75">
        <v>5335</v>
      </c>
      <c r="V83" s="15">
        <v>4</v>
      </c>
      <c r="W83" s="75">
        <v>4817</v>
      </c>
      <c r="X83" s="15">
        <v>0</v>
      </c>
      <c r="Y83" s="75">
        <v>895</v>
      </c>
      <c r="Z83" s="15">
        <v>1</v>
      </c>
      <c r="AA83" s="12">
        <v>2669</v>
      </c>
    </row>
    <row r="84" spans="1:27" ht="15.75" hidden="1" thickBot="1" x14ac:dyDescent="0.3">
      <c r="A84" s="8">
        <v>40026</v>
      </c>
      <c r="B84" s="4">
        <v>104</v>
      </c>
      <c r="C84" s="75">
        <v>76300</v>
      </c>
      <c r="D84" s="5">
        <v>8</v>
      </c>
      <c r="E84" s="75">
        <v>21757</v>
      </c>
      <c r="F84" s="5">
        <v>9</v>
      </c>
      <c r="G84" s="75">
        <v>3561</v>
      </c>
      <c r="H84" s="5">
        <v>14</v>
      </c>
      <c r="I84" s="11">
        <v>7566</v>
      </c>
      <c r="J84" s="131">
        <v>1</v>
      </c>
      <c r="K84" s="12">
        <v>3173</v>
      </c>
      <c r="L84" s="5">
        <v>11</v>
      </c>
      <c r="M84" s="75">
        <v>14449</v>
      </c>
      <c r="N84" s="5">
        <v>225</v>
      </c>
      <c r="O84" s="75">
        <v>41704</v>
      </c>
      <c r="P84" s="5">
        <v>222</v>
      </c>
      <c r="Q84" s="11">
        <v>29891</v>
      </c>
      <c r="R84" s="131">
        <v>3</v>
      </c>
      <c r="S84" s="12">
        <v>11813</v>
      </c>
      <c r="T84" s="15">
        <v>0</v>
      </c>
      <c r="U84" s="75">
        <v>5460</v>
      </c>
      <c r="V84" s="15">
        <v>0</v>
      </c>
      <c r="W84" s="75">
        <v>5585</v>
      </c>
      <c r="X84" s="15">
        <v>3</v>
      </c>
      <c r="Y84" s="75">
        <v>7680</v>
      </c>
      <c r="Z84" s="15">
        <v>2</v>
      </c>
      <c r="AA84" s="12">
        <v>2096</v>
      </c>
    </row>
    <row r="85" spans="1:27" ht="15.75" hidden="1" thickBot="1" x14ac:dyDescent="0.3">
      <c r="A85" s="8">
        <v>40057</v>
      </c>
      <c r="B85" s="4">
        <v>80</v>
      </c>
      <c r="C85" s="75">
        <v>70836</v>
      </c>
      <c r="D85" s="5">
        <v>22</v>
      </c>
      <c r="E85" s="75">
        <v>18952</v>
      </c>
      <c r="F85" s="5">
        <v>1</v>
      </c>
      <c r="G85" s="75">
        <v>4142</v>
      </c>
      <c r="H85" s="5">
        <v>1</v>
      </c>
      <c r="I85" s="11">
        <v>8406</v>
      </c>
      <c r="J85" s="131">
        <v>1</v>
      </c>
      <c r="K85" s="12">
        <v>2345</v>
      </c>
      <c r="L85" s="5">
        <v>13</v>
      </c>
      <c r="M85" s="75">
        <v>13623</v>
      </c>
      <c r="N85" s="5">
        <v>135</v>
      </c>
      <c r="O85" s="75">
        <v>37322</v>
      </c>
      <c r="P85" s="5">
        <v>129</v>
      </c>
      <c r="Q85" s="11">
        <v>27200</v>
      </c>
      <c r="R85" s="131">
        <v>6</v>
      </c>
      <c r="S85" s="12">
        <v>10122</v>
      </c>
      <c r="T85" s="15">
        <v>6</v>
      </c>
      <c r="U85" s="75">
        <v>4745</v>
      </c>
      <c r="V85" s="15">
        <v>0</v>
      </c>
      <c r="W85" s="75">
        <v>4705</v>
      </c>
      <c r="X85" s="15">
        <v>0</v>
      </c>
      <c r="Y85" s="75">
        <v>672</v>
      </c>
      <c r="Z85" s="15">
        <v>0</v>
      </c>
      <c r="AA85" s="12">
        <v>1677</v>
      </c>
    </row>
    <row r="86" spans="1:27" ht="15.75" hidden="1" thickBot="1" x14ac:dyDescent="0.3">
      <c r="A86" s="8">
        <v>40087</v>
      </c>
      <c r="B86" s="4">
        <v>1821</v>
      </c>
      <c r="C86" s="75">
        <v>111036</v>
      </c>
      <c r="D86" s="5">
        <v>96</v>
      </c>
      <c r="E86" s="75">
        <v>21135</v>
      </c>
      <c r="F86" s="5">
        <v>4</v>
      </c>
      <c r="G86" s="75">
        <v>5459</v>
      </c>
      <c r="H86" s="5">
        <v>85</v>
      </c>
      <c r="I86" s="11">
        <v>7537</v>
      </c>
      <c r="J86" s="131">
        <v>51</v>
      </c>
      <c r="K86" s="12">
        <v>2729</v>
      </c>
      <c r="L86" s="5">
        <v>503</v>
      </c>
      <c r="M86" s="75">
        <v>16767</v>
      </c>
      <c r="N86" s="5">
        <v>197</v>
      </c>
      <c r="O86" s="75">
        <v>41319</v>
      </c>
      <c r="P86" s="5">
        <v>178</v>
      </c>
      <c r="Q86" s="11">
        <v>21102</v>
      </c>
      <c r="R86" s="131">
        <v>19</v>
      </c>
      <c r="S86" s="12">
        <v>12217</v>
      </c>
      <c r="T86" s="15">
        <v>4</v>
      </c>
      <c r="U86" s="75">
        <v>5327</v>
      </c>
      <c r="V86" s="15">
        <v>3</v>
      </c>
      <c r="W86" s="75">
        <v>5706</v>
      </c>
      <c r="X86" s="15">
        <v>12</v>
      </c>
      <c r="Y86" s="75">
        <v>1184</v>
      </c>
      <c r="Z86" s="15">
        <v>6</v>
      </c>
      <c r="AA86" s="12">
        <v>1880</v>
      </c>
    </row>
    <row r="87" spans="1:27" ht="15.75" hidden="1" thickBot="1" x14ac:dyDescent="0.3">
      <c r="A87" s="8">
        <v>40118</v>
      </c>
      <c r="B87" s="4">
        <v>1487</v>
      </c>
      <c r="C87" s="75">
        <v>110658</v>
      </c>
      <c r="D87" s="5">
        <v>74</v>
      </c>
      <c r="E87" s="75">
        <v>18094</v>
      </c>
      <c r="F87" s="5">
        <v>14</v>
      </c>
      <c r="G87" s="75">
        <v>4255</v>
      </c>
      <c r="H87" s="5">
        <v>100</v>
      </c>
      <c r="I87" s="11">
        <v>7725</v>
      </c>
      <c r="J87" s="131">
        <v>41</v>
      </c>
      <c r="K87" s="12">
        <v>2731</v>
      </c>
      <c r="L87" s="5">
        <v>385</v>
      </c>
      <c r="M87" s="75">
        <v>15370</v>
      </c>
      <c r="N87" s="5">
        <v>242</v>
      </c>
      <c r="O87" s="75">
        <v>40412</v>
      </c>
      <c r="P87" s="5">
        <v>228</v>
      </c>
      <c r="Q87" s="11">
        <v>28907</v>
      </c>
      <c r="R87" s="131">
        <v>14</v>
      </c>
      <c r="S87" s="12">
        <v>11505</v>
      </c>
      <c r="T87" s="15">
        <v>1</v>
      </c>
      <c r="U87" s="75">
        <v>5492</v>
      </c>
      <c r="V87" s="15">
        <v>3</v>
      </c>
      <c r="W87" s="75">
        <v>5060</v>
      </c>
      <c r="X87" s="15">
        <v>10</v>
      </c>
      <c r="Y87" s="75">
        <v>953</v>
      </c>
      <c r="Z87" s="15">
        <v>2</v>
      </c>
      <c r="AA87" s="12">
        <v>1384</v>
      </c>
    </row>
    <row r="88" spans="1:27" ht="15.75" hidden="1" thickBot="1" x14ac:dyDescent="0.3">
      <c r="A88" s="8">
        <v>40148</v>
      </c>
      <c r="B88" s="4">
        <v>2504</v>
      </c>
      <c r="C88" s="75">
        <v>120441</v>
      </c>
      <c r="D88" s="5">
        <v>151</v>
      </c>
      <c r="E88" s="75">
        <v>25517</v>
      </c>
      <c r="F88" s="5">
        <v>11</v>
      </c>
      <c r="G88" s="75">
        <v>25664</v>
      </c>
      <c r="H88" s="5">
        <v>180</v>
      </c>
      <c r="I88" s="11">
        <v>10385</v>
      </c>
      <c r="J88" s="131">
        <v>36</v>
      </c>
      <c r="K88" s="12">
        <v>2429</v>
      </c>
      <c r="L88" s="5">
        <v>368</v>
      </c>
      <c r="M88" s="75">
        <v>13361</v>
      </c>
      <c r="N88" s="5">
        <v>298</v>
      </c>
      <c r="O88" s="75">
        <v>44416</v>
      </c>
      <c r="P88" s="5">
        <v>282</v>
      </c>
      <c r="Q88" s="11">
        <v>33001</v>
      </c>
      <c r="R88" s="131">
        <v>16</v>
      </c>
      <c r="S88" s="12">
        <v>11415</v>
      </c>
      <c r="T88" s="15">
        <v>2</v>
      </c>
      <c r="U88" s="75">
        <v>5922</v>
      </c>
      <c r="V88" s="15">
        <v>4</v>
      </c>
      <c r="W88" s="75">
        <v>4818</v>
      </c>
      <c r="X88" s="15">
        <v>10</v>
      </c>
      <c r="Y88" s="75">
        <v>675</v>
      </c>
      <c r="Z88" s="15">
        <v>4</v>
      </c>
      <c r="AA88" s="12">
        <v>1719</v>
      </c>
    </row>
    <row r="89" spans="1:27" x14ac:dyDescent="0.25">
      <c r="A89" s="129">
        <v>40179</v>
      </c>
      <c r="B89" s="25">
        <v>1374</v>
      </c>
      <c r="C89" s="10">
        <v>103693</v>
      </c>
      <c r="D89" s="130">
        <v>82</v>
      </c>
      <c r="E89" s="10">
        <v>18139</v>
      </c>
      <c r="F89" s="130">
        <v>11</v>
      </c>
      <c r="G89" s="10">
        <v>5427</v>
      </c>
      <c r="H89" s="5">
        <v>47</v>
      </c>
      <c r="I89" s="11">
        <v>6826</v>
      </c>
      <c r="J89" s="130">
        <v>24</v>
      </c>
      <c r="K89" s="10">
        <v>2117</v>
      </c>
      <c r="L89" s="5">
        <v>615</v>
      </c>
      <c r="M89" s="11">
        <v>13672</v>
      </c>
      <c r="N89" s="130">
        <v>178</v>
      </c>
      <c r="O89" s="10">
        <v>40764</v>
      </c>
      <c r="P89" s="5">
        <v>149</v>
      </c>
      <c r="Q89" s="11">
        <v>29148</v>
      </c>
      <c r="R89" s="130">
        <v>29</v>
      </c>
      <c r="S89" s="10">
        <v>11616</v>
      </c>
      <c r="T89" s="15">
        <v>21</v>
      </c>
      <c r="U89" s="11">
        <v>6009</v>
      </c>
      <c r="V89" s="130">
        <v>2</v>
      </c>
      <c r="W89" s="10">
        <v>4790</v>
      </c>
      <c r="X89" s="15">
        <v>6</v>
      </c>
      <c r="Y89" s="11">
        <v>817</v>
      </c>
      <c r="Z89" s="130">
        <v>5</v>
      </c>
      <c r="AA89" s="10">
        <v>3943</v>
      </c>
    </row>
    <row r="90" spans="1:27" x14ac:dyDescent="0.25">
      <c r="A90" s="129">
        <v>40210</v>
      </c>
      <c r="B90" s="26">
        <v>1790</v>
      </c>
      <c r="C90" s="12">
        <v>113822</v>
      </c>
      <c r="D90" s="131">
        <v>82</v>
      </c>
      <c r="E90" s="12">
        <v>16983</v>
      </c>
      <c r="F90" s="131">
        <v>5</v>
      </c>
      <c r="G90" s="12">
        <v>4574</v>
      </c>
      <c r="H90" s="5">
        <v>44</v>
      </c>
      <c r="I90" s="11">
        <v>5752</v>
      </c>
      <c r="J90" s="131">
        <v>7</v>
      </c>
      <c r="K90" s="12">
        <v>2830</v>
      </c>
      <c r="L90" s="5">
        <v>662</v>
      </c>
      <c r="M90" s="11">
        <v>15542</v>
      </c>
      <c r="N90" s="131">
        <v>185</v>
      </c>
      <c r="O90" s="12">
        <v>36282</v>
      </c>
      <c r="P90" s="5">
        <v>142</v>
      </c>
      <c r="Q90" s="11">
        <v>25978</v>
      </c>
      <c r="R90" s="131">
        <v>43</v>
      </c>
      <c r="S90" s="12">
        <v>10304</v>
      </c>
      <c r="T90" s="15">
        <v>27</v>
      </c>
      <c r="U90" s="11">
        <v>4843</v>
      </c>
      <c r="V90" s="131">
        <v>9</v>
      </c>
      <c r="W90" s="12">
        <v>4603</v>
      </c>
      <c r="X90" s="15">
        <v>7</v>
      </c>
      <c r="Y90" s="11">
        <v>858</v>
      </c>
      <c r="Z90" s="131">
        <v>6</v>
      </c>
      <c r="AA90" s="12">
        <v>1815</v>
      </c>
    </row>
    <row r="91" spans="1:27" x14ac:dyDescent="0.25">
      <c r="A91" s="129">
        <v>40238</v>
      </c>
      <c r="B91" s="26">
        <v>2234</v>
      </c>
      <c r="C91" s="12">
        <v>107870</v>
      </c>
      <c r="D91" s="131">
        <v>189</v>
      </c>
      <c r="E91" s="12">
        <v>23794</v>
      </c>
      <c r="F91" s="131">
        <v>22</v>
      </c>
      <c r="G91" s="12">
        <v>5333</v>
      </c>
      <c r="H91" s="5">
        <v>120</v>
      </c>
      <c r="I91" s="11">
        <v>9171</v>
      </c>
      <c r="J91" s="131">
        <v>62</v>
      </c>
      <c r="K91" s="12">
        <v>3901</v>
      </c>
      <c r="L91" s="5">
        <v>912</v>
      </c>
      <c r="M91" s="11">
        <v>13684</v>
      </c>
      <c r="N91" s="131">
        <v>325</v>
      </c>
      <c r="O91" s="12">
        <v>39044</v>
      </c>
      <c r="P91" s="5">
        <v>268</v>
      </c>
      <c r="Q91" s="11">
        <v>28230</v>
      </c>
      <c r="R91" s="131">
        <v>57</v>
      </c>
      <c r="S91" s="12">
        <v>10814</v>
      </c>
      <c r="T91" s="15">
        <v>26</v>
      </c>
      <c r="U91" s="11">
        <v>4928</v>
      </c>
      <c r="V91" s="131">
        <v>18</v>
      </c>
      <c r="W91" s="12">
        <v>5043</v>
      </c>
      <c r="X91" s="15">
        <v>13</v>
      </c>
      <c r="Y91" s="11">
        <v>843</v>
      </c>
      <c r="Z91" s="131">
        <v>5</v>
      </c>
      <c r="AA91" s="12">
        <v>1862</v>
      </c>
    </row>
    <row r="92" spans="1:27" x14ac:dyDescent="0.25">
      <c r="A92" s="129">
        <v>40269</v>
      </c>
      <c r="B92" s="26">
        <v>887</v>
      </c>
      <c r="C92" s="12">
        <v>67433</v>
      </c>
      <c r="D92" s="131">
        <v>39</v>
      </c>
      <c r="E92" s="12">
        <v>17859</v>
      </c>
      <c r="F92" s="131">
        <v>6</v>
      </c>
      <c r="G92" s="12">
        <v>3815</v>
      </c>
      <c r="H92" s="5">
        <v>62</v>
      </c>
      <c r="I92" s="11">
        <v>8247</v>
      </c>
      <c r="J92" s="131">
        <v>11</v>
      </c>
      <c r="K92" s="12">
        <v>2081</v>
      </c>
      <c r="L92" s="5">
        <v>288</v>
      </c>
      <c r="M92" s="11">
        <v>13185</v>
      </c>
      <c r="N92" s="131">
        <v>58</v>
      </c>
      <c r="O92" s="12">
        <v>40026</v>
      </c>
      <c r="P92" s="5">
        <v>44</v>
      </c>
      <c r="Q92" s="11">
        <v>29214</v>
      </c>
      <c r="R92" s="131">
        <v>14</v>
      </c>
      <c r="S92" s="12">
        <v>10812</v>
      </c>
      <c r="T92" s="15">
        <v>5</v>
      </c>
      <c r="U92" s="11">
        <v>4842</v>
      </c>
      <c r="V92" s="131">
        <v>5</v>
      </c>
      <c r="W92" s="12">
        <v>5222</v>
      </c>
      <c r="X92" s="15">
        <v>4</v>
      </c>
      <c r="Y92" s="11">
        <v>748</v>
      </c>
      <c r="Z92" s="131">
        <v>0</v>
      </c>
      <c r="AA92" s="12">
        <v>2746</v>
      </c>
    </row>
    <row r="93" spans="1:27" x14ac:dyDescent="0.25">
      <c r="A93" s="129">
        <v>40299</v>
      </c>
      <c r="B93" s="26">
        <v>1614</v>
      </c>
      <c r="C93" s="12">
        <v>65284</v>
      </c>
      <c r="D93" s="131">
        <v>182</v>
      </c>
      <c r="E93" s="12">
        <v>25215</v>
      </c>
      <c r="F93" s="131">
        <v>9</v>
      </c>
      <c r="G93" s="12">
        <v>6251</v>
      </c>
      <c r="H93" s="5">
        <v>89</v>
      </c>
      <c r="I93" s="11">
        <v>8203</v>
      </c>
      <c r="J93" s="131">
        <v>37</v>
      </c>
      <c r="K93" s="12">
        <v>2187</v>
      </c>
      <c r="L93" s="5">
        <v>837</v>
      </c>
      <c r="M93" s="11">
        <v>20485</v>
      </c>
      <c r="N93" s="131">
        <v>254</v>
      </c>
      <c r="O93" s="12">
        <v>120943</v>
      </c>
      <c r="P93" s="5">
        <v>205</v>
      </c>
      <c r="Q93" s="11">
        <v>108868</v>
      </c>
      <c r="R93" s="131">
        <v>49</v>
      </c>
      <c r="S93" s="12">
        <v>12075</v>
      </c>
      <c r="T93" s="15">
        <v>17</v>
      </c>
      <c r="U93" s="11">
        <v>5157</v>
      </c>
      <c r="V93" s="131">
        <v>8</v>
      </c>
      <c r="W93" s="12">
        <v>5916</v>
      </c>
      <c r="X93" s="15">
        <v>24</v>
      </c>
      <c r="Y93" s="11">
        <v>1002</v>
      </c>
      <c r="Z93" s="131">
        <v>110</v>
      </c>
      <c r="AA93" s="12">
        <v>11366</v>
      </c>
    </row>
    <row r="94" spans="1:27" x14ac:dyDescent="0.25">
      <c r="A94" s="129">
        <v>40330</v>
      </c>
      <c r="B94" s="26">
        <v>3447</v>
      </c>
      <c r="C94" s="12">
        <v>117134</v>
      </c>
      <c r="D94" s="131">
        <v>520</v>
      </c>
      <c r="E94" s="12">
        <v>48205</v>
      </c>
      <c r="F94" s="131">
        <v>934</v>
      </c>
      <c r="G94" s="12">
        <v>45999</v>
      </c>
      <c r="H94" s="5">
        <v>196</v>
      </c>
      <c r="I94" s="11">
        <v>17446</v>
      </c>
      <c r="J94" s="131">
        <v>64</v>
      </c>
      <c r="K94" s="12">
        <v>4983</v>
      </c>
      <c r="L94" s="5">
        <v>950</v>
      </c>
      <c r="M94" s="11">
        <v>28245</v>
      </c>
      <c r="N94" s="131">
        <v>730</v>
      </c>
      <c r="O94" s="12">
        <v>141953</v>
      </c>
      <c r="P94" s="5">
        <v>510</v>
      </c>
      <c r="Q94" s="11">
        <v>120578</v>
      </c>
      <c r="R94" s="131">
        <v>220</v>
      </c>
      <c r="S94" s="12">
        <v>21375</v>
      </c>
      <c r="T94" s="15">
        <v>80</v>
      </c>
      <c r="U94" s="11">
        <v>6537</v>
      </c>
      <c r="V94" s="131">
        <v>49</v>
      </c>
      <c r="W94" s="12">
        <v>11019</v>
      </c>
      <c r="X94" s="15">
        <v>91</v>
      </c>
      <c r="Y94" s="11">
        <v>3819</v>
      </c>
      <c r="Z94" s="131">
        <v>378</v>
      </c>
      <c r="AA94" s="12">
        <v>10155</v>
      </c>
    </row>
    <row r="95" spans="1:27" x14ac:dyDescent="0.25">
      <c r="A95" s="129">
        <v>40360</v>
      </c>
      <c r="B95" s="26">
        <v>1739</v>
      </c>
      <c r="C95" s="12">
        <v>86865</v>
      </c>
      <c r="D95" s="131">
        <v>239</v>
      </c>
      <c r="E95" s="12">
        <v>28377</v>
      </c>
      <c r="F95" s="131">
        <v>66</v>
      </c>
      <c r="G95" s="12">
        <v>10788</v>
      </c>
      <c r="H95" s="5">
        <v>90</v>
      </c>
      <c r="I95" s="11">
        <v>8034</v>
      </c>
      <c r="J95" s="131">
        <v>84</v>
      </c>
      <c r="K95" s="12">
        <v>4837</v>
      </c>
      <c r="L95" s="5">
        <v>568</v>
      </c>
      <c r="M95" s="11">
        <v>22889</v>
      </c>
      <c r="N95" s="131">
        <v>315</v>
      </c>
      <c r="O95" s="12">
        <v>50096</v>
      </c>
      <c r="P95" s="5">
        <v>277</v>
      </c>
      <c r="Q95" s="11">
        <v>37930</v>
      </c>
      <c r="R95" s="131">
        <v>38</v>
      </c>
      <c r="S95" s="12">
        <v>12166</v>
      </c>
      <c r="T95" s="15">
        <v>5</v>
      </c>
      <c r="U95" s="11">
        <v>5591</v>
      </c>
      <c r="V95" s="131">
        <v>11</v>
      </c>
      <c r="W95" s="12">
        <v>5146</v>
      </c>
      <c r="X95" s="15">
        <v>22</v>
      </c>
      <c r="Y95" s="11">
        <v>1429</v>
      </c>
      <c r="Z95" s="131">
        <v>8</v>
      </c>
      <c r="AA95" s="12">
        <v>1590</v>
      </c>
    </row>
    <row r="96" spans="1:27" x14ac:dyDescent="0.25">
      <c r="A96" s="129">
        <v>40391</v>
      </c>
      <c r="B96" s="26">
        <v>1177</v>
      </c>
      <c r="C96" s="12">
        <v>84370</v>
      </c>
      <c r="D96" s="131">
        <v>87</v>
      </c>
      <c r="E96" s="12">
        <v>29491</v>
      </c>
      <c r="F96" s="131">
        <v>6</v>
      </c>
      <c r="G96" s="12">
        <v>5634</v>
      </c>
      <c r="H96" s="5">
        <v>36</v>
      </c>
      <c r="I96" s="11">
        <v>10267</v>
      </c>
      <c r="J96" s="131">
        <v>24</v>
      </c>
      <c r="K96" s="12">
        <v>2733</v>
      </c>
      <c r="L96" s="5">
        <v>388</v>
      </c>
      <c r="M96" s="11">
        <v>20192</v>
      </c>
      <c r="N96" s="131">
        <v>232</v>
      </c>
      <c r="O96" s="12">
        <v>53511</v>
      </c>
      <c r="P96" s="5">
        <v>213</v>
      </c>
      <c r="Q96" s="11">
        <v>40224</v>
      </c>
      <c r="R96" s="131">
        <v>19</v>
      </c>
      <c r="S96" s="12">
        <v>13287</v>
      </c>
      <c r="T96" s="15">
        <v>4</v>
      </c>
      <c r="U96" s="11">
        <v>6254</v>
      </c>
      <c r="V96" s="131">
        <v>3</v>
      </c>
      <c r="W96" s="12">
        <v>6013</v>
      </c>
      <c r="X96" s="15">
        <v>12</v>
      </c>
      <c r="Y96" s="11">
        <v>1020</v>
      </c>
      <c r="Z96" s="131">
        <v>8</v>
      </c>
      <c r="AA96" s="12">
        <v>1635</v>
      </c>
    </row>
    <row r="97" spans="1:27" x14ac:dyDescent="0.25">
      <c r="A97" s="129">
        <v>40422</v>
      </c>
      <c r="B97" s="26">
        <v>1163</v>
      </c>
      <c r="C97" s="12">
        <v>81589</v>
      </c>
      <c r="D97" s="131">
        <v>84</v>
      </c>
      <c r="E97" s="12">
        <v>24675</v>
      </c>
      <c r="F97" s="131">
        <v>4</v>
      </c>
      <c r="G97" s="12">
        <v>6111</v>
      </c>
      <c r="H97" s="5">
        <v>65</v>
      </c>
      <c r="I97" s="11">
        <v>13206</v>
      </c>
      <c r="J97" s="131">
        <v>19</v>
      </c>
      <c r="K97" s="12">
        <v>2756</v>
      </c>
      <c r="L97" s="5">
        <v>481</v>
      </c>
      <c r="M97" s="11">
        <v>23043</v>
      </c>
      <c r="N97" s="131">
        <v>168</v>
      </c>
      <c r="O97" s="12">
        <v>48137</v>
      </c>
      <c r="P97" s="5">
        <v>152</v>
      </c>
      <c r="Q97" s="11">
        <v>36111</v>
      </c>
      <c r="R97" s="131">
        <v>16</v>
      </c>
      <c r="S97" s="12">
        <v>12026</v>
      </c>
      <c r="T97" s="15">
        <v>0</v>
      </c>
      <c r="U97" s="11">
        <v>5397</v>
      </c>
      <c r="V97" s="131">
        <v>4</v>
      </c>
      <c r="W97" s="12">
        <v>5544</v>
      </c>
      <c r="X97" s="15">
        <v>12</v>
      </c>
      <c r="Y97" s="11">
        <v>1085</v>
      </c>
      <c r="Z97" s="131">
        <v>4</v>
      </c>
      <c r="AA97" s="12">
        <v>1616</v>
      </c>
    </row>
    <row r="98" spans="1:27" x14ac:dyDescent="0.25">
      <c r="A98" s="129">
        <v>40452</v>
      </c>
      <c r="B98" s="26">
        <v>1517</v>
      </c>
      <c r="C98" s="12">
        <v>114282</v>
      </c>
      <c r="D98" s="131">
        <v>99</v>
      </c>
      <c r="E98" s="12">
        <v>25681</v>
      </c>
      <c r="F98" s="131">
        <v>5</v>
      </c>
      <c r="G98" s="12">
        <v>6774</v>
      </c>
      <c r="H98" s="5">
        <v>47</v>
      </c>
      <c r="I98" s="11">
        <v>9971</v>
      </c>
      <c r="J98" s="131">
        <v>17</v>
      </c>
      <c r="K98" s="12">
        <v>2831</v>
      </c>
      <c r="L98" s="5">
        <v>364</v>
      </c>
      <c r="M98" s="11">
        <v>21571</v>
      </c>
      <c r="N98" s="131">
        <v>188</v>
      </c>
      <c r="O98" s="12">
        <v>53278</v>
      </c>
      <c r="P98" s="5">
        <v>171</v>
      </c>
      <c r="Q98" s="11">
        <v>39612</v>
      </c>
      <c r="R98" s="131">
        <v>17</v>
      </c>
      <c r="S98" s="12">
        <v>13666</v>
      </c>
      <c r="T98" s="15">
        <v>3</v>
      </c>
      <c r="U98" s="11">
        <v>5867</v>
      </c>
      <c r="V98" s="131">
        <v>1</v>
      </c>
      <c r="W98" s="12">
        <v>6601</v>
      </c>
      <c r="X98" s="15">
        <v>13</v>
      </c>
      <c r="Y98" s="11">
        <v>1198</v>
      </c>
      <c r="Z98" s="131">
        <v>4</v>
      </c>
      <c r="AA98" s="12">
        <v>1754</v>
      </c>
    </row>
    <row r="99" spans="1:27" x14ac:dyDescent="0.25">
      <c r="A99" s="129">
        <v>40483</v>
      </c>
      <c r="B99" s="26">
        <v>1056</v>
      </c>
      <c r="C99" s="12">
        <v>111077</v>
      </c>
      <c r="D99" s="131">
        <v>86</v>
      </c>
      <c r="E99" s="12">
        <v>21615</v>
      </c>
      <c r="F99" s="131">
        <v>17</v>
      </c>
      <c r="G99" s="12">
        <v>5365</v>
      </c>
      <c r="H99" s="5">
        <v>108</v>
      </c>
      <c r="I99" s="11">
        <v>9543</v>
      </c>
      <c r="J99" s="131">
        <v>13</v>
      </c>
      <c r="K99" s="12">
        <v>3158</v>
      </c>
      <c r="L99" s="5">
        <v>337</v>
      </c>
      <c r="M99" s="11">
        <v>20552</v>
      </c>
      <c r="N99" s="131">
        <v>243</v>
      </c>
      <c r="O99" s="12">
        <v>45989</v>
      </c>
      <c r="P99" s="5">
        <v>220</v>
      </c>
      <c r="Q99" s="11">
        <v>32823</v>
      </c>
      <c r="R99" s="131">
        <v>23</v>
      </c>
      <c r="S99" s="12">
        <v>13166</v>
      </c>
      <c r="T99" s="15">
        <v>7</v>
      </c>
      <c r="U99" s="11">
        <v>6140</v>
      </c>
      <c r="V99" s="131">
        <v>3</v>
      </c>
      <c r="W99" s="12">
        <v>6076</v>
      </c>
      <c r="X99" s="15">
        <v>13</v>
      </c>
      <c r="Y99" s="11">
        <v>950</v>
      </c>
      <c r="Z99" s="131">
        <v>6</v>
      </c>
      <c r="AA99" s="12">
        <v>1531</v>
      </c>
    </row>
    <row r="100" spans="1:27" x14ac:dyDescent="0.25">
      <c r="A100" s="129">
        <v>40513</v>
      </c>
      <c r="B100" s="26">
        <v>173</v>
      </c>
      <c r="C100" s="12">
        <v>119473</v>
      </c>
      <c r="D100" s="131">
        <v>133</v>
      </c>
      <c r="E100" s="12">
        <v>24911</v>
      </c>
      <c r="F100" s="131">
        <v>29</v>
      </c>
      <c r="G100" s="12">
        <v>9489</v>
      </c>
      <c r="H100" s="5">
        <v>298</v>
      </c>
      <c r="I100" s="11">
        <v>12222</v>
      </c>
      <c r="J100" s="131">
        <v>35</v>
      </c>
      <c r="K100" s="12">
        <v>2769</v>
      </c>
      <c r="L100" s="5">
        <v>401</v>
      </c>
      <c r="M100" s="11">
        <v>17180</v>
      </c>
      <c r="N100" s="131">
        <v>197</v>
      </c>
      <c r="O100" s="12">
        <v>49273</v>
      </c>
      <c r="P100" s="5">
        <v>169</v>
      </c>
      <c r="Q100" s="11">
        <v>36109</v>
      </c>
      <c r="R100" s="131">
        <v>28</v>
      </c>
      <c r="S100" s="12">
        <v>13164</v>
      </c>
      <c r="T100" s="15">
        <v>5</v>
      </c>
      <c r="U100" s="11">
        <v>5889</v>
      </c>
      <c r="V100" s="131">
        <v>6</v>
      </c>
      <c r="W100" s="12">
        <v>6038</v>
      </c>
      <c r="X100" s="15">
        <v>17</v>
      </c>
      <c r="Y100" s="11">
        <v>1237</v>
      </c>
      <c r="Z100" s="131">
        <v>9</v>
      </c>
      <c r="AA100" s="12">
        <v>1168</v>
      </c>
    </row>
    <row r="101" spans="1:27" x14ac:dyDescent="0.25">
      <c r="A101" s="129">
        <v>40544</v>
      </c>
      <c r="B101" s="26">
        <v>968</v>
      </c>
      <c r="C101" s="12">
        <v>103359</v>
      </c>
      <c r="D101" s="131">
        <v>77</v>
      </c>
      <c r="E101" s="12">
        <v>19460</v>
      </c>
      <c r="F101" s="131">
        <v>5</v>
      </c>
      <c r="G101" s="12">
        <v>6428</v>
      </c>
      <c r="H101" s="5">
        <v>33</v>
      </c>
      <c r="I101" s="11">
        <v>8793</v>
      </c>
      <c r="J101" s="131">
        <v>24</v>
      </c>
      <c r="K101" s="12">
        <v>2583</v>
      </c>
      <c r="L101" s="5">
        <v>433</v>
      </c>
      <c r="M101" s="11">
        <v>17007</v>
      </c>
      <c r="N101" s="131">
        <v>159</v>
      </c>
      <c r="O101" s="12">
        <v>42867</v>
      </c>
      <c r="P101" s="5">
        <v>143</v>
      </c>
      <c r="Q101" s="11">
        <v>29963</v>
      </c>
      <c r="R101" s="131">
        <v>16</v>
      </c>
      <c r="S101" s="12">
        <v>12904</v>
      </c>
      <c r="T101" s="15">
        <v>3</v>
      </c>
      <c r="U101" s="11">
        <v>6097</v>
      </c>
      <c r="V101" s="131">
        <v>5</v>
      </c>
      <c r="W101" s="12">
        <v>5679</v>
      </c>
      <c r="X101" s="15">
        <v>8</v>
      </c>
      <c r="Y101" s="11">
        <v>1128</v>
      </c>
      <c r="Z101" s="131">
        <v>2</v>
      </c>
      <c r="AA101" s="12">
        <v>1053</v>
      </c>
    </row>
    <row r="102" spans="1:27" x14ac:dyDescent="0.25">
      <c r="A102" s="129">
        <v>40575</v>
      </c>
      <c r="B102" s="26">
        <v>1432</v>
      </c>
      <c r="C102" s="12">
        <v>115121</v>
      </c>
      <c r="D102" s="131">
        <v>67</v>
      </c>
      <c r="E102" s="12">
        <v>20398</v>
      </c>
      <c r="F102" s="131">
        <v>6</v>
      </c>
      <c r="G102" s="12">
        <v>5791</v>
      </c>
      <c r="H102" s="5">
        <v>44</v>
      </c>
      <c r="I102" s="11">
        <v>7850</v>
      </c>
      <c r="J102" s="131">
        <v>16</v>
      </c>
      <c r="K102" s="12">
        <v>2609</v>
      </c>
      <c r="L102" s="5">
        <v>348</v>
      </c>
      <c r="M102" s="11">
        <v>17426</v>
      </c>
      <c r="N102" s="131">
        <v>202</v>
      </c>
      <c r="O102" s="12">
        <v>40344</v>
      </c>
      <c r="P102" s="5">
        <v>173</v>
      </c>
      <c r="Q102" s="11">
        <v>28828</v>
      </c>
      <c r="R102" s="131">
        <v>29</v>
      </c>
      <c r="S102" s="12">
        <v>11516</v>
      </c>
      <c r="T102" s="15">
        <v>9</v>
      </c>
      <c r="U102" s="11">
        <v>4883</v>
      </c>
      <c r="V102" s="131">
        <v>2</v>
      </c>
      <c r="W102" s="12">
        <v>5990</v>
      </c>
      <c r="X102" s="15">
        <v>18</v>
      </c>
      <c r="Y102" s="11">
        <v>643</v>
      </c>
      <c r="Z102" s="131">
        <v>9</v>
      </c>
      <c r="AA102" s="12">
        <v>1110</v>
      </c>
    </row>
    <row r="103" spans="1:27" x14ac:dyDescent="0.25">
      <c r="A103" s="129">
        <v>40603</v>
      </c>
      <c r="B103" s="26">
        <v>1211</v>
      </c>
      <c r="C103" s="12">
        <v>94659</v>
      </c>
      <c r="D103" s="131">
        <v>151</v>
      </c>
      <c r="E103" s="12">
        <v>26574</v>
      </c>
      <c r="F103" s="131">
        <v>9</v>
      </c>
      <c r="G103" s="12">
        <v>6204</v>
      </c>
      <c r="H103" s="5">
        <v>60</v>
      </c>
      <c r="I103" s="11">
        <v>7393</v>
      </c>
      <c r="J103" s="131">
        <v>21</v>
      </c>
      <c r="K103" s="12">
        <v>3498</v>
      </c>
      <c r="L103" s="5">
        <v>429</v>
      </c>
      <c r="M103" s="11">
        <v>17056</v>
      </c>
      <c r="N103" s="131">
        <v>210</v>
      </c>
      <c r="O103" s="12">
        <v>43046</v>
      </c>
      <c r="P103" s="5">
        <v>146</v>
      </c>
      <c r="Q103" s="11">
        <v>30638</v>
      </c>
      <c r="R103" s="131">
        <v>64</v>
      </c>
      <c r="S103" s="12">
        <v>12408</v>
      </c>
      <c r="T103" s="15">
        <v>17</v>
      </c>
      <c r="U103" s="11">
        <v>4702</v>
      </c>
      <c r="V103" s="131">
        <v>6</v>
      </c>
      <c r="W103" s="12">
        <v>6403</v>
      </c>
      <c r="X103" s="15">
        <v>41</v>
      </c>
      <c r="Y103" s="11">
        <v>1303</v>
      </c>
      <c r="Z103" s="131">
        <v>6</v>
      </c>
      <c r="AA103" s="12">
        <v>1347</v>
      </c>
    </row>
    <row r="104" spans="1:27" x14ac:dyDescent="0.25">
      <c r="A104" s="129">
        <v>40634</v>
      </c>
      <c r="B104" s="26">
        <v>1716</v>
      </c>
      <c r="C104" s="12">
        <v>92751</v>
      </c>
      <c r="D104" s="131">
        <v>121</v>
      </c>
      <c r="E104" s="12">
        <v>21233</v>
      </c>
      <c r="F104" s="131">
        <v>15</v>
      </c>
      <c r="G104" s="12">
        <v>5345</v>
      </c>
      <c r="H104" s="5">
        <v>78</v>
      </c>
      <c r="I104" s="11">
        <v>9993</v>
      </c>
      <c r="J104" s="131">
        <v>14</v>
      </c>
      <c r="K104" s="12">
        <v>2712</v>
      </c>
      <c r="L104" s="5">
        <v>405</v>
      </c>
      <c r="M104" s="11">
        <v>17987</v>
      </c>
      <c r="N104" s="131">
        <v>149</v>
      </c>
      <c r="O104" s="12">
        <v>43874</v>
      </c>
      <c r="P104" s="5">
        <v>130</v>
      </c>
      <c r="Q104" s="11">
        <v>31937</v>
      </c>
      <c r="R104" s="131">
        <v>19</v>
      </c>
      <c r="S104" s="12">
        <v>11937</v>
      </c>
      <c r="T104" s="15">
        <v>11</v>
      </c>
      <c r="U104" s="11">
        <v>4849</v>
      </c>
      <c r="V104" s="131">
        <v>1</v>
      </c>
      <c r="W104" s="12">
        <v>5913</v>
      </c>
      <c r="X104" s="15">
        <v>7</v>
      </c>
      <c r="Y104" s="11">
        <v>1175</v>
      </c>
      <c r="Z104" s="131">
        <v>7</v>
      </c>
      <c r="AA104" s="12">
        <v>1231</v>
      </c>
    </row>
    <row r="105" spans="1:27" x14ac:dyDescent="0.25">
      <c r="A105" s="129">
        <v>40664</v>
      </c>
      <c r="B105" s="26">
        <v>814</v>
      </c>
      <c r="C105" s="12">
        <v>57441</v>
      </c>
      <c r="D105" s="131">
        <v>215</v>
      </c>
      <c r="E105" s="12">
        <v>25250</v>
      </c>
      <c r="F105" s="131">
        <v>13</v>
      </c>
      <c r="G105" s="12">
        <v>4620</v>
      </c>
      <c r="H105" s="5">
        <v>52</v>
      </c>
      <c r="I105" s="11">
        <v>7817</v>
      </c>
      <c r="J105" s="131">
        <v>18</v>
      </c>
      <c r="K105" s="12">
        <v>2209</v>
      </c>
      <c r="L105" s="5">
        <v>478</v>
      </c>
      <c r="M105" s="11">
        <v>22510</v>
      </c>
      <c r="N105" s="131">
        <v>212</v>
      </c>
      <c r="O105" s="12">
        <v>45582</v>
      </c>
      <c r="P105" s="5">
        <v>183</v>
      </c>
      <c r="Q105" s="11">
        <v>31971</v>
      </c>
      <c r="R105" s="131">
        <v>29</v>
      </c>
      <c r="S105" s="12">
        <v>13611</v>
      </c>
      <c r="T105" s="15">
        <v>17</v>
      </c>
      <c r="U105" s="11">
        <v>5262</v>
      </c>
      <c r="V105" s="131">
        <v>3</v>
      </c>
      <c r="W105" s="12">
        <v>7409</v>
      </c>
      <c r="X105" s="15">
        <v>9</v>
      </c>
      <c r="Y105" s="11">
        <v>940</v>
      </c>
      <c r="Z105" s="131">
        <v>2</v>
      </c>
      <c r="AA105" s="12">
        <v>1419</v>
      </c>
    </row>
    <row r="106" spans="1:27" x14ac:dyDescent="0.25">
      <c r="A106" s="129">
        <v>40695</v>
      </c>
      <c r="B106" s="26">
        <v>865</v>
      </c>
      <c r="C106" s="12">
        <v>53389</v>
      </c>
      <c r="D106" s="131">
        <v>201</v>
      </c>
      <c r="E106" s="12">
        <v>30507</v>
      </c>
      <c r="F106" s="131">
        <v>4</v>
      </c>
      <c r="G106" s="12">
        <v>6009</v>
      </c>
      <c r="H106" s="5">
        <v>81</v>
      </c>
      <c r="I106" s="11">
        <v>9436</v>
      </c>
      <c r="J106" s="131">
        <v>47</v>
      </c>
      <c r="K106" s="12">
        <v>2669</v>
      </c>
      <c r="L106" s="5">
        <v>521</v>
      </c>
      <c r="M106" s="11">
        <v>23356</v>
      </c>
      <c r="N106" s="131">
        <v>176</v>
      </c>
      <c r="O106" s="12">
        <v>47221</v>
      </c>
      <c r="P106" s="5">
        <v>144</v>
      </c>
      <c r="Q106" s="11">
        <v>34686</v>
      </c>
      <c r="R106" s="131">
        <v>32</v>
      </c>
      <c r="S106" s="12">
        <v>12535</v>
      </c>
      <c r="T106" s="15">
        <v>9</v>
      </c>
      <c r="U106" s="11">
        <v>4957</v>
      </c>
      <c r="V106" s="131">
        <v>7</v>
      </c>
      <c r="W106" s="12">
        <v>6590</v>
      </c>
      <c r="X106" s="15">
        <v>16</v>
      </c>
      <c r="Y106" s="11">
        <v>988</v>
      </c>
      <c r="Z106" s="131">
        <v>4</v>
      </c>
      <c r="AA106" s="12">
        <v>1397</v>
      </c>
    </row>
    <row r="107" spans="1:27" x14ac:dyDescent="0.25">
      <c r="A107" s="129">
        <v>40725</v>
      </c>
      <c r="B107" s="26">
        <v>1614</v>
      </c>
      <c r="C107" s="12">
        <v>80956</v>
      </c>
      <c r="D107" s="131">
        <v>142</v>
      </c>
      <c r="E107" s="12">
        <v>32735</v>
      </c>
      <c r="F107" s="131">
        <v>22</v>
      </c>
      <c r="G107" s="12">
        <v>8329</v>
      </c>
      <c r="H107" s="5">
        <v>65</v>
      </c>
      <c r="I107" s="11">
        <v>10700</v>
      </c>
      <c r="J107" s="131">
        <v>58</v>
      </c>
      <c r="K107" s="12">
        <v>4111</v>
      </c>
      <c r="L107" s="5">
        <v>703</v>
      </c>
      <c r="M107" s="11">
        <v>25456</v>
      </c>
      <c r="N107" s="131">
        <v>230</v>
      </c>
      <c r="O107" s="12">
        <v>53467</v>
      </c>
      <c r="P107" s="5">
        <v>206</v>
      </c>
      <c r="Q107" s="11">
        <v>38825</v>
      </c>
      <c r="R107" s="131">
        <v>24</v>
      </c>
      <c r="S107" s="12">
        <v>14642</v>
      </c>
      <c r="T107" s="15">
        <v>1</v>
      </c>
      <c r="U107" s="11">
        <v>6049</v>
      </c>
      <c r="V107" s="131">
        <v>7</v>
      </c>
      <c r="W107" s="12">
        <v>7620</v>
      </c>
      <c r="X107" s="15">
        <v>16</v>
      </c>
      <c r="Y107" s="11">
        <v>973</v>
      </c>
      <c r="Z107" s="131">
        <v>12</v>
      </c>
      <c r="AA107" s="12">
        <v>1351</v>
      </c>
    </row>
    <row r="108" spans="1:27" x14ac:dyDescent="0.25">
      <c r="A108" s="129">
        <v>40756</v>
      </c>
      <c r="B108" s="26">
        <v>1336</v>
      </c>
      <c r="C108" s="12">
        <v>82789</v>
      </c>
      <c r="D108" s="131">
        <v>96</v>
      </c>
      <c r="E108" s="12">
        <v>27514</v>
      </c>
      <c r="F108" s="131">
        <v>3</v>
      </c>
      <c r="G108" s="12">
        <v>6041</v>
      </c>
      <c r="H108" s="5">
        <v>60</v>
      </c>
      <c r="I108" s="11">
        <v>9325</v>
      </c>
      <c r="J108" s="131">
        <v>8</v>
      </c>
      <c r="K108" s="12">
        <v>2708</v>
      </c>
      <c r="L108" s="5">
        <v>439</v>
      </c>
      <c r="M108" s="11">
        <v>22799</v>
      </c>
      <c r="N108" s="131">
        <v>221</v>
      </c>
      <c r="O108" s="12">
        <v>51729</v>
      </c>
      <c r="P108" s="5">
        <v>194</v>
      </c>
      <c r="Q108" s="11">
        <v>36901</v>
      </c>
      <c r="R108" s="131">
        <v>27</v>
      </c>
      <c r="S108" s="12">
        <v>14828</v>
      </c>
      <c r="T108" s="15">
        <v>3</v>
      </c>
      <c r="U108" s="11">
        <v>5771</v>
      </c>
      <c r="V108" s="131">
        <v>6</v>
      </c>
      <c r="W108" s="12">
        <v>8393</v>
      </c>
      <c r="X108" s="15">
        <v>18</v>
      </c>
      <c r="Y108" s="11">
        <v>664</v>
      </c>
      <c r="Z108" s="131">
        <v>10</v>
      </c>
      <c r="AA108" s="12">
        <v>1252</v>
      </c>
    </row>
    <row r="109" spans="1:27" x14ac:dyDescent="0.25">
      <c r="A109" s="129">
        <v>40787</v>
      </c>
      <c r="B109" s="26">
        <v>968</v>
      </c>
      <c r="C109" s="12">
        <v>80676</v>
      </c>
      <c r="D109" s="131">
        <v>72</v>
      </c>
      <c r="E109" s="12">
        <v>26706</v>
      </c>
      <c r="F109" s="131">
        <v>9</v>
      </c>
      <c r="G109" s="12">
        <v>7387</v>
      </c>
      <c r="H109" s="5">
        <v>33</v>
      </c>
      <c r="I109" s="11">
        <v>11265</v>
      </c>
      <c r="J109" s="131">
        <v>35</v>
      </c>
      <c r="K109" s="12">
        <v>2727</v>
      </c>
      <c r="L109" s="5">
        <v>392</v>
      </c>
      <c r="M109" s="11">
        <v>23534</v>
      </c>
      <c r="N109" s="131">
        <v>193</v>
      </c>
      <c r="O109" s="12">
        <v>50814</v>
      </c>
      <c r="P109" s="5">
        <v>141</v>
      </c>
      <c r="Q109" s="11">
        <v>35905</v>
      </c>
      <c r="R109" s="131">
        <v>52</v>
      </c>
      <c r="S109" s="12">
        <v>14909</v>
      </c>
      <c r="T109" s="15">
        <v>9</v>
      </c>
      <c r="U109" s="11">
        <v>5322</v>
      </c>
      <c r="V109" s="131">
        <v>15</v>
      </c>
      <c r="W109" s="12">
        <v>8410</v>
      </c>
      <c r="X109" s="15">
        <v>28</v>
      </c>
      <c r="Y109" s="11">
        <v>1177</v>
      </c>
      <c r="Z109" s="131">
        <v>4</v>
      </c>
      <c r="AA109" s="12">
        <v>1474</v>
      </c>
    </row>
    <row r="110" spans="1:27" x14ac:dyDescent="0.25">
      <c r="A110" s="129">
        <v>40817</v>
      </c>
      <c r="B110" s="26">
        <v>1521</v>
      </c>
      <c r="C110" s="12">
        <v>112159</v>
      </c>
      <c r="D110" s="131">
        <v>112</v>
      </c>
      <c r="E110" s="12">
        <v>26441</v>
      </c>
      <c r="F110" s="131">
        <v>14</v>
      </c>
      <c r="G110" s="12">
        <v>7210</v>
      </c>
      <c r="H110" s="5">
        <v>80</v>
      </c>
      <c r="I110" s="11">
        <v>8656</v>
      </c>
      <c r="J110" s="131">
        <v>23</v>
      </c>
      <c r="K110" s="12">
        <v>3058</v>
      </c>
      <c r="L110" s="5">
        <v>460</v>
      </c>
      <c r="M110" s="11">
        <v>24816</v>
      </c>
      <c r="N110" s="131">
        <v>210</v>
      </c>
      <c r="O110" s="12">
        <v>49520</v>
      </c>
      <c r="P110" s="5">
        <v>830</v>
      </c>
      <c r="Q110" s="11">
        <v>35113</v>
      </c>
      <c r="R110" s="131">
        <v>30</v>
      </c>
      <c r="S110" s="12">
        <v>14407</v>
      </c>
      <c r="T110" s="15">
        <v>11</v>
      </c>
      <c r="U110" s="11">
        <v>5150</v>
      </c>
      <c r="V110" s="131">
        <v>5</v>
      </c>
      <c r="W110" s="12">
        <v>8258</v>
      </c>
      <c r="X110" s="15">
        <v>14</v>
      </c>
      <c r="Y110" s="11">
        <v>999</v>
      </c>
      <c r="Z110" s="131">
        <v>4</v>
      </c>
      <c r="AA110" s="12">
        <v>1776</v>
      </c>
    </row>
    <row r="111" spans="1:27" x14ac:dyDescent="0.25">
      <c r="A111" s="129">
        <v>40848</v>
      </c>
      <c r="B111" s="26">
        <v>1341</v>
      </c>
      <c r="C111" s="12">
        <v>117540</v>
      </c>
      <c r="D111" s="131">
        <v>177</v>
      </c>
      <c r="E111" s="12">
        <v>23821</v>
      </c>
      <c r="F111" s="131">
        <v>22</v>
      </c>
      <c r="G111" s="12">
        <v>7368</v>
      </c>
      <c r="H111" s="5">
        <v>183</v>
      </c>
      <c r="I111" s="11">
        <v>9673</v>
      </c>
      <c r="J111" s="131">
        <v>73</v>
      </c>
      <c r="K111" s="12">
        <v>3033</v>
      </c>
      <c r="L111" s="5">
        <v>940</v>
      </c>
      <c r="M111" s="11">
        <v>27022</v>
      </c>
      <c r="N111" s="131">
        <v>366</v>
      </c>
      <c r="O111" s="12">
        <v>49011</v>
      </c>
      <c r="P111" s="5">
        <v>280</v>
      </c>
      <c r="Q111" s="11">
        <v>32841</v>
      </c>
      <c r="R111" s="131">
        <v>86</v>
      </c>
      <c r="S111" s="12">
        <v>16170</v>
      </c>
      <c r="T111" s="15">
        <v>32</v>
      </c>
      <c r="U111" s="11">
        <v>6008</v>
      </c>
      <c r="V111" s="131">
        <v>25</v>
      </c>
      <c r="W111" s="12">
        <v>8958</v>
      </c>
      <c r="X111" s="15">
        <v>29</v>
      </c>
      <c r="Y111" s="11">
        <v>1204</v>
      </c>
      <c r="Z111" s="131">
        <v>71</v>
      </c>
      <c r="AA111" s="12">
        <v>2150</v>
      </c>
    </row>
    <row r="112" spans="1:27" x14ac:dyDescent="0.25">
      <c r="A112" s="129">
        <v>40878</v>
      </c>
      <c r="B112" s="26">
        <v>1669</v>
      </c>
      <c r="C112" s="12">
        <v>126943</v>
      </c>
      <c r="D112" s="131">
        <v>148</v>
      </c>
      <c r="E112" s="12">
        <v>29110</v>
      </c>
      <c r="F112" s="131">
        <v>23</v>
      </c>
      <c r="G112" s="12">
        <v>9758</v>
      </c>
      <c r="H112" s="5">
        <v>333</v>
      </c>
      <c r="I112" s="11">
        <v>12583</v>
      </c>
      <c r="J112" s="131">
        <v>44</v>
      </c>
      <c r="K112" s="12">
        <v>2968</v>
      </c>
      <c r="L112" s="5">
        <v>811</v>
      </c>
      <c r="M112" s="11">
        <v>22523</v>
      </c>
      <c r="N112" s="131">
        <v>346</v>
      </c>
      <c r="O112" s="12">
        <v>50603</v>
      </c>
      <c r="P112" s="5">
        <v>261</v>
      </c>
      <c r="Q112" s="11">
        <v>35787</v>
      </c>
      <c r="R112" s="131">
        <v>85</v>
      </c>
      <c r="S112" s="12">
        <v>14816</v>
      </c>
      <c r="T112" s="15">
        <v>39</v>
      </c>
      <c r="U112" s="11">
        <v>5822</v>
      </c>
      <c r="V112" s="131">
        <v>28</v>
      </c>
      <c r="W112" s="12">
        <v>8217</v>
      </c>
      <c r="X112" s="15">
        <v>18</v>
      </c>
      <c r="Y112" s="11">
        <v>777</v>
      </c>
      <c r="Z112" s="131">
        <v>10</v>
      </c>
      <c r="AA112" s="12">
        <v>1709</v>
      </c>
    </row>
    <row r="113" spans="1:27" x14ac:dyDescent="0.25">
      <c r="A113" s="129">
        <v>40909</v>
      </c>
      <c r="B113" s="26">
        <v>1222</v>
      </c>
      <c r="C113" s="12">
        <v>112039</v>
      </c>
      <c r="D113" s="131">
        <v>65</v>
      </c>
      <c r="E113" s="12">
        <v>23079</v>
      </c>
      <c r="F113" s="131">
        <v>12</v>
      </c>
      <c r="G113" s="12">
        <v>11799</v>
      </c>
      <c r="H113" s="5">
        <v>111</v>
      </c>
      <c r="I113" s="11">
        <v>9782</v>
      </c>
      <c r="J113" s="131">
        <v>21</v>
      </c>
      <c r="K113" s="12">
        <v>2854</v>
      </c>
      <c r="L113" s="5">
        <v>418</v>
      </c>
      <c r="M113" s="11">
        <v>28504</v>
      </c>
      <c r="N113" s="131">
        <v>191</v>
      </c>
      <c r="O113" s="12">
        <v>52561</v>
      </c>
      <c r="P113" s="5">
        <v>171</v>
      </c>
      <c r="Q113" s="11">
        <v>37683</v>
      </c>
      <c r="R113" s="131">
        <v>12</v>
      </c>
      <c r="S113" s="12">
        <v>14878</v>
      </c>
      <c r="T113" s="15">
        <v>4</v>
      </c>
      <c r="U113" s="11">
        <v>6312</v>
      </c>
      <c r="V113" s="131">
        <v>2</v>
      </c>
      <c r="W113" s="12">
        <v>7686</v>
      </c>
      <c r="X113" s="15">
        <v>6</v>
      </c>
      <c r="Y113" s="11">
        <v>879</v>
      </c>
      <c r="Z113" s="131">
        <v>6</v>
      </c>
      <c r="AA113" s="12">
        <v>1264</v>
      </c>
    </row>
    <row r="114" spans="1:27" x14ac:dyDescent="0.25">
      <c r="A114" s="129">
        <v>40940</v>
      </c>
      <c r="B114" s="26">
        <v>1782</v>
      </c>
      <c r="C114" s="12">
        <v>126613</v>
      </c>
      <c r="D114" s="131">
        <v>79</v>
      </c>
      <c r="E114" s="12">
        <v>23633</v>
      </c>
      <c r="F114" s="131">
        <v>14</v>
      </c>
      <c r="G114" s="12">
        <v>9319</v>
      </c>
      <c r="H114" s="5">
        <v>69</v>
      </c>
      <c r="I114" s="11">
        <v>8132</v>
      </c>
      <c r="J114" s="131">
        <v>35</v>
      </c>
      <c r="K114" s="12">
        <v>3053</v>
      </c>
      <c r="L114" s="5">
        <v>325</v>
      </c>
      <c r="M114" s="11">
        <v>22043</v>
      </c>
      <c r="N114" s="131">
        <v>251</v>
      </c>
      <c r="O114" s="12">
        <v>47898</v>
      </c>
      <c r="P114" s="5">
        <v>182</v>
      </c>
      <c r="Q114" s="11">
        <v>34086</v>
      </c>
      <c r="R114" s="131">
        <v>69</v>
      </c>
      <c r="S114" s="12">
        <v>13832</v>
      </c>
      <c r="T114" s="15">
        <v>7</v>
      </c>
      <c r="U114" s="11">
        <v>5309</v>
      </c>
      <c r="V114" s="131">
        <v>41</v>
      </c>
      <c r="W114" s="12">
        <v>7562</v>
      </c>
      <c r="X114" s="15">
        <v>21</v>
      </c>
      <c r="Y114" s="11">
        <v>961</v>
      </c>
      <c r="Z114" s="131">
        <v>1</v>
      </c>
      <c r="AA114" s="12">
        <v>1311</v>
      </c>
    </row>
    <row r="115" spans="1:27" x14ac:dyDescent="0.25">
      <c r="A115" s="129">
        <v>40969</v>
      </c>
      <c r="B115" s="26">
        <v>1906</v>
      </c>
      <c r="C115" s="12">
        <v>118287</v>
      </c>
      <c r="D115" s="131">
        <v>155</v>
      </c>
      <c r="E115" s="12">
        <v>31761</v>
      </c>
      <c r="F115" s="131">
        <v>4</v>
      </c>
      <c r="G115" s="12">
        <v>7789</v>
      </c>
      <c r="H115" s="5">
        <v>130</v>
      </c>
      <c r="I115" s="11">
        <v>981</v>
      </c>
      <c r="J115" s="131">
        <v>21</v>
      </c>
      <c r="K115" s="12">
        <v>2962</v>
      </c>
      <c r="L115" s="5">
        <v>437</v>
      </c>
      <c r="M115" s="11">
        <v>25290</v>
      </c>
      <c r="N115" s="131">
        <v>163</v>
      </c>
      <c r="O115" s="12">
        <v>51778</v>
      </c>
      <c r="P115" s="5">
        <v>138</v>
      </c>
      <c r="Q115" s="11">
        <v>37084</v>
      </c>
      <c r="R115" s="131">
        <v>25</v>
      </c>
      <c r="S115" s="12">
        <v>14694</v>
      </c>
      <c r="T115" s="15">
        <v>4</v>
      </c>
      <c r="U115" s="11">
        <v>5381</v>
      </c>
      <c r="V115" s="131">
        <v>6</v>
      </c>
      <c r="W115" s="12">
        <v>8190</v>
      </c>
      <c r="X115" s="15">
        <v>15</v>
      </c>
      <c r="Y115" s="11">
        <v>1123</v>
      </c>
      <c r="Z115" s="131">
        <v>13</v>
      </c>
      <c r="AA115" s="12">
        <v>1556</v>
      </c>
    </row>
    <row r="116" spans="1:27" x14ac:dyDescent="0.25">
      <c r="A116" s="129">
        <v>41000</v>
      </c>
      <c r="B116" s="26">
        <v>1435</v>
      </c>
      <c r="C116" s="12">
        <v>95252</v>
      </c>
      <c r="D116" s="131">
        <v>104</v>
      </c>
      <c r="E116" s="12">
        <v>26010</v>
      </c>
      <c r="F116" s="131">
        <v>4</v>
      </c>
      <c r="G116" s="12">
        <v>9561</v>
      </c>
      <c r="H116" s="5">
        <v>104</v>
      </c>
      <c r="I116" s="11">
        <v>10975</v>
      </c>
      <c r="J116" s="131">
        <v>35</v>
      </c>
      <c r="K116" s="12">
        <v>2687</v>
      </c>
      <c r="L116" s="5">
        <v>476</v>
      </c>
      <c r="M116" s="11">
        <v>29498</v>
      </c>
      <c r="N116" s="131">
        <v>175</v>
      </c>
      <c r="O116" s="12">
        <v>59240</v>
      </c>
      <c r="P116" s="5">
        <v>141</v>
      </c>
      <c r="Q116" s="11">
        <v>43295</v>
      </c>
      <c r="R116" s="131">
        <v>34</v>
      </c>
      <c r="S116" s="12">
        <v>14945</v>
      </c>
      <c r="T116" s="15">
        <v>8</v>
      </c>
      <c r="U116" s="11">
        <v>5266</v>
      </c>
      <c r="V116" s="131">
        <v>7</v>
      </c>
      <c r="W116" s="12">
        <v>8433</v>
      </c>
      <c r="X116" s="15">
        <v>19</v>
      </c>
      <c r="Y116" s="11">
        <v>1246</v>
      </c>
      <c r="Z116" s="131">
        <v>4</v>
      </c>
      <c r="AA116" s="12">
        <v>1510</v>
      </c>
    </row>
    <row r="117" spans="1:27" x14ac:dyDescent="0.25">
      <c r="A117" s="129">
        <v>41030</v>
      </c>
      <c r="B117" s="26">
        <v>1022</v>
      </c>
      <c r="C117" s="12">
        <v>66876</v>
      </c>
      <c r="D117" s="131">
        <v>142</v>
      </c>
      <c r="E117" s="12">
        <v>31980</v>
      </c>
      <c r="F117" s="131">
        <v>6</v>
      </c>
      <c r="G117" s="12">
        <v>8540</v>
      </c>
      <c r="H117" s="5">
        <v>86</v>
      </c>
      <c r="I117" s="11">
        <v>9197</v>
      </c>
      <c r="J117" s="131">
        <v>27</v>
      </c>
      <c r="K117" s="12">
        <v>2581</v>
      </c>
      <c r="L117" s="5">
        <v>452</v>
      </c>
      <c r="M117" s="11">
        <v>32694</v>
      </c>
      <c r="N117" s="131">
        <v>186</v>
      </c>
      <c r="O117" s="12">
        <v>55984</v>
      </c>
      <c r="P117" s="5">
        <v>159</v>
      </c>
      <c r="Q117" s="11">
        <v>41623</v>
      </c>
      <c r="R117" s="131">
        <v>27</v>
      </c>
      <c r="S117" s="12">
        <v>14361</v>
      </c>
      <c r="T117" s="15">
        <v>10</v>
      </c>
      <c r="U117" s="11">
        <v>5436</v>
      </c>
      <c r="V117" s="131">
        <v>4</v>
      </c>
      <c r="W117" s="12">
        <v>7820</v>
      </c>
      <c r="X117" s="15">
        <v>13</v>
      </c>
      <c r="Y117" s="11">
        <v>1155</v>
      </c>
      <c r="Z117" s="131">
        <v>8</v>
      </c>
      <c r="AA117" s="12">
        <v>1739</v>
      </c>
    </row>
    <row r="118" spans="1:27" x14ac:dyDescent="0.25">
      <c r="A118" s="129">
        <v>41061</v>
      </c>
      <c r="B118" s="26">
        <v>987</v>
      </c>
      <c r="C118" s="12">
        <v>57013</v>
      </c>
      <c r="D118" s="131">
        <v>154</v>
      </c>
      <c r="E118" s="12">
        <v>32624</v>
      </c>
      <c r="F118" s="131">
        <v>13</v>
      </c>
      <c r="G118" s="12">
        <v>7557</v>
      </c>
      <c r="H118" s="5">
        <v>73</v>
      </c>
      <c r="I118" s="11">
        <v>10996</v>
      </c>
      <c r="J118" s="131">
        <v>25</v>
      </c>
      <c r="K118" s="12">
        <v>3648</v>
      </c>
      <c r="L118" s="5">
        <v>368</v>
      </c>
      <c r="M118" s="11">
        <v>29188</v>
      </c>
      <c r="N118" s="131">
        <v>152</v>
      </c>
      <c r="O118" s="12">
        <v>54113</v>
      </c>
      <c r="P118" s="5">
        <v>120</v>
      </c>
      <c r="Q118" s="11">
        <v>38987</v>
      </c>
      <c r="R118" s="131">
        <v>32</v>
      </c>
      <c r="S118" s="12">
        <v>15126</v>
      </c>
      <c r="T118" s="15">
        <v>6</v>
      </c>
      <c r="U118" s="11">
        <v>5279</v>
      </c>
      <c r="V118" s="131">
        <v>7</v>
      </c>
      <c r="W118" s="12">
        <v>8827</v>
      </c>
      <c r="X118" s="15">
        <v>19</v>
      </c>
      <c r="Y118" s="11">
        <v>1020</v>
      </c>
      <c r="Z118" s="131">
        <v>3</v>
      </c>
      <c r="AA118" s="12">
        <v>1448</v>
      </c>
    </row>
    <row r="119" spans="1:27" x14ac:dyDescent="0.25">
      <c r="A119" s="129">
        <v>41091</v>
      </c>
      <c r="B119" s="26">
        <v>1507</v>
      </c>
      <c r="C119" s="12">
        <v>90916</v>
      </c>
      <c r="D119" s="131">
        <v>363</v>
      </c>
      <c r="E119" s="12">
        <v>36476</v>
      </c>
      <c r="F119" s="131">
        <v>36</v>
      </c>
      <c r="G119" s="12">
        <v>10931</v>
      </c>
      <c r="H119" s="5">
        <v>71</v>
      </c>
      <c r="I119" s="11">
        <v>11644</v>
      </c>
      <c r="J119" s="131">
        <v>29</v>
      </c>
      <c r="K119" s="12">
        <v>3285</v>
      </c>
      <c r="L119" s="5">
        <v>505</v>
      </c>
      <c r="M119" s="11">
        <v>31499</v>
      </c>
      <c r="N119" s="131">
        <v>338</v>
      </c>
      <c r="O119" s="12">
        <v>60892</v>
      </c>
      <c r="P119" s="5">
        <v>289</v>
      </c>
      <c r="Q119" s="11">
        <v>45223</v>
      </c>
      <c r="R119" s="131">
        <v>49</v>
      </c>
      <c r="S119" s="12">
        <v>15669</v>
      </c>
      <c r="T119" s="15">
        <v>7</v>
      </c>
      <c r="U119" s="11">
        <v>6067</v>
      </c>
      <c r="V119" s="131">
        <v>11</v>
      </c>
      <c r="W119" s="12">
        <v>8455</v>
      </c>
      <c r="X119" s="15">
        <v>31</v>
      </c>
      <c r="Y119" s="11">
        <v>1147</v>
      </c>
      <c r="Z119" s="131">
        <v>17</v>
      </c>
      <c r="AA119" s="12">
        <v>1385</v>
      </c>
    </row>
    <row r="120" spans="1:27" x14ac:dyDescent="0.25">
      <c r="A120" s="129">
        <v>41122</v>
      </c>
      <c r="B120" s="26">
        <v>1300</v>
      </c>
      <c r="C120" s="12">
        <v>88296</v>
      </c>
      <c r="D120" s="131">
        <v>89</v>
      </c>
      <c r="E120" s="12">
        <v>21213</v>
      </c>
      <c r="F120" s="131">
        <v>13</v>
      </c>
      <c r="G120" s="12">
        <v>7202</v>
      </c>
      <c r="H120" s="5">
        <v>60</v>
      </c>
      <c r="I120" s="11">
        <v>11230</v>
      </c>
      <c r="J120" s="131">
        <v>16</v>
      </c>
      <c r="K120" s="12">
        <v>3531</v>
      </c>
      <c r="L120" s="5">
        <v>425</v>
      </c>
      <c r="M120" s="11">
        <v>30912</v>
      </c>
      <c r="N120" s="131">
        <v>354</v>
      </c>
      <c r="O120" s="12">
        <v>57370</v>
      </c>
      <c r="P120" s="5">
        <v>332</v>
      </c>
      <c r="Q120" s="11">
        <v>41068</v>
      </c>
      <c r="R120" s="131">
        <v>22</v>
      </c>
      <c r="S120" s="12">
        <v>16302</v>
      </c>
      <c r="T120" s="15">
        <v>10</v>
      </c>
      <c r="U120" s="11">
        <v>6222</v>
      </c>
      <c r="V120" s="131">
        <v>2</v>
      </c>
      <c r="W120" s="12">
        <v>9102</v>
      </c>
      <c r="X120" s="15">
        <v>10</v>
      </c>
      <c r="Y120" s="11">
        <v>898</v>
      </c>
      <c r="Z120" s="131">
        <v>6</v>
      </c>
      <c r="AA120" s="12">
        <v>1197</v>
      </c>
    </row>
    <row r="121" spans="1:27" x14ac:dyDescent="0.25">
      <c r="A121" s="129">
        <v>41153</v>
      </c>
      <c r="B121" s="26">
        <v>1259</v>
      </c>
      <c r="C121" s="12">
        <v>93846</v>
      </c>
      <c r="D121" s="131">
        <v>101</v>
      </c>
      <c r="E121" s="12">
        <v>30792</v>
      </c>
      <c r="F121" s="131">
        <v>14</v>
      </c>
      <c r="G121" s="12">
        <v>9552</v>
      </c>
      <c r="H121" s="5">
        <v>87</v>
      </c>
      <c r="I121" s="11">
        <v>15179</v>
      </c>
      <c r="J121" s="131">
        <v>24</v>
      </c>
      <c r="K121" s="12">
        <v>3651</v>
      </c>
      <c r="L121" s="5">
        <v>480</v>
      </c>
      <c r="M121" s="11">
        <v>31881</v>
      </c>
      <c r="N121" s="131">
        <v>409</v>
      </c>
      <c r="O121" s="12">
        <v>62426</v>
      </c>
      <c r="P121" s="5">
        <v>368</v>
      </c>
      <c r="Q121" s="11">
        <v>44772</v>
      </c>
      <c r="R121" s="131">
        <v>41</v>
      </c>
      <c r="S121" s="12">
        <v>17654</v>
      </c>
      <c r="T121" s="15">
        <v>12</v>
      </c>
      <c r="U121" s="11">
        <v>6688</v>
      </c>
      <c r="V121" s="131">
        <v>13</v>
      </c>
      <c r="W121" s="12">
        <v>9485</v>
      </c>
      <c r="X121" s="15">
        <v>16</v>
      </c>
      <c r="Y121" s="11">
        <v>1481</v>
      </c>
      <c r="Z121" s="131">
        <v>9</v>
      </c>
      <c r="AA121" s="12">
        <v>1506</v>
      </c>
    </row>
    <row r="122" spans="1:27" x14ac:dyDescent="0.25">
      <c r="A122" s="129">
        <v>41183</v>
      </c>
      <c r="B122" s="26">
        <v>1903</v>
      </c>
      <c r="C122" s="12">
        <v>127503</v>
      </c>
      <c r="D122" s="131">
        <v>83</v>
      </c>
      <c r="E122" s="12">
        <v>30433</v>
      </c>
      <c r="F122" s="131">
        <v>16</v>
      </c>
      <c r="G122" s="12">
        <v>10146</v>
      </c>
      <c r="H122" s="5">
        <v>80</v>
      </c>
      <c r="I122" s="11">
        <v>10567</v>
      </c>
      <c r="J122" s="131">
        <v>41</v>
      </c>
      <c r="K122" s="12">
        <v>3156</v>
      </c>
      <c r="L122" s="5">
        <v>405</v>
      </c>
      <c r="M122" s="11">
        <v>32429</v>
      </c>
      <c r="N122" s="131">
        <v>350</v>
      </c>
      <c r="O122" s="12">
        <v>60634</v>
      </c>
      <c r="P122" s="5">
        <v>317</v>
      </c>
      <c r="Q122" s="11">
        <v>43496</v>
      </c>
      <c r="R122" s="131">
        <v>33</v>
      </c>
      <c r="S122" s="12">
        <v>17138</v>
      </c>
      <c r="T122" s="15">
        <v>11</v>
      </c>
      <c r="U122" s="11">
        <v>6350</v>
      </c>
      <c r="V122" s="131">
        <v>4</v>
      </c>
      <c r="W122" s="12">
        <v>9476</v>
      </c>
      <c r="X122" s="15">
        <v>18</v>
      </c>
      <c r="Y122" s="11">
        <v>1312</v>
      </c>
      <c r="Z122" s="131">
        <v>14</v>
      </c>
      <c r="AA122" s="12">
        <v>1629</v>
      </c>
    </row>
    <row r="123" spans="1:27" x14ac:dyDescent="0.25">
      <c r="A123" s="129">
        <v>41214</v>
      </c>
      <c r="B123" s="26">
        <v>1412</v>
      </c>
      <c r="C123" s="12">
        <v>127517</v>
      </c>
      <c r="D123" s="131">
        <v>105</v>
      </c>
      <c r="E123" s="12">
        <v>26963</v>
      </c>
      <c r="F123" s="131">
        <v>22</v>
      </c>
      <c r="G123" s="12">
        <v>9094</v>
      </c>
      <c r="H123" s="5">
        <v>211</v>
      </c>
      <c r="I123" s="11">
        <v>10205</v>
      </c>
      <c r="J123" s="131">
        <v>42</v>
      </c>
      <c r="K123" s="12">
        <v>2829</v>
      </c>
      <c r="L123" s="5">
        <v>573</v>
      </c>
      <c r="M123" s="11">
        <v>34092</v>
      </c>
      <c r="N123" s="131">
        <v>350</v>
      </c>
      <c r="O123" s="12">
        <v>61553</v>
      </c>
      <c r="P123" s="5">
        <v>308</v>
      </c>
      <c r="Q123" s="11">
        <v>44377</v>
      </c>
      <c r="R123" s="131">
        <v>42</v>
      </c>
      <c r="S123" s="12">
        <v>17176</v>
      </c>
      <c r="T123" s="15">
        <v>9</v>
      </c>
      <c r="U123" s="11">
        <v>6576</v>
      </c>
      <c r="V123" s="131">
        <v>11</v>
      </c>
      <c r="W123" s="12">
        <v>9229</v>
      </c>
      <c r="X123" s="15">
        <v>22</v>
      </c>
      <c r="Y123" s="11">
        <v>1371</v>
      </c>
      <c r="Z123" s="131">
        <v>14</v>
      </c>
      <c r="AA123" s="12">
        <v>1914</v>
      </c>
    </row>
    <row r="124" spans="1:27" x14ac:dyDescent="0.25">
      <c r="A124" s="129">
        <v>41244</v>
      </c>
      <c r="B124" s="26">
        <v>2402</v>
      </c>
      <c r="C124" s="12">
        <v>133908</v>
      </c>
      <c r="D124" s="131">
        <v>154</v>
      </c>
      <c r="E124" s="12">
        <v>30850</v>
      </c>
      <c r="F124" s="131">
        <v>12</v>
      </c>
      <c r="G124" s="12">
        <v>10724</v>
      </c>
      <c r="H124" s="5">
        <v>534</v>
      </c>
      <c r="I124" s="11">
        <v>14574</v>
      </c>
      <c r="J124" s="131">
        <v>28</v>
      </c>
      <c r="K124" s="12">
        <v>2937</v>
      </c>
      <c r="L124" s="5">
        <v>285</v>
      </c>
      <c r="M124" s="11">
        <v>27895</v>
      </c>
      <c r="N124" s="131">
        <v>604</v>
      </c>
      <c r="O124" s="12">
        <v>62678</v>
      </c>
      <c r="P124" s="5">
        <v>575</v>
      </c>
      <c r="Q124" s="11">
        <v>45129</v>
      </c>
      <c r="R124" s="131">
        <v>29</v>
      </c>
      <c r="S124" s="12">
        <v>17549</v>
      </c>
      <c r="T124" s="15">
        <v>7</v>
      </c>
      <c r="U124" s="11">
        <v>7198</v>
      </c>
      <c r="V124" s="131">
        <v>8</v>
      </c>
      <c r="W124" s="12">
        <v>9305</v>
      </c>
      <c r="X124" s="15">
        <v>14</v>
      </c>
      <c r="Y124" s="11">
        <v>1046</v>
      </c>
      <c r="Z124" s="131">
        <v>9</v>
      </c>
      <c r="AA124" s="12">
        <v>1429</v>
      </c>
    </row>
    <row r="125" spans="1:27" x14ac:dyDescent="0.25">
      <c r="A125" s="129">
        <v>41275</v>
      </c>
      <c r="B125" s="26">
        <v>816</v>
      </c>
      <c r="C125" s="12">
        <v>101571</v>
      </c>
      <c r="D125" s="131">
        <v>68</v>
      </c>
      <c r="E125" s="12">
        <v>23956</v>
      </c>
      <c r="F125" s="131">
        <v>5</v>
      </c>
      <c r="G125" s="12">
        <v>13419</v>
      </c>
      <c r="H125" s="15">
        <v>234</v>
      </c>
      <c r="I125" s="11">
        <v>9467</v>
      </c>
      <c r="J125" s="131">
        <v>18</v>
      </c>
      <c r="K125" s="12">
        <v>3221</v>
      </c>
      <c r="L125" s="15">
        <v>211</v>
      </c>
      <c r="M125" s="11">
        <v>30830</v>
      </c>
      <c r="N125" s="131">
        <v>252</v>
      </c>
      <c r="O125" s="12">
        <v>62930</v>
      </c>
      <c r="P125" s="15">
        <v>227</v>
      </c>
      <c r="Q125" s="11">
        <v>43196</v>
      </c>
      <c r="R125" s="131">
        <v>25</v>
      </c>
      <c r="S125" s="12">
        <v>19734</v>
      </c>
      <c r="T125" s="15">
        <v>1</v>
      </c>
      <c r="U125" s="11">
        <v>7253</v>
      </c>
      <c r="V125" s="131">
        <v>1</v>
      </c>
      <c r="W125" s="12">
        <v>10555</v>
      </c>
      <c r="X125" s="15">
        <v>23</v>
      </c>
      <c r="Y125" s="11">
        <v>1926</v>
      </c>
      <c r="Z125" s="131">
        <v>1</v>
      </c>
      <c r="AA125" s="12">
        <v>1199</v>
      </c>
    </row>
    <row r="126" spans="1:27" x14ac:dyDescent="0.25">
      <c r="A126" s="129">
        <v>41306</v>
      </c>
      <c r="B126" s="26">
        <v>2176</v>
      </c>
      <c r="C126" s="12">
        <v>136164</v>
      </c>
      <c r="D126" s="131">
        <v>109</v>
      </c>
      <c r="E126" s="12">
        <v>25705</v>
      </c>
      <c r="F126" s="131">
        <v>32</v>
      </c>
      <c r="G126" s="12">
        <v>10012</v>
      </c>
      <c r="H126" s="15">
        <v>143</v>
      </c>
      <c r="I126" s="11">
        <v>8529</v>
      </c>
      <c r="J126" s="131">
        <v>25</v>
      </c>
      <c r="K126" s="12">
        <v>3370</v>
      </c>
      <c r="L126" s="15">
        <v>658</v>
      </c>
      <c r="M126" s="11">
        <v>34607</v>
      </c>
      <c r="N126" s="131">
        <v>360</v>
      </c>
      <c r="O126" s="12">
        <v>55284</v>
      </c>
      <c r="P126" s="15">
        <v>331</v>
      </c>
      <c r="Q126" s="11">
        <v>37934</v>
      </c>
      <c r="R126" s="131">
        <v>29</v>
      </c>
      <c r="S126" s="12">
        <v>17350</v>
      </c>
      <c r="T126" s="15">
        <v>5</v>
      </c>
      <c r="U126" s="11">
        <v>5890</v>
      </c>
      <c r="V126" s="131">
        <v>11</v>
      </c>
      <c r="W126" s="12">
        <v>10190</v>
      </c>
      <c r="X126" s="15">
        <v>13</v>
      </c>
      <c r="Y126" s="11">
        <v>1270</v>
      </c>
      <c r="Z126" s="131">
        <v>5</v>
      </c>
      <c r="AA126" s="12">
        <v>1150</v>
      </c>
    </row>
    <row r="127" spans="1:27" x14ac:dyDescent="0.25">
      <c r="A127" s="129">
        <v>41334</v>
      </c>
      <c r="B127" s="26">
        <v>2423</v>
      </c>
      <c r="C127" s="12">
        <v>136818</v>
      </c>
      <c r="D127" s="131">
        <v>194</v>
      </c>
      <c r="E127" s="12">
        <v>32968</v>
      </c>
      <c r="F127" s="131">
        <v>24</v>
      </c>
      <c r="G127" s="12">
        <v>9988</v>
      </c>
      <c r="H127" s="15">
        <v>112</v>
      </c>
      <c r="I127" s="11">
        <v>10392</v>
      </c>
      <c r="J127" s="131">
        <v>32</v>
      </c>
      <c r="K127" s="12">
        <v>4130</v>
      </c>
      <c r="L127" s="15">
        <v>435</v>
      </c>
      <c r="M127" s="11">
        <v>30122</v>
      </c>
      <c r="N127" s="131">
        <v>344</v>
      </c>
      <c r="O127" s="12">
        <v>58245</v>
      </c>
      <c r="P127" s="15">
        <v>308</v>
      </c>
      <c r="Q127" s="11">
        <v>40701</v>
      </c>
      <c r="R127" s="131">
        <v>36</v>
      </c>
      <c r="S127" s="12">
        <v>17544</v>
      </c>
      <c r="T127" s="15">
        <v>9</v>
      </c>
      <c r="U127" s="11">
        <v>5924</v>
      </c>
      <c r="V127" s="131">
        <v>10</v>
      </c>
      <c r="W127" s="12">
        <v>10417</v>
      </c>
      <c r="X127" s="15">
        <v>17</v>
      </c>
      <c r="Y127" s="11">
        <v>1203</v>
      </c>
      <c r="Z127" s="131">
        <v>5</v>
      </c>
      <c r="AA127" s="12">
        <v>1218</v>
      </c>
    </row>
    <row r="128" spans="1:27" x14ac:dyDescent="0.25">
      <c r="A128" s="129">
        <v>41365</v>
      </c>
      <c r="B128" s="26">
        <v>1720</v>
      </c>
      <c r="C128" s="12">
        <v>91787</v>
      </c>
      <c r="D128" s="131">
        <v>184</v>
      </c>
      <c r="E128" s="12">
        <v>26048</v>
      </c>
      <c r="F128" s="131">
        <v>15</v>
      </c>
      <c r="G128" s="12">
        <v>8628</v>
      </c>
      <c r="H128" s="15">
        <v>115</v>
      </c>
      <c r="I128" s="11">
        <v>11047</v>
      </c>
      <c r="J128" s="131">
        <v>21</v>
      </c>
      <c r="K128" s="12">
        <v>2456</v>
      </c>
      <c r="L128" s="15">
        <v>429</v>
      </c>
      <c r="M128" s="11">
        <v>30869</v>
      </c>
      <c r="N128" s="131">
        <v>472</v>
      </c>
      <c r="O128" s="12">
        <v>60641</v>
      </c>
      <c r="P128" s="15">
        <v>435</v>
      </c>
      <c r="Q128" s="11">
        <v>44161</v>
      </c>
      <c r="R128" s="131">
        <v>37</v>
      </c>
      <c r="S128" s="12">
        <v>16480</v>
      </c>
      <c r="T128" s="15">
        <v>7</v>
      </c>
      <c r="U128" s="11">
        <v>6056</v>
      </c>
      <c r="V128" s="131">
        <v>11</v>
      </c>
      <c r="W128" s="12">
        <v>9180</v>
      </c>
      <c r="X128" s="15">
        <v>19</v>
      </c>
      <c r="Y128" s="11">
        <v>1244</v>
      </c>
      <c r="Z128" s="131">
        <v>5</v>
      </c>
      <c r="AA128" s="12">
        <v>1114</v>
      </c>
    </row>
    <row r="129" spans="1:27" x14ac:dyDescent="0.25">
      <c r="A129" s="129">
        <v>41395</v>
      </c>
      <c r="B129" s="26">
        <v>1332</v>
      </c>
      <c r="C129" s="12">
        <v>66688</v>
      </c>
      <c r="D129" s="131">
        <v>225</v>
      </c>
      <c r="E129" s="12">
        <v>32217</v>
      </c>
      <c r="F129" s="131">
        <v>14</v>
      </c>
      <c r="G129" s="12">
        <v>8063</v>
      </c>
      <c r="H129" s="15">
        <v>69</v>
      </c>
      <c r="I129" s="11">
        <v>8742</v>
      </c>
      <c r="J129" s="131">
        <v>25</v>
      </c>
      <c r="K129" s="12">
        <v>2392</v>
      </c>
      <c r="L129" s="15">
        <v>551</v>
      </c>
      <c r="M129" s="11">
        <v>33374</v>
      </c>
      <c r="N129" s="131">
        <v>472</v>
      </c>
      <c r="O129" s="12">
        <v>55353</v>
      </c>
      <c r="P129" s="15">
        <v>438</v>
      </c>
      <c r="Q129" s="11">
        <v>39272</v>
      </c>
      <c r="R129" s="131">
        <v>34</v>
      </c>
      <c r="S129" s="12">
        <v>16081</v>
      </c>
      <c r="T129" s="15">
        <v>14</v>
      </c>
      <c r="U129" s="11">
        <v>5378</v>
      </c>
      <c r="V129" s="131">
        <v>6</v>
      </c>
      <c r="W129" s="12">
        <v>9606</v>
      </c>
      <c r="X129" s="15">
        <v>14</v>
      </c>
      <c r="Y129" s="11">
        <v>1097</v>
      </c>
      <c r="Z129" s="131">
        <v>4</v>
      </c>
      <c r="AA129" s="12">
        <v>972</v>
      </c>
    </row>
    <row r="130" spans="1:27" x14ac:dyDescent="0.25">
      <c r="A130" s="129">
        <v>41426</v>
      </c>
      <c r="B130" s="26">
        <v>1157</v>
      </c>
      <c r="C130" s="12">
        <v>57709</v>
      </c>
      <c r="D130" s="131">
        <v>192</v>
      </c>
      <c r="E130" s="12">
        <v>34502</v>
      </c>
      <c r="F130" s="131">
        <v>12</v>
      </c>
      <c r="G130" s="12">
        <v>7067</v>
      </c>
      <c r="H130" s="15">
        <v>58</v>
      </c>
      <c r="I130" s="11">
        <v>10047</v>
      </c>
      <c r="J130" s="131">
        <v>32</v>
      </c>
      <c r="K130" s="12">
        <v>3399</v>
      </c>
      <c r="L130" s="15">
        <v>450</v>
      </c>
      <c r="M130" s="11">
        <v>28238</v>
      </c>
      <c r="N130" s="131">
        <v>355</v>
      </c>
      <c r="O130" s="12">
        <v>53493</v>
      </c>
      <c r="P130" s="15">
        <v>336</v>
      </c>
      <c r="Q130" s="11">
        <v>38386</v>
      </c>
      <c r="R130" s="131">
        <v>19</v>
      </c>
      <c r="S130" s="12">
        <v>15107</v>
      </c>
      <c r="T130" s="15">
        <v>7</v>
      </c>
      <c r="U130" s="11">
        <v>5408</v>
      </c>
      <c r="V130" s="131">
        <v>7</v>
      </c>
      <c r="W130" s="12">
        <v>8507</v>
      </c>
      <c r="X130" s="15">
        <v>5</v>
      </c>
      <c r="Y130" s="11">
        <v>1192</v>
      </c>
      <c r="Z130" s="131">
        <v>5</v>
      </c>
      <c r="AA130" s="12">
        <v>923</v>
      </c>
    </row>
    <row r="131" spans="1:27" x14ac:dyDescent="0.25">
      <c r="A131" s="129">
        <v>41456</v>
      </c>
      <c r="B131" s="26">
        <v>2349</v>
      </c>
      <c r="C131" s="12">
        <v>92049</v>
      </c>
      <c r="D131" s="131">
        <v>251</v>
      </c>
      <c r="E131" s="12">
        <v>35943</v>
      </c>
      <c r="F131" s="131">
        <v>17</v>
      </c>
      <c r="G131" s="12">
        <v>10420</v>
      </c>
      <c r="H131" s="15">
        <v>77</v>
      </c>
      <c r="I131" s="11">
        <v>12254</v>
      </c>
      <c r="J131" s="131">
        <v>82</v>
      </c>
      <c r="K131" s="12">
        <v>2644</v>
      </c>
      <c r="L131" s="15">
        <v>413</v>
      </c>
      <c r="M131" s="11">
        <v>29097</v>
      </c>
      <c r="N131" s="131">
        <v>498</v>
      </c>
      <c r="O131" s="12">
        <v>62984</v>
      </c>
      <c r="P131" s="15">
        <v>464</v>
      </c>
      <c r="Q131" s="11">
        <v>45595</v>
      </c>
      <c r="R131" s="131">
        <v>34</v>
      </c>
      <c r="S131" s="12">
        <v>17839</v>
      </c>
      <c r="T131" s="15">
        <v>11</v>
      </c>
      <c r="U131" s="11">
        <v>7028</v>
      </c>
      <c r="V131" s="131">
        <v>10</v>
      </c>
      <c r="W131" s="12">
        <v>9491</v>
      </c>
      <c r="X131" s="15">
        <v>13</v>
      </c>
      <c r="Y131" s="11">
        <v>870</v>
      </c>
      <c r="Z131" s="131">
        <v>12</v>
      </c>
      <c r="AA131" s="12">
        <v>1029</v>
      </c>
    </row>
    <row r="132" spans="1:27" x14ac:dyDescent="0.25">
      <c r="A132" s="129">
        <v>41487</v>
      </c>
      <c r="B132" s="26">
        <v>2053</v>
      </c>
      <c r="C132" s="12">
        <v>104351</v>
      </c>
      <c r="D132" s="131">
        <v>130</v>
      </c>
      <c r="E132" s="12">
        <v>36070</v>
      </c>
      <c r="F132" s="131">
        <v>10</v>
      </c>
      <c r="G132" s="12">
        <v>9739</v>
      </c>
      <c r="H132" s="15">
        <v>81</v>
      </c>
      <c r="I132" s="11">
        <v>12415</v>
      </c>
      <c r="J132" s="131">
        <v>48</v>
      </c>
      <c r="K132" s="12">
        <v>5199</v>
      </c>
      <c r="L132" s="15">
        <v>441</v>
      </c>
      <c r="M132" s="11">
        <v>36270</v>
      </c>
      <c r="N132" s="131">
        <v>580</v>
      </c>
      <c r="O132" s="12">
        <v>71446</v>
      </c>
      <c r="P132" s="15">
        <v>539</v>
      </c>
      <c r="Q132" s="11">
        <v>51376</v>
      </c>
      <c r="R132" s="131">
        <v>41</v>
      </c>
      <c r="S132" s="12">
        <v>20070</v>
      </c>
      <c r="T132" s="15">
        <v>11</v>
      </c>
      <c r="U132" s="11">
        <v>7325</v>
      </c>
      <c r="V132" s="131">
        <v>12</v>
      </c>
      <c r="W132" s="12">
        <v>11320</v>
      </c>
      <c r="X132" s="15">
        <v>18</v>
      </c>
      <c r="Y132" s="11">
        <v>1425</v>
      </c>
      <c r="Z132" s="131">
        <v>9</v>
      </c>
      <c r="AA132" s="12">
        <v>1028</v>
      </c>
    </row>
    <row r="133" spans="1:27" x14ac:dyDescent="0.25">
      <c r="A133" s="129">
        <v>41518</v>
      </c>
      <c r="B133" s="26">
        <v>787</v>
      </c>
      <c r="C133" s="12">
        <v>98172</v>
      </c>
      <c r="D133" s="131">
        <v>83</v>
      </c>
      <c r="E133" s="12">
        <v>32552</v>
      </c>
      <c r="F133" s="131">
        <v>14</v>
      </c>
      <c r="G133" s="12">
        <v>10723</v>
      </c>
      <c r="H133" s="15">
        <v>51</v>
      </c>
      <c r="I133" s="11">
        <v>15166</v>
      </c>
      <c r="J133" s="131">
        <v>13</v>
      </c>
      <c r="K133" s="12">
        <v>3344</v>
      </c>
      <c r="L133" s="15">
        <v>182</v>
      </c>
      <c r="M133" s="11">
        <v>35674</v>
      </c>
      <c r="N133" s="131">
        <v>267</v>
      </c>
      <c r="O133" s="12">
        <v>68857</v>
      </c>
      <c r="P133" s="15">
        <v>250</v>
      </c>
      <c r="Q133" s="11">
        <v>49642</v>
      </c>
      <c r="R133" s="131">
        <v>17</v>
      </c>
      <c r="S133" s="12">
        <v>19215</v>
      </c>
      <c r="T133" s="15">
        <v>5</v>
      </c>
      <c r="U133" s="11">
        <v>7048</v>
      </c>
      <c r="V133" s="131">
        <v>4</v>
      </c>
      <c r="W133" s="12">
        <v>10617</v>
      </c>
      <c r="X133" s="15">
        <v>8</v>
      </c>
      <c r="Y133" s="11">
        <v>1550</v>
      </c>
      <c r="Z133" s="131">
        <v>5</v>
      </c>
      <c r="AA133" s="12">
        <v>1347</v>
      </c>
    </row>
    <row r="134" spans="1:27" x14ac:dyDescent="0.25">
      <c r="A134" s="129">
        <v>41548</v>
      </c>
      <c r="B134" s="26">
        <v>2312</v>
      </c>
      <c r="C134" s="12">
        <v>138155</v>
      </c>
      <c r="D134" s="131">
        <v>176</v>
      </c>
      <c r="E134" s="12">
        <v>32862</v>
      </c>
      <c r="F134" s="131">
        <v>31</v>
      </c>
      <c r="G134" s="12">
        <v>10608</v>
      </c>
      <c r="H134" s="15">
        <v>115</v>
      </c>
      <c r="I134" s="11">
        <v>11498</v>
      </c>
      <c r="J134" s="131">
        <v>26</v>
      </c>
      <c r="K134" s="12">
        <v>3289</v>
      </c>
      <c r="L134" s="15">
        <v>411</v>
      </c>
      <c r="M134" s="11">
        <v>33679</v>
      </c>
      <c r="N134" s="131">
        <v>601</v>
      </c>
      <c r="O134" s="12">
        <v>67553</v>
      </c>
      <c r="P134" s="15">
        <v>519</v>
      </c>
      <c r="Q134" s="11">
        <v>49092</v>
      </c>
      <c r="R134" s="131">
        <v>82</v>
      </c>
      <c r="S134" s="12">
        <v>18461</v>
      </c>
      <c r="T134" s="15">
        <v>26</v>
      </c>
      <c r="U134" s="11">
        <v>6686</v>
      </c>
      <c r="V134" s="131">
        <v>20</v>
      </c>
      <c r="W134" s="12">
        <v>10146</v>
      </c>
      <c r="X134" s="15">
        <v>36</v>
      </c>
      <c r="Y134" s="11">
        <v>1629</v>
      </c>
      <c r="Z134" s="131">
        <v>9</v>
      </c>
      <c r="AA134" s="12">
        <v>1402</v>
      </c>
    </row>
    <row r="135" spans="1:27" x14ac:dyDescent="0.25">
      <c r="A135" s="129">
        <v>41579</v>
      </c>
      <c r="B135" s="26">
        <v>1601</v>
      </c>
      <c r="C135" s="12">
        <v>165263</v>
      </c>
      <c r="D135" s="26">
        <v>134</v>
      </c>
      <c r="E135" s="12">
        <v>34686</v>
      </c>
      <c r="F135" s="26">
        <v>8</v>
      </c>
      <c r="G135" s="12">
        <v>10630</v>
      </c>
      <c r="H135" s="11">
        <v>170</v>
      </c>
      <c r="I135" s="11">
        <v>11554</v>
      </c>
      <c r="J135" s="26">
        <v>14</v>
      </c>
      <c r="K135" s="12">
        <v>3590</v>
      </c>
      <c r="L135" s="11">
        <v>379</v>
      </c>
      <c r="M135" s="11">
        <v>38313</v>
      </c>
      <c r="N135" s="26">
        <v>549</v>
      </c>
      <c r="O135" s="12">
        <v>72628</v>
      </c>
      <c r="P135" s="11">
        <v>510</v>
      </c>
      <c r="Q135" s="11">
        <v>53010</v>
      </c>
      <c r="R135" s="26">
        <v>39</v>
      </c>
      <c r="S135" s="12">
        <v>21081</v>
      </c>
      <c r="T135" s="11">
        <v>9</v>
      </c>
      <c r="U135" s="11">
        <v>8388</v>
      </c>
      <c r="V135" s="26">
        <v>13</v>
      </c>
      <c r="W135" s="12">
        <v>11235</v>
      </c>
      <c r="X135" s="11">
        <v>17</v>
      </c>
      <c r="Y135" s="11">
        <v>1458</v>
      </c>
      <c r="Z135" s="26">
        <v>27</v>
      </c>
      <c r="AA135" s="12">
        <v>3174</v>
      </c>
    </row>
    <row r="136" spans="1:27" x14ac:dyDescent="0.25">
      <c r="A136" s="129">
        <v>41609</v>
      </c>
      <c r="B136" s="26">
        <v>2665</v>
      </c>
      <c r="C136" s="12">
        <v>157693</v>
      </c>
      <c r="D136" s="26">
        <v>161</v>
      </c>
      <c r="E136" s="12">
        <v>38063</v>
      </c>
      <c r="F136" s="26">
        <v>13</v>
      </c>
      <c r="G136" s="12">
        <v>13212</v>
      </c>
      <c r="H136" s="11">
        <v>399</v>
      </c>
      <c r="I136" s="11">
        <v>16201</v>
      </c>
      <c r="J136" s="26">
        <v>30</v>
      </c>
      <c r="K136" s="12">
        <v>3198</v>
      </c>
      <c r="L136" s="11">
        <v>324</v>
      </c>
      <c r="M136" s="11">
        <v>35404</v>
      </c>
      <c r="N136" s="26">
        <v>675</v>
      </c>
      <c r="O136" s="12">
        <v>75335</v>
      </c>
      <c r="P136" s="11">
        <v>657</v>
      </c>
      <c r="Q136" s="11">
        <v>55582</v>
      </c>
      <c r="R136" s="26">
        <v>18</v>
      </c>
      <c r="S136" s="12">
        <v>21762</v>
      </c>
      <c r="T136" s="11">
        <v>6</v>
      </c>
      <c r="U136" s="11">
        <v>8919</v>
      </c>
      <c r="V136" s="26">
        <v>2</v>
      </c>
      <c r="W136" s="12">
        <v>11690</v>
      </c>
      <c r="X136" s="11">
        <v>10</v>
      </c>
      <c r="Y136" s="11">
        <v>1153</v>
      </c>
      <c r="Z136" s="26">
        <v>41</v>
      </c>
      <c r="AA136" s="12">
        <v>5976</v>
      </c>
    </row>
    <row r="137" spans="1:27" x14ac:dyDescent="0.25">
      <c r="A137" s="129">
        <v>41640</v>
      </c>
      <c r="B137" s="26">
        <v>1483</v>
      </c>
      <c r="C137" s="12">
        <v>130989</v>
      </c>
      <c r="D137" s="26">
        <v>90</v>
      </c>
      <c r="E137" s="12">
        <v>27499</v>
      </c>
      <c r="F137" s="26">
        <v>15</v>
      </c>
      <c r="G137" s="12">
        <v>12499</v>
      </c>
      <c r="H137" s="11">
        <v>163</v>
      </c>
      <c r="I137" s="11">
        <v>10866</v>
      </c>
      <c r="J137" s="26">
        <v>15</v>
      </c>
      <c r="K137" s="12">
        <v>3460</v>
      </c>
      <c r="L137" s="11">
        <v>295</v>
      </c>
      <c r="M137" s="11">
        <v>34941</v>
      </c>
      <c r="N137" s="26">
        <v>530</v>
      </c>
      <c r="O137" s="12">
        <v>66049</v>
      </c>
      <c r="P137" s="11">
        <v>507</v>
      </c>
      <c r="Q137" s="11">
        <v>47892</v>
      </c>
      <c r="R137" s="26">
        <v>23</v>
      </c>
      <c r="S137" s="12">
        <v>18157</v>
      </c>
      <c r="T137" s="11">
        <v>7</v>
      </c>
      <c r="U137" s="11">
        <v>7006</v>
      </c>
      <c r="V137" s="26">
        <v>5</v>
      </c>
      <c r="W137" s="12">
        <v>9627</v>
      </c>
      <c r="X137" s="11">
        <v>11</v>
      </c>
      <c r="Y137" s="11">
        <v>1524</v>
      </c>
      <c r="Z137" s="26">
        <v>1</v>
      </c>
      <c r="AA137" s="12">
        <v>569</v>
      </c>
    </row>
    <row r="138" spans="1:27" x14ac:dyDescent="0.25">
      <c r="A138" s="129">
        <v>41671</v>
      </c>
      <c r="B138" s="26">
        <v>2459</v>
      </c>
      <c r="C138" s="12">
        <v>147673</v>
      </c>
      <c r="D138" s="26">
        <v>130</v>
      </c>
      <c r="E138" s="12">
        <v>27506</v>
      </c>
      <c r="F138" s="26">
        <v>16</v>
      </c>
      <c r="G138" s="12">
        <v>9908</v>
      </c>
      <c r="H138" s="11">
        <v>140</v>
      </c>
      <c r="I138" s="11">
        <v>8929</v>
      </c>
      <c r="J138" s="26">
        <v>16</v>
      </c>
      <c r="K138" s="12">
        <v>3241</v>
      </c>
      <c r="L138" s="11">
        <v>303</v>
      </c>
      <c r="M138" s="11">
        <v>31389</v>
      </c>
      <c r="N138" s="26">
        <v>520</v>
      </c>
      <c r="O138" s="12">
        <v>61205</v>
      </c>
      <c r="P138" s="11">
        <v>465</v>
      </c>
      <c r="Q138" s="11">
        <v>44882</v>
      </c>
      <c r="R138" s="26">
        <v>55</v>
      </c>
      <c r="S138" s="12">
        <v>16323</v>
      </c>
      <c r="T138" s="11">
        <v>13</v>
      </c>
      <c r="U138" s="11">
        <v>6109</v>
      </c>
      <c r="V138" s="26">
        <v>9</v>
      </c>
      <c r="W138" s="12">
        <v>6109</v>
      </c>
      <c r="X138" s="11">
        <v>33</v>
      </c>
      <c r="Y138" s="11">
        <v>8990</v>
      </c>
      <c r="Z138" s="26">
        <v>1</v>
      </c>
      <c r="AA138" s="12">
        <v>915</v>
      </c>
    </row>
    <row r="139" spans="1:27" x14ac:dyDescent="0.25">
      <c r="A139" s="129">
        <v>41699</v>
      </c>
      <c r="B139" s="26">
        <v>1872</v>
      </c>
      <c r="C139" s="12">
        <v>128598</v>
      </c>
      <c r="D139" s="26">
        <v>190</v>
      </c>
      <c r="E139" s="12">
        <v>35936</v>
      </c>
      <c r="F139" s="26">
        <v>5</v>
      </c>
      <c r="G139" s="12">
        <v>9520</v>
      </c>
      <c r="H139" s="11">
        <v>106</v>
      </c>
      <c r="I139" s="11">
        <v>9759</v>
      </c>
      <c r="J139" s="26">
        <v>34</v>
      </c>
      <c r="K139" s="12">
        <v>4754</v>
      </c>
      <c r="L139" s="11">
        <v>330</v>
      </c>
      <c r="M139" s="11">
        <v>29257</v>
      </c>
      <c r="N139" s="26">
        <v>507</v>
      </c>
      <c r="O139" s="12">
        <v>63029</v>
      </c>
      <c r="P139" s="11">
        <v>456</v>
      </c>
      <c r="Q139" s="11">
        <v>45930</v>
      </c>
      <c r="R139" s="26">
        <v>51</v>
      </c>
      <c r="S139" s="12">
        <v>17099</v>
      </c>
      <c r="T139" s="11">
        <v>18</v>
      </c>
      <c r="U139" s="11">
        <v>6225</v>
      </c>
      <c r="V139" s="26">
        <v>23</v>
      </c>
      <c r="W139" s="12">
        <v>9254</v>
      </c>
      <c r="X139" s="11">
        <v>10</v>
      </c>
      <c r="Y139" s="11">
        <v>1620</v>
      </c>
      <c r="Z139" s="26">
        <v>3</v>
      </c>
      <c r="AA139" s="12">
        <v>1109</v>
      </c>
    </row>
    <row r="140" spans="1:27" x14ac:dyDescent="0.25">
      <c r="A140" s="129">
        <v>41743</v>
      </c>
      <c r="B140" s="26">
        <v>2671</v>
      </c>
      <c r="C140" s="12">
        <v>100652</v>
      </c>
      <c r="D140" s="26">
        <v>140</v>
      </c>
      <c r="E140" s="12">
        <v>23450</v>
      </c>
      <c r="F140" s="26">
        <v>16</v>
      </c>
      <c r="G140" s="12">
        <v>5835</v>
      </c>
      <c r="H140" s="11">
        <v>149</v>
      </c>
      <c r="I140" s="11">
        <v>10978</v>
      </c>
      <c r="J140" s="26">
        <v>67</v>
      </c>
      <c r="K140" s="12">
        <v>3174</v>
      </c>
      <c r="L140" s="11">
        <v>273</v>
      </c>
      <c r="M140" s="11">
        <v>20638</v>
      </c>
      <c r="N140" s="26">
        <v>566</v>
      </c>
      <c r="O140" s="12">
        <v>49446</v>
      </c>
      <c r="P140" s="11">
        <v>536</v>
      </c>
      <c r="Q140" s="11">
        <v>35656</v>
      </c>
      <c r="R140" s="26">
        <v>30</v>
      </c>
      <c r="S140" s="12">
        <v>13790</v>
      </c>
      <c r="T140" s="11">
        <v>13</v>
      </c>
      <c r="U140" s="11">
        <v>4994</v>
      </c>
      <c r="V140" s="26">
        <v>5</v>
      </c>
      <c r="W140" s="12">
        <v>7798</v>
      </c>
      <c r="X140" s="11">
        <v>12</v>
      </c>
      <c r="Y140" s="11">
        <v>998</v>
      </c>
      <c r="Z140" s="26">
        <v>1</v>
      </c>
      <c r="AA140" s="12">
        <v>963</v>
      </c>
    </row>
    <row r="141" spans="1:27" x14ac:dyDescent="0.25">
      <c r="A141" s="129">
        <v>41773</v>
      </c>
      <c r="B141" s="26">
        <v>1321</v>
      </c>
      <c r="C141" s="12">
        <v>58637</v>
      </c>
      <c r="D141" s="26">
        <v>304</v>
      </c>
      <c r="E141" s="12">
        <v>30058</v>
      </c>
      <c r="F141" s="26">
        <v>10</v>
      </c>
      <c r="G141" s="12">
        <v>5332</v>
      </c>
      <c r="H141" s="11">
        <v>97</v>
      </c>
      <c r="I141" s="11">
        <v>8436</v>
      </c>
      <c r="J141" s="26">
        <v>25</v>
      </c>
      <c r="K141" s="12">
        <v>2308</v>
      </c>
      <c r="L141" s="11">
        <v>407</v>
      </c>
      <c r="M141" s="11">
        <v>24117</v>
      </c>
      <c r="N141" s="26">
        <v>492</v>
      </c>
      <c r="O141" s="12">
        <v>47363</v>
      </c>
      <c r="P141" s="11">
        <v>468</v>
      </c>
      <c r="Q141" s="11">
        <v>33893</v>
      </c>
      <c r="R141" s="26">
        <v>24</v>
      </c>
      <c r="S141" s="12">
        <v>13470</v>
      </c>
      <c r="T141" s="11">
        <v>5</v>
      </c>
      <c r="U141" s="11">
        <v>5128</v>
      </c>
      <c r="V141" s="26">
        <v>7</v>
      </c>
      <c r="W141" s="12">
        <v>7186</v>
      </c>
      <c r="X141" s="11">
        <v>12</v>
      </c>
      <c r="Y141" s="11">
        <v>156</v>
      </c>
      <c r="Z141" s="26">
        <v>4</v>
      </c>
      <c r="AA141" s="12">
        <v>972</v>
      </c>
    </row>
    <row r="142" spans="1:27" x14ac:dyDescent="0.25">
      <c r="A142" s="129">
        <v>41804</v>
      </c>
      <c r="B142" s="26">
        <v>1173</v>
      </c>
      <c r="C142" s="12">
        <v>49621</v>
      </c>
      <c r="D142" s="26">
        <v>182</v>
      </c>
      <c r="E142" s="12">
        <v>29883</v>
      </c>
      <c r="F142" s="26">
        <v>10</v>
      </c>
      <c r="G142" s="12">
        <v>2912</v>
      </c>
      <c r="H142" s="11">
        <v>84</v>
      </c>
      <c r="I142" s="11">
        <v>9443</v>
      </c>
      <c r="J142" s="26">
        <v>35</v>
      </c>
      <c r="K142" s="12">
        <v>2752</v>
      </c>
      <c r="L142" s="11">
        <v>429</v>
      </c>
      <c r="M142" s="11">
        <v>21310</v>
      </c>
      <c r="N142" s="26">
        <v>492</v>
      </c>
      <c r="O142" s="12">
        <v>41147</v>
      </c>
      <c r="P142" s="11">
        <v>450</v>
      </c>
      <c r="Q142" s="11">
        <v>29046</v>
      </c>
      <c r="R142" s="26">
        <v>42</v>
      </c>
      <c r="S142" s="12">
        <v>12101</v>
      </c>
      <c r="T142" s="11">
        <v>8</v>
      </c>
      <c r="U142" s="11">
        <v>4234</v>
      </c>
      <c r="V142" s="26">
        <v>15</v>
      </c>
      <c r="W142" s="12">
        <v>6772</v>
      </c>
      <c r="X142" s="11">
        <v>19</v>
      </c>
      <c r="Y142" s="11">
        <v>1095</v>
      </c>
      <c r="Z142" s="26">
        <v>0</v>
      </c>
      <c r="AA142" s="12">
        <v>1042</v>
      </c>
    </row>
    <row r="143" spans="1:27" x14ac:dyDescent="0.25">
      <c r="A143" s="129">
        <v>41834</v>
      </c>
      <c r="B143" s="26">
        <v>2092</v>
      </c>
      <c r="C143" s="12">
        <v>73705</v>
      </c>
      <c r="D143" s="26">
        <v>253</v>
      </c>
      <c r="E143" s="12">
        <v>29865</v>
      </c>
      <c r="F143" s="26">
        <v>15</v>
      </c>
      <c r="G143" s="12">
        <v>3767</v>
      </c>
      <c r="H143" s="11">
        <v>54</v>
      </c>
      <c r="I143" s="11">
        <v>9598</v>
      </c>
      <c r="J143" s="26">
        <v>20</v>
      </c>
      <c r="K143" s="12">
        <v>2740</v>
      </c>
      <c r="L143" s="11">
        <v>294</v>
      </c>
      <c r="M143" s="11">
        <v>19333</v>
      </c>
      <c r="N143" s="26">
        <v>410</v>
      </c>
      <c r="O143" s="12">
        <v>44954</v>
      </c>
      <c r="P143" s="11">
        <v>382</v>
      </c>
      <c r="Q143" s="11">
        <v>32239</v>
      </c>
      <c r="R143" s="26">
        <v>28</v>
      </c>
      <c r="S143" s="12">
        <v>12715</v>
      </c>
      <c r="T143" s="11">
        <v>3</v>
      </c>
      <c r="U143" s="11">
        <v>5030</v>
      </c>
      <c r="V143" s="26">
        <v>15</v>
      </c>
      <c r="W143" s="12">
        <v>7139</v>
      </c>
      <c r="X143" s="11">
        <v>10</v>
      </c>
      <c r="Y143" s="11">
        <v>546</v>
      </c>
      <c r="Z143" s="26">
        <v>2</v>
      </c>
      <c r="AA143" s="12">
        <v>963</v>
      </c>
    </row>
    <row r="144" spans="1:27" x14ac:dyDescent="0.25">
      <c r="A144" s="129">
        <v>41865</v>
      </c>
      <c r="B144" s="26">
        <v>1972</v>
      </c>
      <c r="C144" s="12">
        <v>156612</v>
      </c>
      <c r="D144" s="26">
        <v>234</v>
      </c>
      <c r="E144" s="12">
        <v>31124</v>
      </c>
      <c r="F144" s="26">
        <v>26</v>
      </c>
      <c r="G144" s="12">
        <v>4231</v>
      </c>
      <c r="H144" s="11">
        <v>66</v>
      </c>
      <c r="I144" s="11">
        <v>10159</v>
      </c>
      <c r="J144" s="26">
        <v>71</v>
      </c>
      <c r="K144" s="12">
        <v>4582</v>
      </c>
      <c r="L144" s="11">
        <v>458</v>
      </c>
      <c r="M144" s="11">
        <v>21764</v>
      </c>
      <c r="N144" s="26">
        <v>673</v>
      </c>
      <c r="O144" s="12">
        <v>54768</v>
      </c>
      <c r="P144" s="11">
        <v>616</v>
      </c>
      <c r="Q144" s="11">
        <v>39317</v>
      </c>
      <c r="R144" s="26">
        <v>57</v>
      </c>
      <c r="S144" s="12">
        <v>15431</v>
      </c>
      <c r="T144" s="11">
        <v>19</v>
      </c>
      <c r="U144" s="11">
        <v>8173</v>
      </c>
      <c r="V144" s="26">
        <v>19</v>
      </c>
      <c r="W144" s="12">
        <v>8173</v>
      </c>
      <c r="X144" s="11">
        <v>30</v>
      </c>
      <c r="Y144" s="11">
        <v>1230</v>
      </c>
      <c r="Z144" s="26">
        <v>4</v>
      </c>
      <c r="AA144" s="12">
        <v>1075</v>
      </c>
    </row>
    <row r="145" spans="1:27" x14ac:dyDescent="0.25">
      <c r="A145" s="129">
        <v>41896</v>
      </c>
      <c r="B145" s="26">
        <v>1785</v>
      </c>
      <c r="C145" s="12">
        <v>80931</v>
      </c>
      <c r="D145" s="26">
        <v>174</v>
      </c>
      <c r="E145" s="12">
        <v>29516</v>
      </c>
      <c r="F145" s="26">
        <v>11</v>
      </c>
      <c r="G145" s="12">
        <v>4838</v>
      </c>
      <c r="H145" s="11">
        <v>90</v>
      </c>
      <c r="I145" s="11">
        <v>13897</v>
      </c>
      <c r="J145" s="26">
        <v>61</v>
      </c>
      <c r="K145" s="12">
        <v>3155</v>
      </c>
      <c r="L145" s="11">
        <v>337</v>
      </c>
      <c r="M145" s="11">
        <v>17214</v>
      </c>
      <c r="N145" s="26">
        <v>462</v>
      </c>
      <c r="O145" s="12">
        <v>47112</v>
      </c>
      <c r="P145" s="11">
        <v>403</v>
      </c>
      <c r="Q145" s="11">
        <v>33256</v>
      </c>
      <c r="R145" s="26">
        <v>59</v>
      </c>
      <c r="S145" s="12">
        <v>13856</v>
      </c>
      <c r="T145" s="11">
        <v>12</v>
      </c>
      <c r="U145" s="11">
        <v>5106</v>
      </c>
      <c r="V145" s="26">
        <v>10</v>
      </c>
      <c r="W145" s="12">
        <v>7692</v>
      </c>
      <c r="X145" s="11">
        <v>37</v>
      </c>
      <c r="Y145" s="11">
        <v>1058</v>
      </c>
      <c r="Z145" s="26">
        <v>5</v>
      </c>
      <c r="AA145" s="12">
        <v>1291</v>
      </c>
    </row>
    <row r="146" spans="1:27" x14ac:dyDescent="0.25">
      <c r="A146" s="129">
        <v>41913</v>
      </c>
      <c r="B146" s="26">
        <v>2838</v>
      </c>
      <c r="C146" s="12">
        <v>177552</v>
      </c>
      <c r="D146" s="26">
        <v>222</v>
      </c>
      <c r="E146" s="12">
        <v>27858</v>
      </c>
      <c r="F146" s="26">
        <v>14</v>
      </c>
      <c r="G146" s="12">
        <v>3913</v>
      </c>
      <c r="H146" s="11">
        <v>101</v>
      </c>
      <c r="I146" s="11">
        <v>9078</v>
      </c>
      <c r="J146" s="26">
        <v>24</v>
      </c>
      <c r="K146" s="12">
        <v>2984</v>
      </c>
      <c r="L146" s="11">
        <v>326</v>
      </c>
      <c r="M146" s="11">
        <v>15995</v>
      </c>
      <c r="N146" s="26">
        <v>544</v>
      </c>
      <c r="O146" s="12">
        <v>48148</v>
      </c>
      <c r="P146" s="11">
        <v>486</v>
      </c>
      <c r="Q146" s="11">
        <v>35101</v>
      </c>
      <c r="R146" s="26">
        <v>58</v>
      </c>
      <c r="S146" s="12">
        <v>13047</v>
      </c>
      <c r="T146" s="11">
        <v>14</v>
      </c>
      <c r="U146" s="11">
        <v>4749</v>
      </c>
      <c r="V146" s="26">
        <v>14</v>
      </c>
      <c r="W146" s="12">
        <v>7224</v>
      </c>
      <c r="X146" s="11">
        <v>30</v>
      </c>
      <c r="Y146" s="11">
        <v>1074</v>
      </c>
      <c r="Z146" s="26">
        <v>4</v>
      </c>
      <c r="AA146" s="12">
        <v>1290</v>
      </c>
    </row>
    <row r="147" spans="1:27" x14ac:dyDescent="0.25">
      <c r="A147" s="129">
        <v>41957</v>
      </c>
      <c r="B147" s="26">
        <v>2054</v>
      </c>
      <c r="C147" s="12">
        <v>124107</v>
      </c>
      <c r="D147" s="26">
        <v>132</v>
      </c>
      <c r="E147" s="12">
        <v>24104</v>
      </c>
      <c r="F147" s="26">
        <v>12</v>
      </c>
      <c r="G147" s="12">
        <v>3452</v>
      </c>
      <c r="H147" s="11">
        <v>158</v>
      </c>
      <c r="I147" s="11">
        <v>9553</v>
      </c>
      <c r="J147" s="26">
        <v>11</v>
      </c>
      <c r="K147" s="12">
        <v>2269</v>
      </c>
      <c r="L147" s="11">
        <v>347</v>
      </c>
      <c r="M147" s="11">
        <v>1509</v>
      </c>
      <c r="N147" s="26">
        <v>520</v>
      </c>
      <c r="O147" s="12">
        <v>52939</v>
      </c>
      <c r="P147" s="11">
        <v>481</v>
      </c>
      <c r="Q147" s="11">
        <v>36667</v>
      </c>
      <c r="R147" s="26">
        <v>39</v>
      </c>
      <c r="S147" s="12">
        <v>16272</v>
      </c>
      <c r="T147" s="11">
        <v>10</v>
      </c>
      <c r="U147" s="11">
        <v>6699</v>
      </c>
      <c r="V147" s="26">
        <v>18</v>
      </c>
      <c r="W147" s="12">
        <v>8255</v>
      </c>
      <c r="X147" s="11">
        <v>11</v>
      </c>
      <c r="Y147" s="11">
        <v>1318</v>
      </c>
      <c r="Z147" s="26">
        <v>0</v>
      </c>
      <c r="AA147" s="12">
        <v>1523</v>
      </c>
    </row>
    <row r="148" spans="1:27" x14ac:dyDescent="0.25">
      <c r="A148" s="129">
        <v>41987</v>
      </c>
      <c r="B148" s="26">
        <v>2725</v>
      </c>
      <c r="C148" s="12">
        <v>134166</v>
      </c>
      <c r="D148" s="26">
        <v>229</v>
      </c>
      <c r="E148" s="12">
        <v>29665</v>
      </c>
      <c r="F148" s="26">
        <v>312</v>
      </c>
      <c r="G148" s="12">
        <v>4785</v>
      </c>
      <c r="H148" s="11">
        <v>149</v>
      </c>
      <c r="I148" s="11">
        <v>14085</v>
      </c>
      <c r="J148" s="26">
        <v>10</v>
      </c>
      <c r="K148" s="12">
        <v>2455</v>
      </c>
      <c r="L148" s="11">
        <v>220</v>
      </c>
      <c r="M148" s="11">
        <v>12657</v>
      </c>
      <c r="N148" s="26">
        <v>578</v>
      </c>
      <c r="O148" s="12">
        <v>55809</v>
      </c>
      <c r="P148" s="11">
        <v>543</v>
      </c>
      <c r="Q148" s="11">
        <v>42176</v>
      </c>
      <c r="R148" s="26">
        <v>35</v>
      </c>
      <c r="S148" s="12">
        <v>13633</v>
      </c>
      <c r="T148" s="11">
        <v>20</v>
      </c>
      <c r="U148" s="11">
        <v>5878</v>
      </c>
      <c r="V148" s="26">
        <v>5</v>
      </c>
      <c r="W148" s="12">
        <v>6804</v>
      </c>
      <c r="X148" s="11">
        <v>10</v>
      </c>
      <c r="Y148" s="11">
        <v>951</v>
      </c>
      <c r="Z148" s="26">
        <v>10</v>
      </c>
      <c r="AA148" s="12">
        <v>1276</v>
      </c>
    </row>
    <row r="149" spans="1:27" x14ac:dyDescent="0.25">
      <c r="A149" s="129">
        <v>42018</v>
      </c>
      <c r="B149" s="26">
        <v>1910</v>
      </c>
      <c r="C149" s="11">
        <v>115674</v>
      </c>
      <c r="D149" s="138">
        <v>118</v>
      </c>
      <c r="E149" s="12">
        <v>21437</v>
      </c>
      <c r="F149" s="11">
        <v>6</v>
      </c>
      <c r="G149" s="11">
        <v>4287</v>
      </c>
      <c r="H149" s="26">
        <v>174</v>
      </c>
      <c r="I149" s="12">
        <v>7755</v>
      </c>
      <c r="J149" s="11">
        <v>16</v>
      </c>
      <c r="K149" s="11">
        <v>2539</v>
      </c>
      <c r="L149" s="26">
        <v>228</v>
      </c>
      <c r="M149" s="12">
        <v>14972</v>
      </c>
      <c r="N149" s="11">
        <v>403</v>
      </c>
      <c r="O149" s="11">
        <v>49069</v>
      </c>
      <c r="P149" s="26">
        <v>380</v>
      </c>
      <c r="Q149" s="12">
        <v>36084</v>
      </c>
      <c r="R149" s="11">
        <v>23</v>
      </c>
      <c r="S149" s="11">
        <v>12985</v>
      </c>
      <c r="T149" s="26">
        <v>10</v>
      </c>
      <c r="U149" s="12">
        <v>5326</v>
      </c>
      <c r="V149" s="11">
        <v>1</v>
      </c>
      <c r="W149" s="11">
        <v>6370</v>
      </c>
      <c r="X149" s="26">
        <v>12</v>
      </c>
      <c r="Y149" s="12">
        <v>1289</v>
      </c>
      <c r="Z149" s="11">
        <v>0</v>
      </c>
      <c r="AA149" s="12">
        <v>609</v>
      </c>
    </row>
    <row r="150" spans="1:27" x14ac:dyDescent="0.25">
      <c r="A150" s="129">
        <v>42049</v>
      </c>
      <c r="B150" s="26">
        <v>2523</v>
      </c>
      <c r="C150" s="11">
        <v>132252</v>
      </c>
      <c r="D150" s="138">
        <v>142</v>
      </c>
      <c r="E150" s="12">
        <v>21761</v>
      </c>
      <c r="F150" s="11">
        <v>13</v>
      </c>
      <c r="G150" s="11">
        <v>3401</v>
      </c>
      <c r="H150" s="26">
        <v>124</v>
      </c>
      <c r="I150" s="12">
        <v>6861</v>
      </c>
      <c r="J150" s="11">
        <v>12</v>
      </c>
      <c r="K150" s="11">
        <v>2632</v>
      </c>
      <c r="L150" s="26">
        <v>324</v>
      </c>
      <c r="M150" s="12">
        <v>16899</v>
      </c>
      <c r="N150" s="11">
        <v>419</v>
      </c>
      <c r="O150" s="11">
        <v>47577</v>
      </c>
      <c r="P150" s="26">
        <v>380</v>
      </c>
      <c r="Q150" s="12">
        <v>34409</v>
      </c>
      <c r="R150" s="11">
        <v>51</v>
      </c>
      <c r="S150" s="11">
        <v>13168</v>
      </c>
      <c r="T150" s="26">
        <v>8</v>
      </c>
      <c r="U150" s="12">
        <v>5325</v>
      </c>
      <c r="V150" s="11">
        <v>6</v>
      </c>
      <c r="W150" s="11">
        <v>6764</v>
      </c>
      <c r="X150" s="26">
        <v>37</v>
      </c>
      <c r="Y150" s="12">
        <v>1079</v>
      </c>
      <c r="Z150" s="11">
        <v>1</v>
      </c>
      <c r="AA150" s="12">
        <v>735</v>
      </c>
    </row>
    <row r="151" spans="1:27" x14ac:dyDescent="0.25">
      <c r="A151" s="129">
        <v>42077</v>
      </c>
      <c r="B151" s="26">
        <v>2143</v>
      </c>
      <c r="C151" s="12">
        <v>124417</v>
      </c>
      <c r="D151" s="145">
        <v>198</v>
      </c>
      <c r="E151" s="12">
        <v>28928</v>
      </c>
      <c r="F151" s="11">
        <v>9</v>
      </c>
      <c r="G151" s="11">
        <v>3719</v>
      </c>
      <c r="H151" s="26">
        <v>179</v>
      </c>
      <c r="I151" s="12">
        <v>9807</v>
      </c>
      <c r="J151" s="11">
        <v>43</v>
      </c>
      <c r="K151" s="11">
        <v>3987</v>
      </c>
      <c r="L151" s="26">
        <v>394</v>
      </c>
      <c r="M151" s="12">
        <v>17693</v>
      </c>
      <c r="N151" s="11">
        <v>583</v>
      </c>
      <c r="O151" s="11">
        <v>51802</v>
      </c>
      <c r="P151" s="26">
        <v>450</v>
      </c>
      <c r="Q151" s="12">
        <v>36868</v>
      </c>
      <c r="R151" s="11">
        <v>133</v>
      </c>
      <c r="S151" s="11">
        <v>14934</v>
      </c>
      <c r="T151" s="26">
        <v>22</v>
      </c>
      <c r="U151" s="12">
        <v>5431</v>
      </c>
      <c r="V151" s="11">
        <v>24</v>
      </c>
      <c r="W151" s="11">
        <v>8149</v>
      </c>
      <c r="X151" s="26">
        <v>87</v>
      </c>
      <c r="Y151" s="12">
        <v>1354</v>
      </c>
      <c r="Z151" s="11">
        <v>12</v>
      </c>
      <c r="AA151" s="12">
        <v>988</v>
      </c>
    </row>
    <row r="152" spans="1:27" x14ac:dyDescent="0.25">
      <c r="A152" s="129">
        <v>42108</v>
      </c>
      <c r="B152" s="26">
        <v>1384</v>
      </c>
      <c r="C152" s="12">
        <v>78153</v>
      </c>
      <c r="D152" s="145">
        <v>132</v>
      </c>
      <c r="E152" s="12">
        <v>20120</v>
      </c>
      <c r="F152" s="11">
        <v>10</v>
      </c>
      <c r="G152" s="11">
        <v>3089</v>
      </c>
      <c r="H152" s="26">
        <v>103</v>
      </c>
      <c r="I152" s="12">
        <v>8520</v>
      </c>
      <c r="J152" s="11">
        <v>11</v>
      </c>
      <c r="K152" s="11">
        <v>2607</v>
      </c>
      <c r="L152" s="26">
        <v>385</v>
      </c>
      <c r="M152" s="12" t="s">
        <v>47</v>
      </c>
      <c r="N152" s="11">
        <v>471</v>
      </c>
      <c r="O152" s="11">
        <v>48874</v>
      </c>
      <c r="P152" s="26">
        <v>443</v>
      </c>
      <c r="Q152" s="12">
        <v>36416</v>
      </c>
      <c r="R152" s="11">
        <v>28</v>
      </c>
      <c r="S152" s="11">
        <v>12458</v>
      </c>
      <c r="T152" s="26">
        <v>12</v>
      </c>
      <c r="U152" s="12">
        <v>4235</v>
      </c>
      <c r="V152" s="11">
        <v>9</v>
      </c>
      <c r="W152" s="11">
        <v>7220</v>
      </c>
      <c r="X152" s="26">
        <v>7</v>
      </c>
      <c r="Y152" s="12">
        <v>1003</v>
      </c>
      <c r="Z152" s="11">
        <v>2</v>
      </c>
      <c r="AA152" s="12">
        <v>749</v>
      </c>
    </row>
    <row r="153" spans="1:27" x14ac:dyDescent="0.25">
      <c r="A153" s="129">
        <v>42138</v>
      </c>
      <c r="B153" s="26">
        <v>1276</v>
      </c>
      <c r="C153" s="12">
        <v>58736</v>
      </c>
      <c r="D153" s="26">
        <v>191</v>
      </c>
      <c r="E153" s="12">
        <v>29562</v>
      </c>
      <c r="F153" s="11">
        <v>13</v>
      </c>
      <c r="G153" s="11">
        <v>3363</v>
      </c>
      <c r="H153" s="26">
        <v>109</v>
      </c>
      <c r="I153" s="12">
        <v>7927</v>
      </c>
      <c r="J153" s="11">
        <v>25</v>
      </c>
      <c r="K153" s="12">
        <v>2167</v>
      </c>
      <c r="L153" s="11">
        <v>483</v>
      </c>
      <c r="M153" s="12">
        <v>21880</v>
      </c>
      <c r="N153" s="26">
        <v>471</v>
      </c>
      <c r="O153" s="12">
        <v>46130</v>
      </c>
      <c r="P153" s="11">
        <v>421</v>
      </c>
      <c r="Q153" s="12">
        <v>34485</v>
      </c>
      <c r="R153" s="26">
        <v>50</v>
      </c>
      <c r="S153" s="12">
        <v>11645</v>
      </c>
      <c r="T153" s="26">
        <v>9</v>
      </c>
      <c r="U153" s="12">
        <v>4498</v>
      </c>
      <c r="V153" s="11">
        <v>19</v>
      </c>
      <c r="W153" s="12">
        <v>6099</v>
      </c>
      <c r="X153" s="11">
        <v>22</v>
      </c>
      <c r="Y153" s="11">
        <v>1048</v>
      </c>
      <c r="Z153" s="26">
        <v>2</v>
      </c>
      <c r="AA153" s="12">
        <v>1067</v>
      </c>
    </row>
    <row r="154" spans="1:27" x14ac:dyDescent="0.25">
      <c r="A154" s="129">
        <v>42169</v>
      </c>
      <c r="B154" s="26">
        <v>1189</v>
      </c>
      <c r="C154" s="12">
        <v>47003</v>
      </c>
      <c r="D154" s="26">
        <v>322</v>
      </c>
      <c r="E154" s="12">
        <v>26977</v>
      </c>
      <c r="F154" s="26">
        <v>10</v>
      </c>
      <c r="G154" s="12">
        <v>2686</v>
      </c>
      <c r="H154" s="26">
        <v>52</v>
      </c>
      <c r="I154" s="12">
        <v>8641</v>
      </c>
      <c r="J154" s="11">
        <v>9</v>
      </c>
      <c r="K154" s="12">
        <v>2023</v>
      </c>
      <c r="L154" s="26">
        <v>280</v>
      </c>
      <c r="M154" s="12">
        <v>14994</v>
      </c>
      <c r="N154" s="26">
        <v>312</v>
      </c>
      <c r="O154" s="12">
        <v>42652</v>
      </c>
      <c r="P154" s="11">
        <v>286</v>
      </c>
      <c r="Q154" s="12">
        <v>30904</v>
      </c>
      <c r="R154" s="26">
        <v>26</v>
      </c>
      <c r="S154" s="12">
        <v>11748</v>
      </c>
      <c r="T154" s="26">
        <v>6</v>
      </c>
      <c r="U154" s="12">
        <v>4020</v>
      </c>
      <c r="V154" s="11">
        <v>9</v>
      </c>
      <c r="W154" s="12">
        <v>6410</v>
      </c>
      <c r="X154" s="11">
        <v>11</v>
      </c>
      <c r="Y154" s="11">
        <v>1318</v>
      </c>
      <c r="Z154" s="26">
        <v>1</v>
      </c>
      <c r="AA154" s="12">
        <v>1118</v>
      </c>
    </row>
    <row r="155" spans="1:27" x14ac:dyDescent="0.25">
      <c r="A155" s="129">
        <v>42199</v>
      </c>
      <c r="B155" s="26">
        <v>1869</v>
      </c>
      <c r="C155" s="12">
        <v>80039</v>
      </c>
      <c r="D155" s="138">
        <v>382</v>
      </c>
      <c r="E155" s="12">
        <v>29847</v>
      </c>
      <c r="F155" s="26">
        <v>32</v>
      </c>
      <c r="G155" s="12">
        <v>4345</v>
      </c>
      <c r="H155" s="26">
        <v>87</v>
      </c>
      <c r="I155" s="12">
        <v>9253</v>
      </c>
      <c r="J155" s="11">
        <v>31</v>
      </c>
      <c r="K155" s="12">
        <v>4608</v>
      </c>
      <c r="L155" s="26">
        <v>389</v>
      </c>
      <c r="M155" s="12">
        <v>16645</v>
      </c>
      <c r="N155" s="26">
        <v>523</v>
      </c>
      <c r="O155" s="12">
        <v>51821</v>
      </c>
      <c r="P155" s="11">
        <v>490</v>
      </c>
      <c r="Q155" s="12">
        <v>39345</v>
      </c>
      <c r="R155" s="26">
        <v>33</v>
      </c>
      <c r="S155" s="12">
        <v>12476</v>
      </c>
      <c r="T155" s="26">
        <v>3</v>
      </c>
      <c r="U155" s="12">
        <v>5148</v>
      </c>
      <c r="V155" s="11">
        <v>13</v>
      </c>
      <c r="W155" s="12">
        <v>6512</v>
      </c>
      <c r="X155" s="11">
        <v>17</v>
      </c>
      <c r="Y155" s="11">
        <v>816</v>
      </c>
      <c r="Z155" s="26">
        <v>5</v>
      </c>
      <c r="AA155" s="12">
        <v>864</v>
      </c>
    </row>
    <row r="156" spans="1:27" x14ac:dyDescent="0.25">
      <c r="A156" s="129">
        <v>42230</v>
      </c>
      <c r="B156" s="26">
        <v>1524</v>
      </c>
      <c r="C156" s="12">
        <v>79759</v>
      </c>
      <c r="D156" s="26">
        <v>140</v>
      </c>
      <c r="E156" s="12">
        <v>27910</v>
      </c>
      <c r="F156" s="26">
        <v>13</v>
      </c>
      <c r="G156" s="12">
        <v>3123</v>
      </c>
      <c r="H156" s="26">
        <v>99</v>
      </c>
      <c r="I156" s="12">
        <v>9271</v>
      </c>
      <c r="J156" s="11">
        <v>32</v>
      </c>
      <c r="K156" s="12">
        <v>3809</v>
      </c>
      <c r="L156" s="26">
        <v>380</v>
      </c>
      <c r="M156" s="12">
        <v>18954</v>
      </c>
      <c r="N156" s="26">
        <v>517</v>
      </c>
      <c r="O156" s="12">
        <v>54702</v>
      </c>
      <c r="P156" s="11">
        <v>482</v>
      </c>
      <c r="Q156" s="12">
        <v>40521</v>
      </c>
      <c r="R156" s="26">
        <v>35</v>
      </c>
      <c r="S156" s="12">
        <v>14181</v>
      </c>
      <c r="T156" s="26">
        <v>10</v>
      </c>
      <c r="U156" s="12">
        <v>5923</v>
      </c>
      <c r="V156" s="11">
        <v>8</v>
      </c>
      <c r="W156" s="12">
        <v>7100</v>
      </c>
      <c r="X156" s="11">
        <v>17</v>
      </c>
      <c r="Y156" s="11">
        <v>1158</v>
      </c>
      <c r="Z156" s="26">
        <v>8</v>
      </c>
      <c r="AA156" s="12">
        <v>834</v>
      </c>
    </row>
    <row r="157" spans="1:27" x14ac:dyDescent="0.25">
      <c r="A157" s="129">
        <v>42261</v>
      </c>
      <c r="B157" s="26">
        <v>1635</v>
      </c>
      <c r="C157" s="12">
        <v>80453</v>
      </c>
      <c r="D157" s="26">
        <v>217</v>
      </c>
      <c r="E157" s="12">
        <v>26902</v>
      </c>
      <c r="F157" s="26">
        <v>42</v>
      </c>
      <c r="G157" s="12">
        <v>4372</v>
      </c>
      <c r="H157" s="26">
        <v>124</v>
      </c>
      <c r="I157" s="12">
        <v>10972</v>
      </c>
      <c r="J157" s="11">
        <v>78</v>
      </c>
      <c r="K157" s="12">
        <v>4463</v>
      </c>
      <c r="L157" s="26">
        <v>562</v>
      </c>
      <c r="M157" s="12">
        <v>20266</v>
      </c>
      <c r="N157" s="26">
        <v>272</v>
      </c>
      <c r="O157" s="12">
        <v>49369</v>
      </c>
      <c r="P157" s="11">
        <v>221</v>
      </c>
      <c r="Q157" s="12">
        <v>35670</v>
      </c>
      <c r="R157" s="26">
        <v>51</v>
      </c>
      <c r="S157" s="12">
        <v>13699</v>
      </c>
      <c r="T157" s="26">
        <v>13</v>
      </c>
      <c r="U157" s="12">
        <v>5353</v>
      </c>
      <c r="V157" s="11">
        <v>19</v>
      </c>
      <c r="W157" s="12">
        <v>7167</v>
      </c>
      <c r="X157" s="11">
        <v>19</v>
      </c>
      <c r="Y157" s="11">
        <v>1179</v>
      </c>
      <c r="Z157" s="26">
        <v>13</v>
      </c>
      <c r="AA157" s="12">
        <v>924</v>
      </c>
    </row>
    <row r="158" spans="1:27" x14ac:dyDescent="0.25">
      <c r="A158" s="129">
        <v>42291</v>
      </c>
      <c r="B158" s="26">
        <v>2015</v>
      </c>
      <c r="C158" s="12">
        <v>120944</v>
      </c>
      <c r="D158" s="138">
        <v>184</v>
      </c>
      <c r="E158" s="12">
        <v>28116</v>
      </c>
      <c r="F158" s="26">
        <v>11</v>
      </c>
      <c r="G158" s="12">
        <v>4213</v>
      </c>
      <c r="H158" s="26">
        <v>118</v>
      </c>
      <c r="I158" s="12">
        <v>8998</v>
      </c>
      <c r="J158" s="11">
        <v>12</v>
      </c>
      <c r="K158" s="12">
        <v>2741</v>
      </c>
      <c r="L158" s="26">
        <v>342</v>
      </c>
      <c r="M158" s="12">
        <v>20437</v>
      </c>
      <c r="N158" s="26">
        <v>280</v>
      </c>
      <c r="O158" s="12">
        <v>50420</v>
      </c>
      <c r="P158" s="11">
        <v>233</v>
      </c>
      <c r="Q158" s="12">
        <v>37450</v>
      </c>
      <c r="R158" s="26">
        <v>47</v>
      </c>
      <c r="S158" s="12">
        <v>12970</v>
      </c>
      <c r="T158" s="26">
        <v>14</v>
      </c>
      <c r="U158" s="12">
        <v>5082</v>
      </c>
      <c r="V158" s="11">
        <v>14</v>
      </c>
      <c r="W158" s="12">
        <v>6514</v>
      </c>
      <c r="X158" s="11">
        <v>19</v>
      </c>
      <c r="Y158" s="11">
        <v>1374</v>
      </c>
      <c r="Z158" s="26">
        <v>1</v>
      </c>
      <c r="AA158" s="12">
        <v>1023</v>
      </c>
    </row>
    <row r="159" spans="1:27" x14ac:dyDescent="0.25">
      <c r="A159" s="129">
        <v>42322</v>
      </c>
      <c r="B159" s="26">
        <v>1973</v>
      </c>
      <c r="C159" s="12">
        <v>127677</v>
      </c>
      <c r="D159" s="26">
        <v>107</v>
      </c>
      <c r="E159" s="12">
        <v>27054</v>
      </c>
      <c r="F159" s="26">
        <v>9</v>
      </c>
      <c r="G159" s="12">
        <v>3610</v>
      </c>
      <c r="H159" s="26">
        <v>192</v>
      </c>
      <c r="I159" s="12">
        <v>8387</v>
      </c>
      <c r="J159" s="11">
        <v>29</v>
      </c>
      <c r="K159" s="12">
        <v>2973</v>
      </c>
      <c r="L159" s="26">
        <v>400</v>
      </c>
      <c r="M159" s="12">
        <v>25741</v>
      </c>
      <c r="N159" s="26">
        <v>386</v>
      </c>
      <c r="O159" s="12">
        <v>51357</v>
      </c>
      <c r="P159" s="11">
        <v>319</v>
      </c>
      <c r="Q159" s="12">
        <v>36513</v>
      </c>
      <c r="R159" s="26">
        <v>67</v>
      </c>
      <c r="S159" s="12">
        <v>14844</v>
      </c>
      <c r="T159" s="26">
        <v>5</v>
      </c>
      <c r="U159" s="12">
        <v>5917</v>
      </c>
      <c r="V159" s="11">
        <v>39</v>
      </c>
      <c r="W159" s="12">
        <v>7405</v>
      </c>
      <c r="X159" s="11">
        <v>23</v>
      </c>
      <c r="Y159" s="11">
        <v>1522</v>
      </c>
      <c r="Z159" s="26">
        <v>7</v>
      </c>
      <c r="AA159" s="12">
        <v>1160</v>
      </c>
    </row>
    <row r="160" spans="1:27" x14ac:dyDescent="0.25">
      <c r="A160" s="129">
        <v>42352</v>
      </c>
      <c r="B160" s="26">
        <v>3241</v>
      </c>
      <c r="C160" s="12">
        <v>140692</v>
      </c>
      <c r="D160" s="26">
        <v>294</v>
      </c>
      <c r="E160" s="12">
        <v>32042</v>
      </c>
      <c r="F160" s="26">
        <v>10</v>
      </c>
      <c r="G160" s="12">
        <v>4411</v>
      </c>
      <c r="H160" s="26">
        <v>394</v>
      </c>
      <c r="I160" s="12">
        <v>14308</v>
      </c>
      <c r="J160" s="11">
        <v>23</v>
      </c>
      <c r="K160" s="12">
        <v>3211</v>
      </c>
      <c r="L160" s="26">
        <v>315</v>
      </c>
      <c r="M160" s="12">
        <v>19716</v>
      </c>
      <c r="N160" s="26">
        <v>622</v>
      </c>
      <c r="O160" s="12">
        <v>56691</v>
      </c>
      <c r="P160" s="11">
        <v>530</v>
      </c>
      <c r="Q160" s="12">
        <v>43634</v>
      </c>
      <c r="R160" s="26">
        <v>92</v>
      </c>
      <c r="S160" s="12">
        <v>13057</v>
      </c>
      <c r="T160" s="26">
        <v>60</v>
      </c>
      <c r="U160" s="12">
        <v>5453</v>
      </c>
      <c r="V160" s="11">
        <v>16</v>
      </c>
      <c r="W160" s="12">
        <v>6608</v>
      </c>
      <c r="X160" s="11">
        <v>16</v>
      </c>
      <c r="Y160" s="11">
        <v>996</v>
      </c>
      <c r="Z160" s="26">
        <v>6</v>
      </c>
      <c r="AA160" s="12">
        <v>770</v>
      </c>
    </row>
    <row r="161" spans="1:27" x14ac:dyDescent="0.25">
      <c r="A161" s="129">
        <v>42383</v>
      </c>
      <c r="B161" s="26">
        <v>1846</v>
      </c>
      <c r="C161" s="12">
        <v>129380</v>
      </c>
      <c r="D161" s="138">
        <v>191</v>
      </c>
      <c r="E161" s="12">
        <v>24322</v>
      </c>
      <c r="F161" s="26">
        <v>11</v>
      </c>
      <c r="G161" s="12">
        <v>4790</v>
      </c>
      <c r="H161" s="26">
        <v>152</v>
      </c>
      <c r="I161" s="12">
        <v>9061</v>
      </c>
      <c r="J161" s="11">
        <v>28</v>
      </c>
      <c r="K161" s="12">
        <v>3225</v>
      </c>
      <c r="L161" s="26">
        <v>354</v>
      </c>
      <c r="M161" s="12">
        <v>21225</v>
      </c>
      <c r="N161" s="26">
        <v>494</v>
      </c>
      <c r="O161" s="12">
        <v>52111</v>
      </c>
      <c r="P161" s="11">
        <v>408</v>
      </c>
      <c r="Q161" s="12">
        <v>38372</v>
      </c>
      <c r="R161" s="26">
        <v>86</v>
      </c>
      <c r="S161" s="12">
        <v>13739</v>
      </c>
      <c r="T161" s="26">
        <v>25</v>
      </c>
      <c r="U161" s="12">
        <v>5278</v>
      </c>
      <c r="V161" s="11">
        <v>23</v>
      </c>
      <c r="W161" s="12">
        <v>7131</v>
      </c>
      <c r="X161" s="11">
        <v>38</v>
      </c>
      <c r="Y161" s="11">
        <v>1330</v>
      </c>
      <c r="Z161" s="26">
        <v>0</v>
      </c>
      <c r="AA161" s="12">
        <v>543</v>
      </c>
    </row>
    <row r="162" spans="1:27" ht="15.75" thickBot="1" x14ac:dyDescent="0.3">
      <c r="A162" s="129">
        <v>42414</v>
      </c>
      <c r="B162" s="26">
        <v>2799</v>
      </c>
      <c r="C162" s="12">
        <v>148344</v>
      </c>
      <c r="D162" s="26">
        <v>240</v>
      </c>
      <c r="E162" s="12">
        <v>24949</v>
      </c>
      <c r="F162" s="26">
        <v>15</v>
      </c>
      <c r="G162" s="12">
        <v>4056</v>
      </c>
      <c r="H162" s="26">
        <v>110</v>
      </c>
      <c r="I162" s="12">
        <v>7347</v>
      </c>
      <c r="J162" s="11">
        <v>28</v>
      </c>
      <c r="K162" s="11">
        <v>3624</v>
      </c>
      <c r="L162" s="26">
        <v>428</v>
      </c>
      <c r="M162" s="12">
        <v>24432</v>
      </c>
      <c r="N162" s="11">
        <v>373</v>
      </c>
      <c r="O162" s="12">
        <v>50537</v>
      </c>
      <c r="P162" s="11">
        <v>288</v>
      </c>
      <c r="Q162" s="12">
        <v>36486</v>
      </c>
      <c r="R162" s="26">
        <v>85</v>
      </c>
      <c r="S162" s="12">
        <v>14051</v>
      </c>
      <c r="T162" s="26">
        <v>22</v>
      </c>
      <c r="U162" s="12">
        <v>5387</v>
      </c>
      <c r="V162" s="11">
        <v>36</v>
      </c>
      <c r="W162" s="12">
        <v>7291</v>
      </c>
      <c r="X162" s="11">
        <v>27</v>
      </c>
      <c r="Y162" s="11">
        <v>1373</v>
      </c>
      <c r="Z162" s="26">
        <v>2</v>
      </c>
      <c r="AA162" s="12">
        <v>779</v>
      </c>
    </row>
    <row r="163" spans="1:27" ht="15.75" thickBot="1" x14ac:dyDescent="0.3">
      <c r="A163" s="82" t="s">
        <v>2</v>
      </c>
      <c r="B163" s="81">
        <f t="shared" ref="B163:AA163" si="0">SUM(B5:B162)</f>
        <v>141319</v>
      </c>
      <c r="C163" s="81">
        <f t="shared" si="0"/>
        <v>15748584</v>
      </c>
      <c r="D163" s="81">
        <f t="shared" si="0"/>
        <v>14052</v>
      </c>
      <c r="E163" s="81">
        <f t="shared" si="0"/>
        <v>3879751</v>
      </c>
      <c r="F163" s="81">
        <f t="shared" si="0"/>
        <v>2589</v>
      </c>
      <c r="G163" s="81">
        <f t="shared" si="0"/>
        <v>910412</v>
      </c>
      <c r="H163" s="81">
        <f>SUM(H5:H162)</f>
        <v>11087</v>
      </c>
      <c r="I163" s="81">
        <f t="shared" si="0"/>
        <v>1407423</v>
      </c>
      <c r="J163" s="81">
        <f t="shared" si="0"/>
        <v>2596</v>
      </c>
      <c r="K163" s="81">
        <f t="shared" si="0"/>
        <v>471880</v>
      </c>
      <c r="L163" s="81">
        <f t="shared" si="0"/>
        <v>36274</v>
      </c>
      <c r="M163" s="81">
        <f t="shared" si="0"/>
        <v>3001058</v>
      </c>
      <c r="N163" s="81">
        <f t="shared" si="0"/>
        <v>42226</v>
      </c>
      <c r="O163" s="150">
        <f t="shared" si="0"/>
        <v>7285330</v>
      </c>
      <c r="P163" s="81">
        <f t="shared" si="0"/>
        <v>32648</v>
      </c>
      <c r="Q163" s="81">
        <f t="shared" si="0"/>
        <v>4117744</v>
      </c>
      <c r="R163" s="81">
        <f t="shared" si="0"/>
        <v>3245</v>
      </c>
      <c r="S163" s="81">
        <f t="shared" si="0"/>
        <v>1201543</v>
      </c>
      <c r="T163" s="117">
        <f t="shared" si="0"/>
        <v>1177</v>
      </c>
      <c r="U163" s="117">
        <f t="shared" si="0"/>
        <v>612345</v>
      </c>
      <c r="V163" s="81">
        <f t="shared" si="0"/>
        <v>869</v>
      </c>
      <c r="W163" s="81">
        <f t="shared" si="0"/>
        <v>759701</v>
      </c>
      <c r="X163" s="81">
        <f t="shared" si="0"/>
        <v>1491</v>
      </c>
      <c r="Y163" s="81">
        <f t="shared" si="0"/>
        <v>132401</v>
      </c>
      <c r="Z163" s="81">
        <f t="shared" si="0"/>
        <v>1227</v>
      </c>
      <c r="AA163" s="81">
        <f t="shared" si="0"/>
        <v>223493</v>
      </c>
    </row>
    <row r="164" spans="1:27" ht="15.75" thickBot="1" x14ac:dyDescent="0.3">
      <c r="A164" s="93"/>
    </row>
    <row r="165" spans="1:27" ht="29.25" customHeight="1" thickBot="1" x14ac:dyDescent="0.3">
      <c r="A165" s="160" t="s">
        <v>25</v>
      </c>
      <c r="B165" s="161"/>
      <c r="C165" s="161"/>
      <c r="D165" s="161"/>
      <c r="E165" s="161"/>
      <c r="F165" s="161"/>
      <c r="G165" s="161"/>
      <c r="H165" s="161"/>
      <c r="I165" s="161"/>
      <c r="J165" s="161"/>
      <c r="K165" s="161"/>
      <c r="L165" s="161"/>
      <c r="M165" s="161"/>
      <c r="N165" s="161"/>
      <c r="O165" s="161"/>
      <c r="P165" s="161"/>
      <c r="Q165" s="161"/>
      <c r="R165" s="161"/>
      <c r="S165" s="161"/>
      <c r="T165" s="161"/>
      <c r="U165" s="161"/>
      <c r="V165" s="161"/>
      <c r="W165" s="161"/>
      <c r="X165" s="161"/>
      <c r="Y165" s="161"/>
      <c r="Z165" s="161"/>
      <c r="AA165" s="162"/>
    </row>
    <row r="166" spans="1:27" ht="15.75" x14ac:dyDescent="0.25">
      <c r="A166" s="180"/>
      <c r="B166" s="186" t="s">
        <v>0</v>
      </c>
      <c r="C166" s="182"/>
      <c r="D166" s="182" t="s">
        <v>3</v>
      </c>
      <c r="E166" s="182"/>
      <c r="F166" s="182" t="s">
        <v>4</v>
      </c>
      <c r="G166" s="182"/>
      <c r="H166" s="182" t="s">
        <v>5</v>
      </c>
      <c r="I166" s="182"/>
      <c r="J166" s="182" t="s">
        <v>6</v>
      </c>
      <c r="K166" s="182"/>
      <c r="L166" s="182" t="s">
        <v>7</v>
      </c>
      <c r="M166" s="182"/>
      <c r="N166" s="182" t="s">
        <v>8</v>
      </c>
      <c r="O166" s="182"/>
      <c r="P166" s="182" t="s">
        <v>9</v>
      </c>
      <c r="Q166" s="182"/>
      <c r="R166" s="182" t="s">
        <v>10</v>
      </c>
      <c r="S166" s="182"/>
      <c r="T166" s="182" t="s">
        <v>11</v>
      </c>
      <c r="U166" s="182"/>
      <c r="V166" s="182" t="s">
        <v>12</v>
      </c>
      <c r="W166" s="182"/>
      <c r="X166" s="182" t="s">
        <v>13</v>
      </c>
      <c r="Y166" s="182"/>
      <c r="Z166" s="182" t="s">
        <v>14</v>
      </c>
      <c r="AA166" s="184"/>
    </row>
    <row r="167" spans="1:27" ht="16.5" thickBot="1" x14ac:dyDescent="0.3">
      <c r="A167" s="185"/>
      <c r="B167" s="21" t="s">
        <v>1</v>
      </c>
      <c r="C167" s="17" t="s">
        <v>2</v>
      </c>
      <c r="D167" s="17" t="s">
        <v>1</v>
      </c>
      <c r="E167" s="17" t="s">
        <v>2</v>
      </c>
      <c r="F167" s="17" t="s">
        <v>1</v>
      </c>
      <c r="G167" s="17" t="s">
        <v>2</v>
      </c>
      <c r="H167" s="17" t="s">
        <v>1</v>
      </c>
      <c r="I167" s="17" t="s">
        <v>2</v>
      </c>
      <c r="J167" s="17" t="s">
        <v>1</v>
      </c>
      <c r="K167" s="17" t="s">
        <v>2</v>
      </c>
      <c r="L167" s="17" t="s">
        <v>1</v>
      </c>
      <c r="M167" s="17" t="s">
        <v>2</v>
      </c>
      <c r="N167" s="17" t="s">
        <v>1</v>
      </c>
      <c r="O167" s="17" t="s">
        <v>2</v>
      </c>
      <c r="P167" s="17" t="s">
        <v>1</v>
      </c>
      <c r="Q167" s="17" t="s">
        <v>2</v>
      </c>
      <c r="R167" s="17" t="s">
        <v>1</v>
      </c>
      <c r="S167" s="17" t="s">
        <v>2</v>
      </c>
      <c r="T167" s="17" t="s">
        <v>1</v>
      </c>
      <c r="U167" s="17" t="s">
        <v>2</v>
      </c>
      <c r="V167" s="132" t="s">
        <v>1</v>
      </c>
      <c r="W167" s="132" t="s">
        <v>2</v>
      </c>
      <c r="X167" s="17" t="s">
        <v>1</v>
      </c>
      <c r="Y167" s="18" t="s">
        <v>2</v>
      </c>
      <c r="Z167" s="17" t="s">
        <v>1</v>
      </c>
      <c r="AA167" s="19" t="s">
        <v>2</v>
      </c>
    </row>
    <row r="168" spans="1:27" x14ac:dyDescent="0.25">
      <c r="A168" s="41" t="s">
        <v>38</v>
      </c>
      <c r="B168" s="25">
        <f t="shared" ref="B168:AA168" si="1">AVERAGE(B29:B40)</f>
        <v>87.75</v>
      </c>
      <c r="C168" s="10">
        <f t="shared" si="1"/>
        <v>95244.083333333328</v>
      </c>
      <c r="D168" s="9">
        <f t="shared" si="1"/>
        <v>26.916666666666668</v>
      </c>
      <c r="E168" s="9">
        <f t="shared" si="1"/>
        <v>20967.333333333332</v>
      </c>
      <c r="F168" s="25">
        <f t="shared" si="1"/>
        <v>2.75</v>
      </c>
      <c r="G168" s="10">
        <f t="shared" si="1"/>
        <v>3466.4166666666665</v>
      </c>
      <c r="H168" s="9">
        <f t="shared" si="1"/>
        <v>14.75</v>
      </c>
      <c r="I168" s="9">
        <f t="shared" si="1"/>
        <v>7568.75</v>
      </c>
      <c r="J168" s="25">
        <f t="shared" si="1"/>
        <v>2.75</v>
      </c>
      <c r="K168" s="10">
        <f t="shared" si="1"/>
        <v>2725.9166666666665</v>
      </c>
      <c r="L168" s="9">
        <f t="shared" si="1"/>
        <v>20.75</v>
      </c>
      <c r="M168" s="9">
        <f t="shared" si="1"/>
        <v>14147.166666666666</v>
      </c>
      <c r="N168" s="25">
        <f t="shared" si="1"/>
        <v>124.66666666666667</v>
      </c>
      <c r="O168" s="10">
        <f t="shared" si="1"/>
        <v>30992.166666666668</v>
      </c>
      <c r="P168" s="9">
        <f t="shared" si="1"/>
        <v>0</v>
      </c>
      <c r="Q168" s="9">
        <f t="shared" si="1"/>
        <v>0</v>
      </c>
      <c r="R168" s="25">
        <f t="shared" si="1"/>
        <v>0</v>
      </c>
      <c r="S168" s="10">
        <f t="shared" si="1"/>
        <v>0</v>
      </c>
      <c r="T168" s="9">
        <f t="shared" si="1"/>
        <v>0</v>
      </c>
      <c r="U168" s="9">
        <f t="shared" si="1"/>
        <v>0</v>
      </c>
      <c r="V168" s="25">
        <f t="shared" si="1"/>
        <v>0</v>
      </c>
      <c r="W168" s="10">
        <f t="shared" si="1"/>
        <v>0</v>
      </c>
      <c r="X168" s="9">
        <f t="shared" si="1"/>
        <v>0</v>
      </c>
      <c r="Y168" s="9">
        <f t="shared" si="1"/>
        <v>0</v>
      </c>
      <c r="Z168" s="25">
        <f t="shared" si="1"/>
        <v>0.58333333333333337</v>
      </c>
      <c r="AA168" s="10">
        <f t="shared" si="1"/>
        <v>713.33333333333337</v>
      </c>
    </row>
    <row r="169" spans="1:27" x14ac:dyDescent="0.25">
      <c r="A169" s="41" t="s">
        <v>29</v>
      </c>
      <c r="B169" s="26">
        <f t="shared" ref="B169:AA169" si="2">AVERAGE(B41:B52)</f>
        <v>99</v>
      </c>
      <c r="C169" s="12">
        <f t="shared" si="2"/>
        <v>93103.666666666672</v>
      </c>
      <c r="D169" s="11">
        <f t="shared" si="2"/>
        <v>22.916666666666668</v>
      </c>
      <c r="E169" s="11">
        <f t="shared" si="2"/>
        <v>23151.083333333332</v>
      </c>
      <c r="F169" s="26">
        <f t="shared" si="2"/>
        <v>3.8333333333333335</v>
      </c>
      <c r="G169" s="12">
        <f t="shared" si="2"/>
        <v>4244.916666666667</v>
      </c>
      <c r="H169" s="11">
        <f t="shared" si="2"/>
        <v>30</v>
      </c>
      <c r="I169" s="11">
        <f t="shared" si="2"/>
        <v>8362.25</v>
      </c>
      <c r="J169" s="26">
        <f t="shared" si="2"/>
        <v>1.75</v>
      </c>
      <c r="K169" s="12">
        <f t="shared" si="2"/>
        <v>2998.1666666666665</v>
      </c>
      <c r="L169" s="11">
        <f t="shared" si="2"/>
        <v>44</v>
      </c>
      <c r="M169" s="11">
        <f t="shared" si="2"/>
        <v>15600.75</v>
      </c>
      <c r="N169" s="26">
        <f t="shared" si="2"/>
        <v>107.91666666666667</v>
      </c>
      <c r="O169" s="12">
        <f t="shared" si="2"/>
        <v>35166.75</v>
      </c>
      <c r="P169" s="11">
        <f t="shared" si="2"/>
        <v>0</v>
      </c>
      <c r="Q169" s="11">
        <f t="shared" si="2"/>
        <v>0</v>
      </c>
      <c r="R169" s="26">
        <f t="shared" si="2"/>
        <v>0</v>
      </c>
      <c r="S169" s="12">
        <f t="shared" si="2"/>
        <v>0</v>
      </c>
      <c r="T169" s="11">
        <f t="shared" si="2"/>
        <v>0</v>
      </c>
      <c r="U169" s="11">
        <f t="shared" si="2"/>
        <v>0</v>
      </c>
      <c r="V169" s="26">
        <f t="shared" si="2"/>
        <v>0</v>
      </c>
      <c r="W169" s="12">
        <f t="shared" si="2"/>
        <v>0</v>
      </c>
      <c r="X169" s="11">
        <f t="shared" si="2"/>
        <v>0</v>
      </c>
      <c r="Y169" s="11">
        <f t="shared" si="2"/>
        <v>0</v>
      </c>
      <c r="Z169" s="26">
        <f t="shared" si="2"/>
        <v>2.0833333333333335</v>
      </c>
      <c r="AA169" s="12">
        <f t="shared" si="2"/>
        <v>901.08333333333337</v>
      </c>
    </row>
    <row r="170" spans="1:27" x14ac:dyDescent="0.25">
      <c r="A170" s="41" t="s">
        <v>30</v>
      </c>
      <c r="B170" s="26">
        <f t="shared" ref="B170:AA170" si="3">AVERAGE(B53:B64)</f>
        <v>110.5</v>
      </c>
      <c r="C170" s="12">
        <f t="shared" si="3"/>
        <v>104148</v>
      </c>
      <c r="D170" s="11">
        <f t="shared" si="3"/>
        <v>18</v>
      </c>
      <c r="E170" s="11">
        <f t="shared" si="3"/>
        <v>25251.333333333332</v>
      </c>
      <c r="F170" s="26">
        <f t="shared" si="3"/>
        <v>3.1666666666666665</v>
      </c>
      <c r="G170" s="12">
        <f t="shared" si="3"/>
        <v>4482.583333333333</v>
      </c>
      <c r="H170" s="11">
        <f t="shared" si="3"/>
        <v>36.583333333333336</v>
      </c>
      <c r="I170" s="11">
        <f t="shared" si="3"/>
        <v>8886.3333333333339</v>
      </c>
      <c r="J170" s="26">
        <f t="shared" si="3"/>
        <v>3.5833333333333335</v>
      </c>
      <c r="K170" s="12">
        <f t="shared" si="3"/>
        <v>3322.75</v>
      </c>
      <c r="L170" s="11">
        <f t="shared" si="3"/>
        <v>26.25</v>
      </c>
      <c r="M170" s="11">
        <f t="shared" si="3"/>
        <v>17664.083333333332</v>
      </c>
      <c r="N170" s="26">
        <f t="shared" si="3"/>
        <v>264.91666666666669</v>
      </c>
      <c r="O170" s="12">
        <f t="shared" si="3"/>
        <v>43534.333333333336</v>
      </c>
      <c r="P170" s="11">
        <f t="shared" si="3"/>
        <v>249.16666666666666</v>
      </c>
      <c r="Q170" s="11">
        <f t="shared" si="3"/>
        <v>32756.25</v>
      </c>
      <c r="R170" s="26">
        <f t="shared" si="3"/>
        <v>0</v>
      </c>
      <c r="S170" s="12">
        <f t="shared" si="3"/>
        <v>0</v>
      </c>
      <c r="T170" s="11">
        <f t="shared" si="3"/>
        <v>13.583333333333334</v>
      </c>
      <c r="U170" s="11">
        <f t="shared" si="3"/>
        <v>4955</v>
      </c>
      <c r="V170" s="26">
        <f t="shared" si="3"/>
        <v>0.75</v>
      </c>
      <c r="W170" s="12">
        <f t="shared" si="3"/>
        <v>5066</v>
      </c>
      <c r="X170" s="11">
        <f t="shared" si="3"/>
        <v>1.6666666666666667</v>
      </c>
      <c r="Y170" s="11">
        <f t="shared" si="3"/>
        <v>812.91666666666663</v>
      </c>
      <c r="Z170" s="26">
        <f t="shared" si="3"/>
        <v>1.8333333333333333</v>
      </c>
      <c r="AA170" s="12">
        <f t="shared" si="3"/>
        <v>1115.9166666666667</v>
      </c>
    </row>
    <row r="171" spans="1:27" x14ac:dyDescent="0.25">
      <c r="A171" s="41" t="s">
        <v>31</v>
      </c>
      <c r="B171" s="26">
        <f t="shared" ref="B171:AA171" si="4">AVERAGE(B65:B76)</f>
        <v>103</v>
      </c>
      <c r="C171" s="12">
        <f t="shared" si="4"/>
        <v>103757.83333333333</v>
      </c>
      <c r="D171" s="11">
        <f t="shared" si="4"/>
        <v>21.916666666666668</v>
      </c>
      <c r="E171" s="11">
        <f t="shared" si="4"/>
        <v>25814.416666666668</v>
      </c>
      <c r="F171" s="26">
        <f t="shared" si="4"/>
        <v>4.5</v>
      </c>
      <c r="G171" s="12">
        <f t="shared" si="4"/>
        <v>4822.583333333333</v>
      </c>
      <c r="H171" s="11">
        <f t="shared" si="4"/>
        <v>31.833333333333332</v>
      </c>
      <c r="I171" s="11">
        <f t="shared" si="4"/>
        <v>9291.25</v>
      </c>
      <c r="J171" s="26">
        <f t="shared" si="4"/>
        <v>3.0833333333333335</v>
      </c>
      <c r="K171" s="12">
        <f t="shared" si="4"/>
        <v>3225.6666666666665</v>
      </c>
      <c r="L171" s="11">
        <f t="shared" si="4"/>
        <v>24.833333333333332</v>
      </c>
      <c r="M171" s="11">
        <f t="shared" si="4"/>
        <v>16389.916666666668</v>
      </c>
      <c r="N171" s="26">
        <f t="shared" si="4"/>
        <v>247.5</v>
      </c>
      <c r="O171" s="12">
        <f t="shared" si="4"/>
        <v>46674.5</v>
      </c>
      <c r="P171" s="11">
        <f t="shared" si="4"/>
        <v>240.41666666666666</v>
      </c>
      <c r="Q171" s="11">
        <f t="shared" si="4"/>
        <v>35001.25</v>
      </c>
      <c r="R171" s="26">
        <f t="shared" si="4"/>
        <v>8.3333333333333329E-2</v>
      </c>
      <c r="S171" s="12">
        <f t="shared" si="4"/>
        <v>905.33333333333337</v>
      </c>
      <c r="T171" s="11">
        <f t="shared" si="4"/>
        <v>5.75</v>
      </c>
      <c r="U171" s="11">
        <f t="shared" si="4"/>
        <v>5361.5</v>
      </c>
      <c r="V171" s="26">
        <f t="shared" si="4"/>
        <v>1</v>
      </c>
      <c r="W171" s="12">
        <f t="shared" si="4"/>
        <v>5390.083333333333</v>
      </c>
      <c r="X171" s="11">
        <f t="shared" si="4"/>
        <v>0.33333333333333331</v>
      </c>
      <c r="Y171" s="11">
        <f t="shared" si="4"/>
        <v>935.16666666666663</v>
      </c>
      <c r="Z171" s="26">
        <f t="shared" si="4"/>
        <v>2.5833333333333335</v>
      </c>
      <c r="AA171" s="12">
        <f t="shared" si="4"/>
        <v>1868.3333333333333</v>
      </c>
    </row>
    <row r="172" spans="1:27" x14ac:dyDescent="0.25">
      <c r="A172" s="41" t="s">
        <v>32</v>
      </c>
      <c r="B172" s="26">
        <f t="shared" ref="B172:AA172" si="5">AVERAGE(B77:B88)</f>
        <v>545.33333333333337</v>
      </c>
      <c r="C172" s="12">
        <f t="shared" si="5"/>
        <v>90216.416666666672</v>
      </c>
      <c r="D172" s="11">
        <f t="shared" si="5"/>
        <v>34.333333333333336</v>
      </c>
      <c r="E172" s="11">
        <f t="shared" si="5"/>
        <v>20768.25</v>
      </c>
      <c r="F172" s="26">
        <f t="shared" si="5"/>
        <v>4.833333333333333</v>
      </c>
      <c r="G172" s="12">
        <f t="shared" si="5"/>
        <v>5985.25</v>
      </c>
      <c r="H172" s="11">
        <f t="shared" si="5"/>
        <v>35.25</v>
      </c>
      <c r="I172" s="11">
        <f t="shared" si="5"/>
        <v>7258.166666666667</v>
      </c>
      <c r="J172" s="26">
        <f t="shared" si="5"/>
        <v>11.166666666666666</v>
      </c>
      <c r="K172" s="12">
        <f t="shared" si="5"/>
        <v>2645.1666666666665</v>
      </c>
      <c r="L172" s="11">
        <f t="shared" si="5"/>
        <v>117.08333333333333</v>
      </c>
      <c r="M172" s="11">
        <f t="shared" si="5"/>
        <v>13879.083333333334</v>
      </c>
      <c r="N172" s="26">
        <f t="shared" si="5"/>
        <v>187.75</v>
      </c>
      <c r="O172" s="12">
        <f t="shared" si="5"/>
        <v>38094.916666666664</v>
      </c>
      <c r="P172" s="11">
        <f t="shared" si="5"/>
        <v>182</v>
      </c>
      <c r="Q172" s="11">
        <f t="shared" si="5"/>
        <v>26537.666666666668</v>
      </c>
      <c r="R172" s="26">
        <f t="shared" si="5"/>
        <v>5.333333333333333</v>
      </c>
      <c r="S172" s="12">
        <f t="shared" si="5"/>
        <v>8302.3333333333339</v>
      </c>
      <c r="T172" s="11">
        <f t="shared" si="5"/>
        <v>1.4166666666666667</v>
      </c>
      <c r="U172" s="11">
        <f t="shared" si="5"/>
        <v>5093.916666666667</v>
      </c>
      <c r="V172" s="26">
        <f t="shared" si="5"/>
        <v>1.25</v>
      </c>
      <c r="W172" s="12">
        <f t="shared" si="5"/>
        <v>4923.333333333333</v>
      </c>
      <c r="X172" s="11">
        <f t="shared" si="5"/>
        <v>3.0833333333333335</v>
      </c>
      <c r="Y172" s="11">
        <f t="shared" si="5"/>
        <v>1449.3333333333333</v>
      </c>
      <c r="Z172" s="26">
        <f t="shared" si="5"/>
        <v>1.5833333333333333</v>
      </c>
      <c r="AA172" s="12">
        <f t="shared" si="5"/>
        <v>1613.75</v>
      </c>
    </row>
    <row r="173" spans="1:27" x14ac:dyDescent="0.25">
      <c r="A173" s="41" t="s">
        <v>33</v>
      </c>
      <c r="B173" s="26">
        <f t="shared" ref="B173:AA173" si="6">AVERAGE(B89:B100)</f>
        <v>1514.25</v>
      </c>
      <c r="C173" s="12">
        <f t="shared" si="6"/>
        <v>97741</v>
      </c>
      <c r="D173" s="11">
        <f t="shared" si="6"/>
        <v>151.83333333333334</v>
      </c>
      <c r="E173" s="11">
        <f t="shared" si="6"/>
        <v>25412.083333333332</v>
      </c>
      <c r="F173" s="26">
        <f t="shared" si="6"/>
        <v>92.833333333333329</v>
      </c>
      <c r="G173" s="12">
        <f t="shared" si="6"/>
        <v>9630</v>
      </c>
      <c r="H173" s="11">
        <f t="shared" si="6"/>
        <v>100.16666666666667</v>
      </c>
      <c r="I173" s="11">
        <f t="shared" si="6"/>
        <v>9907.3333333333339</v>
      </c>
      <c r="J173" s="26">
        <f t="shared" si="6"/>
        <v>33.083333333333336</v>
      </c>
      <c r="K173" s="12">
        <f t="shared" si="6"/>
        <v>3098.5833333333335</v>
      </c>
      <c r="L173" s="11">
        <f t="shared" si="6"/>
        <v>566.91666666666663</v>
      </c>
      <c r="M173" s="11">
        <f t="shared" si="6"/>
        <v>19186.666666666668</v>
      </c>
      <c r="N173" s="26">
        <f t="shared" si="6"/>
        <v>256.08333333333331</v>
      </c>
      <c r="O173" s="12">
        <f t="shared" si="6"/>
        <v>59941.333333333336</v>
      </c>
      <c r="P173" s="11">
        <f t="shared" si="6"/>
        <v>210</v>
      </c>
      <c r="Q173" s="11">
        <f t="shared" si="6"/>
        <v>47068.75</v>
      </c>
      <c r="R173" s="26">
        <f t="shared" si="6"/>
        <v>46.083333333333336</v>
      </c>
      <c r="S173" s="12">
        <f t="shared" si="6"/>
        <v>12872.583333333334</v>
      </c>
      <c r="T173" s="11">
        <f t="shared" si="6"/>
        <v>16.666666666666668</v>
      </c>
      <c r="U173" s="11">
        <f t="shared" si="6"/>
        <v>5621.166666666667</v>
      </c>
      <c r="V173" s="26">
        <f t="shared" si="6"/>
        <v>9.9166666666666661</v>
      </c>
      <c r="W173" s="12">
        <f t="shared" si="6"/>
        <v>6000.916666666667</v>
      </c>
      <c r="X173" s="11">
        <f t="shared" si="6"/>
        <v>19.5</v>
      </c>
      <c r="Y173" s="11">
        <f t="shared" si="6"/>
        <v>1250.5</v>
      </c>
      <c r="Z173" s="26">
        <f t="shared" si="6"/>
        <v>45.25</v>
      </c>
      <c r="AA173" s="12">
        <f t="shared" si="6"/>
        <v>3431.75</v>
      </c>
    </row>
    <row r="174" spans="1:27" x14ac:dyDescent="0.25">
      <c r="A174" s="41" t="s">
        <v>26</v>
      </c>
      <c r="B174" s="26">
        <f t="shared" ref="B174:AA174" si="7">AVERAGE(B101:B112)</f>
        <v>1287.9166666666667</v>
      </c>
      <c r="C174" s="12">
        <f t="shared" si="7"/>
        <v>93148.583333333328</v>
      </c>
      <c r="D174" s="11">
        <f t="shared" si="7"/>
        <v>131.58333333333334</v>
      </c>
      <c r="E174" s="11">
        <f t="shared" si="7"/>
        <v>25812.416666666668</v>
      </c>
      <c r="F174" s="26">
        <f t="shared" si="7"/>
        <v>12.083333333333334</v>
      </c>
      <c r="G174" s="12">
        <f t="shared" si="7"/>
        <v>6707.5</v>
      </c>
      <c r="H174" s="11">
        <f t="shared" si="7"/>
        <v>91.833333333333329</v>
      </c>
      <c r="I174" s="11">
        <f t="shared" si="7"/>
        <v>9457</v>
      </c>
      <c r="J174" s="26">
        <f t="shared" si="7"/>
        <v>31.75</v>
      </c>
      <c r="K174" s="12">
        <f t="shared" si="7"/>
        <v>2907.0833333333335</v>
      </c>
      <c r="L174" s="11">
        <f t="shared" si="7"/>
        <v>529.91666666666663</v>
      </c>
      <c r="M174" s="11">
        <f t="shared" si="7"/>
        <v>21791</v>
      </c>
      <c r="N174" s="26">
        <f t="shared" si="7"/>
        <v>222.83333333333334</v>
      </c>
      <c r="O174" s="12">
        <f t="shared" si="7"/>
        <v>47339.833333333336</v>
      </c>
      <c r="P174" s="11">
        <f t="shared" si="7"/>
        <v>235.91666666666666</v>
      </c>
      <c r="Q174" s="11">
        <f t="shared" si="7"/>
        <v>33616.25</v>
      </c>
      <c r="R174" s="26">
        <f t="shared" si="7"/>
        <v>41.083333333333336</v>
      </c>
      <c r="S174" s="12">
        <f t="shared" si="7"/>
        <v>13723.583333333334</v>
      </c>
      <c r="T174" s="11">
        <f t="shared" si="7"/>
        <v>13.416666666666666</v>
      </c>
      <c r="U174" s="11">
        <f t="shared" si="7"/>
        <v>5406</v>
      </c>
      <c r="V174" s="26">
        <f t="shared" si="7"/>
        <v>9.1666666666666661</v>
      </c>
      <c r="W174" s="12">
        <f t="shared" si="7"/>
        <v>7320</v>
      </c>
      <c r="X174" s="11">
        <f t="shared" si="7"/>
        <v>18.5</v>
      </c>
      <c r="Y174" s="11">
        <f t="shared" si="7"/>
        <v>997.58333333333337</v>
      </c>
      <c r="Z174" s="26">
        <f t="shared" si="7"/>
        <v>11.75</v>
      </c>
      <c r="AA174" s="12">
        <f t="shared" si="7"/>
        <v>1439.0833333333333</v>
      </c>
    </row>
    <row r="175" spans="1:27" x14ac:dyDescent="0.25">
      <c r="A175" s="41" t="s">
        <v>27</v>
      </c>
      <c r="B175" s="26">
        <f t="shared" ref="B175:AA175" si="8">AVERAGE(B113:B124)</f>
        <v>1511.4166666666667</v>
      </c>
      <c r="C175" s="12">
        <f t="shared" si="8"/>
        <v>103172.16666666667</v>
      </c>
      <c r="D175" s="11">
        <f t="shared" si="8"/>
        <v>132.83333333333334</v>
      </c>
      <c r="E175" s="11">
        <f t="shared" si="8"/>
        <v>28817.833333333332</v>
      </c>
      <c r="F175" s="26">
        <f t="shared" si="8"/>
        <v>13.833333333333334</v>
      </c>
      <c r="G175" s="12">
        <f t="shared" si="8"/>
        <v>9351.1666666666661</v>
      </c>
      <c r="H175" s="11">
        <f t="shared" si="8"/>
        <v>134.66666666666666</v>
      </c>
      <c r="I175" s="11">
        <f t="shared" si="8"/>
        <v>10288.5</v>
      </c>
      <c r="J175" s="26">
        <f t="shared" si="8"/>
        <v>28.666666666666668</v>
      </c>
      <c r="K175" s="12">
        <f t="shared" si="8"/>
        <v>3097.8333333333335</v>
      </c>
      <c r="L175" s="11">
        <f t="shared" si="8"/>
        <v>429.08333333333331</v>
      </c>
      <c r="M175" s="11">
        <f t="shared" si="8"/>
        <v>29660.416666666668</v>
      </c>
      <c r="N175" s="26">
        <f t="shared" si="8"/>
        <v>293.58333333333331</v>
      </c>
      <c r="O175" s="12">
        <f t="shared" si="8"/>
        <v>57260.583333333336</v>
      </c>
      <c r="P175" s="11">
        <f t="shared" si="8"/>
        <v>258.33333333333331</v>
      </c>
      <c r="Q175" s="11">
        <f t="shared" si="8"/>
        <v>41401.916666666664</v>
      </c>
      <c r="R175" s="26">
        <f t="shared" si="8"/>
        <v>34.583333333333336</v>
      </c>
      <c r="S175" s="12">
        <f t="shared" si="8"/>
        <v>15777</v>
      </c>
      <c r="T175" s="11">
        <f t="shared" si="8"/>
        <v>7.916666666666667</v>
      </c>
      <c r="U175" s="11">
        <f t="shared" si="8"/>
        <v>6007</v>
      </c>
      <c r="V175" s="26">
        <f t="shared" si="8"/>
        <v>9.6666666666666661</v>
      </c>
      <c r="W175" s="12">
        <f t="shared" si="8"/>
        <v>8630.8333333333339</v>
      </c>
      <c r="X175" s="11">
        <f t="shared" si="8"/>
        <v>17</v>
      </c>
      <c r="Y175" s="11">
        <f t="shared" si="8"/>
        <v>1136.5833333333333</v>
      </c>
      <c r="Z175" s="26">
        <f t="shared" si="8"/>
        <v>8.6666666666666661</v>
      </c>
      <c r="AA175" s="12">
        <f t="shared" si="8"/>
        <v>1490.6666666666667</v>
      </c>
    </row>
    <row r="176" spans="1:27" x14ac:dyDescent="0.25">
      <c r="A176" s="41" t="s">
        <v>28</v>
      </c>
      <c r="B176" s="26">
        <f t="shared" ref="B176:AA176" si="9">AVERAGE(B125:B136)</f>
        <v>1782.5833333333333</v>
      </c>
      <c r="C176" s="12">
        <f t="shared" si="9"/>
        <v>112201.66666666667</v>
      </c>
      <c r="D176" s="11">
        <f t="shared" si="9"/>
        <v>158.91666666666666</v>
      </c>
      <c r="E176" s="11">
        <f t="shared" si="9"/>
        <v>32131</v>
      </c>
      <c r="F176" s="26">
        <f t="shared" si="9"/>
        <v>16.25</v>
      </c>
      <c r="G176" s="12">
        <f t="shared" si="9"/>
        <v>10209.083333333334</v>
      </c>
      <c r="H176" s="11">
        <f t="shared" si="9"/>
        <v>135.33333333333334</v>
      </c>
      <c r="I176" s="11">
        <f t="shared" si="9"/>
        <v>11442.666666666666</v>
      </c>
      <c r="J176" s="26">
        <f t="shared" si="9"/>
        <v>30.5</v>
      </c>
      <c r="K176" s="12">
        <f t="shared" si="9"/>
        <v>3352.6666666666665</v>
      </c>
      <c r="L176" s="11">
        <f t="shared" si="9"/>
        <v>407</v>
      </c>
      <c r="M176" s="11">
        <f t="shared" si="9"/>
        <v>33039.75</v>
      </c>
      <c r="N176" s="26">
        <f t="shared" si="9"/>
        <v>452.08333333333331</v>
      </c>
      <c r="O176" s="12">
        <f t="shared" si="9"/>
        <v>63729.083333333336</v>
      </c>
      <c r="P176" s="11">
        <f t="shared" si="9"/>
        <v>417.83333333333331</v>
      </c>
      <c r="Q176" s="11">
        <f t="shared" si="9"/>
        <v>45662.25</v>
      </c>
      <c r="R176" s="26">
        <f t="shared" si="9"/>
        <v>34.25</v>
      </c>
      <c r="S176" s="12">
        <f t="shared" si="9"/>
        <v>18393.666666666668</v>
      </c>
      <c r="T176" s="11">
        <f t="shared" si="9"/>
        <v>9.25</v>
      </c>
      <c r="U176" s="11">
        <f t="shared" si="9"/>
        <v>6775.25</v>
      </c>
      <c r="V176" s="26">
        <f t="shared" si="9"/>
        <v>8.9166666666666661</v>
      </c>
      <c r="W176" s="12">
        <f t="shared" si="9"/>
        <v>10246.166666666666</v>
      </c>
      <c r="X176" s="11">
        <f t="shared" si="9"/>
        <v>16.083333333333332</v>
      </c>
      <c r="Y176" s="11">
        <f t="shared" si="9"/>
        <v>1334.75</v>
      </c>
      <c r="Z176" s="26">
        <f t="shared" si="9"/>
        <v>10.666666666666666</v>
      </c>
      <c r="AA176" s="12">
        <f t="shared" si="9"/>
        <v>1711</v>
      </c>
    </row>
    <row r="177" spans="1:27" x14ac:dyDescent="0.25">
      <c r="A177" s="41" t="s">
        <v>45</v>
      </c>
      <c r="B177" s="26">
        <f t="shared" ref="B177:AA177" si="10">AVERAGE(B137:B148)</f>
        <v>2037.0833333333333</v>
      </c>
      <c r="C177" s="12">
        <f t="shared" si="10"/>
        <v>113603.58333333333</v>
      </c>
      <c r="D177" s="11">
        <f t="shared" si="10"/>
        <v>190</v>
      </c>
      <c r="E177" s="11">
        <f t="shared" si="10"/>
        <v>28872</v>
      </c>
      <c r="F177" s="26">
        <f t="shared" si="10"/>
        <v>38.5</v>
      </c>
      <c r="G177" s="12">
        <f t="shared" si="10"/>
        <v>5916</v>
      </c>
      <c r="H177" s="11">
        <f t="shared" si="10"/>
        <v>113.08333333333333</v>
      </c>
      <c r="I177" s="11">
        <f t="shared" si="10"/>
        <v>10398.416666666666</v>
      </c>
      <c r="J177" s="26">
        <f t="shared" si="10"/>
        <v>32.416666666666664</v>
      </c>
      <c r="K177" s="12">
        <f t="shared" si="10"/>
        <v>3156.1666666666665</v>
      </c>
      <c r="L177" s="11">
        <f t="shared" si="10"/>
        <v>334.91666666666669</v>
      </c>
      <c r="M177" s="11">
        <f t="shared" si="10"/>
        <v>20843.666666666668</v>
      </c>
      <c r="N177" s="26">
        <f t="shared" si="10"/>
        <v>524.5</v>
      </c>
      <c r="O177" s="12">
        <f t="shared" si="10"/>
        <v>52664.083333333336</v>
      </c>
      <c r="P177" s="11">
        <f t="shared" si="10"/>
        <v>482.75</v>
      </c>
      <c r="Q177" s="11">
        <f t="shared" si="10"/>
        <v>38004.583333333336</v>
      </c>
      <c r="R177" s="26">
        <f t="shared" si="10"/>
        <v>41.75</v>
      </c>
      <c r="S177" s="12">
        <f t="shared" si="10"/>
        <v>14657.833333333334</v>
      </c>
      <c r="T177" s="11">
        <f t="shared" si="10"/>
        <v>11.833333333333334</v>
      </c>
      <c r="U177" s="11">
        <f t="shared" si="10"/>
        <v>5777.583333333333</v>
      </c>
      <c r="V177" s="26">
        <f t="shared" si="10"/>
        <v>12.083333333333334</v>
      </c>
      <c r="W177" s="12">
        <f t="shared" si="10"/>
        <v>7669.416666666667</v>
      </c>
      <c r="X177" s="11">
        <f t="shared" si="10"/>
        <v>18.75</v>
      </c>
      <c r="Y177" s="11">
        <f t="shared" si="10"/>
        <v>1713.3333333333333</v>
      </c>
      <c r="Z177" s="26">
        <f t="shared" si="10"/>
        <v>2.9166666666666665</v>
      </c>
      <c r="AA177" s="12">
        <f t="shared" si="10"/>
        <v>1082.3333333333333</v>
      </c>
    </row>
    <row r="178" spans="1:27" x14ac:dyDescent="0.25">
      <c r="A178" s="41" t="s">
        <v>46</v>
      </c>
      <c r="B178" s="26">
        <f t="shared" ref="B178:AA178" si="11">AVERAGE(B149:B160)</f>
        <v>1890.1666666666667</v>
      </c>
      <c r="C178" s="12">
        <f t="shared" si="11"/>
        <v>98816.583333333328</v>
      </c>
      <c r="D178" s="11">
        <f t="shared" si="11"/>
        <v>202.25</v>
      </c>
      <c r="E178" s="12">
        <f t="shared" si="11"/>
        <v>26721.333333333332</v>
      </c>
      <c r="F178" s="26">
        <f t="shared" si="11"/>
        <v>14.833333333333334</v>
      </c>
      <c r="G178" s="12">
        <f t="shared" si="11"/>
        <v>3718.25</v>
      </c>
      <c r="H178" s="26">
        <f t="shared" si="11"/>
        <v>146.25</v>
      </c>
      <c r="I178" s="12">
        <f t="shared" si="11"/>
        <v>9225</v>
      </c>
      <c r="J178" s="26">
        <f t="shared" si="11"/>
        <v>26.75</v>
      </c>
      <c r="K178" s="12">
        <f t="shared" si="11"/>
        <v>3146.6666666666665</v>
      </c>
      <c r="L178" s="26">
        <f t="shared" si="11"/>
        <v>373.5</v>
      </c>
      <c r="M178" s="12">
        <f t="shared" si="11"/>
        <v>18927</v>
      </c>
      <c r="N178" s="26">
        <f t="shared" si="11"/>
        <v>438.25</v>
      </c>
      <c r="O178" s="12">
        <f t="shared" si="11"/>
        <v>50038.666666666664</v>
      </c>
      <c r="P178" s="26">
        <f t="shared" si="11"/>
        <v>386.25</v>
      </c>
      <c r="Q178" s="12">
        <f t="shared" si="11"/>
        <v>36858.25</v>
      </c>
      <c r="R178" s="26">
        <f t="shared" si="11"/>
        <v>53</v>
      </c>
      <c r="S178" s="12">
        <f t="shared" si="11"/>
        <v>13180.416666666666</v>
      </c>
      <c r="T178" s="11">
        <f t="shared" si="11"/>
        <v>14.333333333333334</v>
      </c>
      <c r="U178" s="12">
        <f t="shared" si="11"/>
        <v>5142.583333333333</v>
      </c>
      <c r="V178" s="26">
        <f t="shared" si="11"/>
        <v>14.75</v>
      </c>
      <c r="W178" s="12">
        <f t="shared" si="11"/>
        <v>6859.833333333333</v>
      </c>
      <c r="X178" s="26">
        <f t="shared" si="11"/>
        <v>23.916666666666668</v>
      </c>
      <c r="Y178" s="12">
        <f t="shared" si="11"/>
        <v>1178</v>
      </c>
      <c r="Z178" s="26">
        <f t="shared" si="11"/>
        <v>4.833333333333333</v>
      </c>
      <c r="AA178" s="12">
        <f t="shared" si="11"/>
        <v>903.41666666666663</v>
      </c>
    </row>
    <row r="179" spans="1:27" ht="15.75" thickBot="1" x14ac:dyDescent="0.3">
      <c r="A179" s="41" t="s">
        <v>50</v>
      </c>
      <c r="B179" s="16">
        <f>AVERAGE(B161:B162)</f>
        <v>2322.5</v>
      </c>
      <c r="C179" s="13">
        <f>AVERAGE(C161:C162)</f>
        <v>138862</v>
      </c>
      <c r="D179" s="143">
        <f t="shared" ref="D179:AA179" si="12">AVERAGE(D161:D162)</f>
        <v>215.5</v>
      </c>
      <c r="E179" s="13">
        <f t="shared" si="12"/>
        <v>24635.5</v>
      </c>
      <c r="F179" s="16">
        <f t="shared" si="12"/>
        <v>13</v>
      </c>
      <c r="G179" s="13">
        <f t="shared" si="12"/>
        <v>4423</v>
      </c>
      <c r="H179" s="16">
        <f t="shared" si="12"/>
        <v>131</v>
      </c>
      <c r="I179" s="13">
        <f t="shared" si="12"/>
        <v>8204</v>
      </c>
      <c r="J179" s="16">
        <f t="shared" si="12"/>
        <v>28</v>
      </c>
      <c r="K179" s="13">
        <f t="shared" si="12"/>
        <v>3424.5</v>
      </c>
      <c r="L179" s="16">
        <f t="shared" si="12"/>
        <v>391</v>
      </c>
      <c r="M179" s="13">
        <f t="shared" si="12"/>
        <v>22828.5</v>
      </c>
      <c r="N179" s="16">
        <f t="shared" si="12"/>
        <v>433.5</v>
      </c>
      <c r="O179" s="13">
        <f t="shared" si="12"/>
        <v>51324</v>
      </c>
      <c r="P179" s="16">
        <f t="shared" si="12"/>
        <v>348</v>
      </c>
      <c r="Q179" s="13">
        <f t="shared" si="12"/>
        <v>37429</v>
      </c>
      <c r="R179" s="16">
        <f t="shared" si="12"/>
        <v>85.5</v>
      </c>
      <c r="S179" s="13">
        <f t="shared" si="12"/>
        <v>13895</v>
      </c>
      <c r="T179" s="143">
        <f t="shared" si="12"/>
        <v>23.5</v>
      </c>
      <c r="U179" s="13">
        <f t="shared" si="12"/>
        <v>5332.5</v>
      </c>
      <c r="V179" s="16">
        <f t="shared" si="12"/>
        <v>29.5</v>
      </c>
      <c r="W179" s="13">
        <f t="shared" si="12"/>
        <v>7211</v>
      </c>
      <c r="X179" s="16">
        <f t="shared" si="12"/>
        <v>32.5</v>
      </c>
      <c r="Y179" s="13">
        <f t="shared" si="12"/>
        <v>1351.5</v>
      </c>
      <c r="Z179" s="16">
        <f t="shared" si="12"/>
        <v>1</v>
      </c>
      <c r="AA179" s="13">
        <f t="shared" si="12"/>
        <v>661</v>
      </c>
    </row>
    <row r="180" spans="1:27" ht="15.75" thickBot="1" x14ac:dyDescent="0.3">
      <c r="A180" s="36" t="s">
        <v>35</v>
      </c>
      <c r="B180" s="133">
        <f t="shared" ref="B180:AA180" si="13">AVERAGE(B168:B179)</f>
        <v>1107.625</v>
      </c>
      <c r="C180" s="133">
        <f t="shared" si="13"/>
        <v>103667.96527777777</v>
      </c>
      <c r="D180" s="133">
        <f t="shared" si="13"/>
        <v>108.91666666666667</v>
      </c>
      <c r="E180" s="133">
        <f t="shared" si="13"/>
        <v>25696.215277777777</v>
      </c>
      <c r="F180" s="133">
        <f t="shared" si="13"/>
        <v>18.368055555555554</v>
      </c>
      <c r="G180" s="133">
        <f t="shared" si="13"/>
        <v>6079.729166666667</v>
      </c>
      <c r="H180" s="133">
        <f t="shared" si="13"/>
        <v>83.395833333333343</v>
      </c>
      <c r="I180" s="133">
        <f t="shared" si="13"/>
        <v>9190.8055555555566</v>
      </c>
      <c r="J180" s="133">
        <f t="shared" si="13"/>
        <v>19.458333333333332</v>
      </c>
      <c r="K180" s="133">
        <f t="shared" si="13"/>
        <v>3091.7638888888887</v>
      </c>
      <c r="L180" s="133">
        <f t="shared" si="13"/>
        <v>272.10416666666663</v>
      </c>
      <c r="M180" s="133">
        <f t="shared" si="13"/>
        <v>20329.833333333332</v>
      </c>
      <c r="N180" s="133">
        <f t="shared" si="13"/>
        <v>296.1319444444444</v>
      </c>
      <c r="O180" s="133">
        <f t="shared" si="13"/>
        <v>48063.354166666657</v>
      </c>
      <c r="P180" s="133">
        <f t="shared" si="13"/>
        <v>250.88888888888889</v>
      </c>
      <c r="Q180" s="133">
        <f t="shared" si="13"/>
        <v>31194.680555555558</v>
      </c>
      <c r="R180" s="133">
        <f t="shared" si="13"/>
        <v>28.472222222222225</v>
      </c>
      <c r="S180" s="133">
        <f t="shared" si="13"/>
        <v>9308.9791666666661</v>
      </c>
      <c r="T180" s="133">
        <f t="shared" si="13"/>
        <v>9.8055555555555554</v>
      </c>
      <c r="U180" s="133">
        <f t="shared" si="13"/>
        <v>4622.7083333333339</v>
      </c>
      <c r="V180" s="133">
        <f t="shared" si="13"/>
        <v>8.0833333333333339</v>
      </c>
      <c r="W180" s="133">
        <f t="shared" si="13"/>
        <v>5776.4652777777774</v>
      </c>
      <c r="X180" s="133">
        <f t="shared" si="13"/>
        <v>12.611111111111112</v>
      </c>
      <c r="Y180" s="133">
        <f t="shared" si="13"/>
        <v>1013.3055555555555</v>
      </c>
      <c r="Z180" s="133">
        <f t="shared" si="13"/>
        <v>7.8125000000000009</v>
      </c>
      <c r="AA180" s="134">
        <f t="shared" si="13"/>
        <v>1410.9722222222224</v>
      </c>
    </row>
    <row r="181" spans="1:27" ht="15.75" thickBot="1" x14ac:dyDescent="0.3">
      <c r="A181" s="93"/>
    </row>
    <row r="182" spans="1:27" ht="29.25" thickBot="1" x14ac:dyDescent="0.3">
      <c r="A182" s="175" t="s">
        <v>36</v>
      </c>
      <c r="B182" s="178"/>
      <c r="C182" s="178"/>
      <c r="D182" s="178"/>
      <c r="E182" s="178"/>
      <c r="F182" s="178"/>
      <c r="G182" s="178"/>
      <c r="H182" s="178"/>
      <c r="I182" s="178"/>
      <c r="J182" s="178"/>
      <c r="K182" s="178"/>
      <c r="L182" s="178"/>
      <c r="M182" s="178"/>
      <c r="N182" s="178"/>
      <c r="O182" s="178"/>
      <c r="P182" s="178"/>
      <c r="Q182" s="178"/>
      <c r="R182" s="178"/>
      <c r="S182" s="178"/>
      <c r="T182" s="178"/>
      <c r="U182" s="178"/>
      <c r="V182" s="178"/>
      <c r="W182" s="178"/>
      <c r="X182" s="178"/>
      <c r="Y182" s="178"/>
      <c r="Z182" s="178"/>
      <c r="AA182" s="179"/>
    </row>
    <row r="183" spans="1:27" ht="16.5" thickBot="1" x14ac:dyDescent="0.3">
      <c r="A183" s="180"/>
      <c r="B183" s="186" t="s">
        <v>0</v>
      </c>
      <c r="C183" s="182"/>
      <c r="D183" s="182" t="s">
        <v>3</v>
      </c>
      <c r="E183" s="182"/>
      <c r="F183" s="182" t="s">
        <v>4</v>
      </c>
      <c r="G183" s="182"/>
      <c r="H183" s="182" t="s">
        <v>5</v>
      </c>
      <c r="I183" s="182"/>
      <c r="J183" s="182" t="s">
        <v>6</v>
      </c>
      <c r="K183" s="183"/>
      <c r="L183" s="182" t="s">
        <v>7</v>
      </c>
      <c r="M183" s="183"/>
      <c r="N183" s="182" t="s">
        <v>8</v>
      </c>
      <c r="O183" s="182"/>
      <c r="P183" s="182" t="s">
        <v>9</v>
      </c>
      <c r="Q183" s="182"/>
      <c r="R183" s="182" t="s">
        <v>10</v>
      </c>
      <c r="S183" s="182"/>
      <c r="T183" s="182" t="s">
        <v>11</v>
      </c>
      <c r="U183" s="182"/>
      <c r="V183" s="182" t="s">
        <v>12</v>
      </c>
      <c r="W183" s="182"/>
      <c r="X183" s="182" t="s">
        <v>13</v>
      </c>
      <c r="Y183" s="182"/>
      <c r="Z183" s="182" t="s">
        <v>14</v>
      </c>
      <c r="AA183" s="184"/>
    </row>
    <row r="184" spans="1:27" ht="16.5" thickBot="1" x14ac:dyDescent="0.3">
      <c r="A184" s="185"/>
      <c r="B184" s="126" t="s">
        <v>1</v>
      </c>
      <c r="C184" s="17" t="s">
        <v>2</v>
      </c>
      <c r="D184" s="17" t="s">
        <v>1</v>
      </c>
      <c r="E184" s="17" t="s">
        <v>2</v>
      </c>
      <c r="F184" s="17" t="s">
        <v>1</v>
      </c>
      <c r="G184" s="17" t="s">
        <v>2</v>
      </c>
      <c r="H184" s="17" t="s">
        <v>1</v>
      </c>
      <c r="I184" s="17" t="s">
        <v>2</v>
      </c>
      <c r="J184" s="20" t="s">
        <v>1</v>
      </c>
      <c r="K184" s="135" t="s">
        <v>2</v>
      </c>
      <c r="L184" s="136" t="s">
        <v>1</v>
      </c>
      <c r="M184" s="135" t="s">
        <v>2</v>
      </c>
      <c r="N184" s="137" t="s">
        <v>1</v>
      </c>
      <c r="O184" s="17" t="s">
        <v>2</v>
      </c>
      <c r="P184" s="17" t="s">
        <v>1</v>
      </c>
      <c r="Q184" s="17" t="s">
        <v>2</v>
      </c>
      <c r="R184" s="17" t="s">
        <v>1</v>
      </c>
      <c r="S184" s="17" t="s">
        <v>2</v>
      </c>
      <c r="T184" s="17" t="s">
        <v>1</v>
      </c>
      <c r="U184" s="132" t="s">
        <v>2</v>
      </c>
      <c r="V184" s="17" t="s">
        <v>1</v>
      </c>
      <c r="W184" s="17" t="s">
        <v>2</v>
      </c>
      <c r="X184" s="17" t="s">
        <v>1</v>
      </c>
      <c r="Y184" s="18" t="s">
        <v>2</v>
      </c>
      <c r="Z184" s="17" t="s">
        <v>1</v>
      </c>
      <c r="AA184" s="19" t="s">
        <v>2</v>
      </c>
    </row>
    <row r="185" spans="1:27" x14ac:dyDescent="0.25">
      <c r="A185" s="42">
        <v>2006</v>
      </c>
      <c r="B185" s="119">
        <f t="shared" ref="B185:O185" si="14">(B169-B168)/B168*100</f>
        <v>12.820512820512819</v>
      </c>
      <c r="C185" s="119">
        <f t="shared" si="14"/>
        <v>-2.247296201251336</v>
      </c>
      <c r="D185" s="29">
        <f t="shared" si="14"/>
        <v>-14.860681114551083</v>
      </c>
      <c r="E185" s="119">
        <f t="shared" si="14"/>
        <v>10.415010651489618</v>
      </c>
      <c r="F185" s="29">
        <f t="shared" si="14"/>
        <v>39.393939393939398</v>
      </c>
      <c r="G185" s="119">
        <f t="shared" si="14"/>
        <v>22.458350361804953</v>
      </c>
      <c r="H185" s="29">
        <f t="shared" si="14"/>
        <v>103.38983050847457</v>
      </c>
      <c r="I185" s="119">
        <f t="shared" si="14"/>
        <v>10.483897605284888</v>
      </c>
      <c r="J185" s="29">
        <f t="shared" si="14"/>
        <v>-36.363636363636367</v>
      </c>
      <c r="K185" s="119">
        <f t="shared" si="14"/>
        <v>9.9874659900339342</v>
      </c>
      <c r="L185" s="29">
        <f t="shared" si="14"/>
        <v>112.04819277108433</v>
      </c>
      <c r="M185" s="119">
        <f t="shared" si="14"/>
        <v>10.274731100455927</v>
      </c>
      <c r="N185" s="29">
        <f t="shared" si="14"/>
        <v>-13.435828877005346</v>
      </c>
      <c r="O185" s="119">
        <f t="shared" si="14"/>
        <v>13.469801508983448</v>
      </c>
      <c r="P185" s="29">
        <v>0</v>
      </c>
      <c r="Q185" s="119">
        <v>0</v>
      </c>
      <c r="R185" s="29">
        <v>0</v>
      </c>
      <c r="S185" s="119">
        <v>0</v>
      </c>
      <c r="T185" s="29">
        <v>0</v>
      </c>
      <c r="U185" s="119">
        <v>0</v>
      </c>
      <c r="V185" s="29">
        <v>0</v>
      </c>
      <c r="W185" s="119">
        <v>0</v>
      </c>
      <c r="X185" s="29">
        <v>0</v>
      </c>
      <c r="Y185" s="119">
        <v>0</v>
      </c>
      <c r="Z185" s="29">
        <f t="shared" ref="Z185:AA193" si="15">(Z169-Z168)/Z168*100</f>
        <v>257.14285714285711</v>
      </c>
      <c r="AA185" s="119">
        <f t="shared" si="15"/>
        <v>26.320093457943923</v>
      </c>
    </row>
    <row r="186" spans="1:27" x14ac:dyDescent="0.25">
      <c r="A186" s="47">
        <v>2007</v>
      </c>
      <c r="B186" s="120">
        <f t="shared" ref="B186:O186" si="16">(B170-B169)/B169*100</f>
        <v>11.616161616161616</v>
      </c>
      <c r="C186" s="120">
        <f t="shared" si="16"/>
        <v>11.862404273372686</v>
      </c>
      <c r="D186" s="29">
        <f t="shared" si="16"/>
        <v>-21.45454545454546</v>
      </c>
      <c r="E186" s="120">
        <f t="shared" si="16"/>
        <v>9.0719296793166642</v>
      </c>
      <c r="F186" s="29">
        <f t="shared" si="16"/>
        <v>-17.391304347826093</v>
      </c>
      <c r="G186" s="120">
        <f t="shared" si="16"/>
        <v>5.5988535306935603</v>
      </c>
      <c r="H186" s="29">
        <f t="shared" si="16"/>
        <v>21.944444444444454</v>
      </c>
      <c r="I186" s="120">
        <f t="shared" si="16"/>
        <v>6.26725263336224</v>
      </c>
      <c r="J186" s="29">
        <f t="shared" si="16"/>
        <v>104.76190476190477</v>
      </c>
      <c r="K186" s="120">
        <f t="shared" si="16"/>
        <v>10.826060370226255</v>
      </c>
      <c r="L186" s="29">
        <f t="shared" si="16"/>
        <v>-40.340909090909086</v>
      </c>
      <c r="M186" s="120">
        <f t="shared" si="16"/>
        <v>13.225859867848225</v>
      </c>
      <c r="N186" s="29">
        <f t="shared" si="16"/>
        <v>145.48262548262548</v>
      </c>
      <c r="O186" s="120">
        <f t="shared" si="16"/>
        <v>23.794019445451557</v>
      </c>
      <c r="P186" s="29">
        <v>0</v>
      </c>
      <c r="Q186" s="120">
        <v>0</v>
      </c>
      <c r="R186" s="29">
        <v>0</v>
      </c>
      <c r="S186" s="120">
        <v>0</v>
      </c>
      <c r="T186" s="29">
        <v>0</v>
      </c>
      <c r="U186" s="120">
        <v>0</v>
      </c>
      <c r="V186" s="29">
        <v>0</v>
      </c>
      <c r="W186" s="120">
        <v>0</v>
      </c>
      <c r="X186" s="29">
        <v>0</v>
      </c>
      <c r="Y186" s="120">
        <v>0</v>
      </c>
      <c r="Z186" s="29">
        <f t="shared" si="15"/>
        <v>-12.000000000000009</v>
      </c>
      <c r="AA186" s="120">
        <f t="shared" si="15"/>
        <v>23.841672061407568</v>
      </c>
    </row>
    <row r="187" spans="1:27" x14ac:dyDescent="0.25">
      <c r="A187" s="43">
        <v>2008</v>
      </c>
      <c r="B187" s="120">
        <f t="shared" ref="B187:O187" si="17">(B171-B170)/B170*100</f>
        <v>-6.7873303167420813</v>
      </c>
      <c r="C187" s="120">
        <f t="shared" si="17"/>
        <v>-0.37462713318227092</v>
      </c>
      <c r="D187" s="29">
        <f t="shared" si="17"/>
        <v>21.759259259259267</v>
      </c>
      <c r="E187" s="120">
        <f t="shared" si="17"/>
        <v>2.2299152519999041</v>
      </c>
      <c r="F187" s="29">
        <f t="shared" si="17"/>
        <v>42.105263157894747</v>
      </c>
      <c r="G187" s="120">
        <f t="shared" si="17"/>
        <v>7.5849119741220665</v>
      </c>
      <c r="H187" s="29">
        <f t="shared" si="17"/>
        <v>-12.984054669703882</v>
      </c>
      <c r="I187" s="120">
        <f t="shared" si="17"/>
        <v>4.5566225289770736</v>
      </c>
      <c r="J187" s="29">
        <f t="shared" si="17"/>
        <v>-13.953488372093023</v>
      </c>
      <c r="K187" s="120">
        <f t="shared" si="17"/>
        <v>-2.9217766408346546</v>
      </c>
      <c r="L187" s="29">
        <f t="shared" si="17"/>
        <v>-5.3968253968254016</v>
      </c>
      <c r="M187" s="120">
        <f t="shared" si="17"/>
        <v>-7.2133189287112609</v>
      </c>
      <c r="N187" s="29">
        <f t="shared" si="17"/>
        <v>-6.5743944636678266</v>
      </c>
      <c r="O187" s="120">
        <f t="shared" si="17"/>
        <v>7.2130808633798544</v>
      </c>
      <c r="P187" s="29">
        <f t="shared" ref="P187:Q193" si="18">(P171-P170)/P170*100</f>
        <v>-3.5117056856187294</v>
      </c>
      <c r="Q187" s="120">
        <f t="shared" si="18"/>
        <v>6.8536538828467846</v>
      </c>
      <c r="R187" s="29">
        <v>0</v>
      </c>
      <c r="S187" s="120">
        <v>0</v>
      </c>
      <c r="T187" s="29">
        <f t="shared" ref="T187:Y193" si="19">(T171-T170)/T170*100</f>
        <v>-57.668711656441715</v>
      </c>
      <c r="U187" s="120">
        <f t="shared" si="19"/>
        <v>8.2038345105953585</v>
      </c>
      <c r="V187" s="29">
        <f t="shared" si="19"/>
        <v>33.333333333333329</v>
      </c>
      <c r="W187" s="120">
        <f t="shared" si="19"/>
        <v>6.3972233188577379</v>
      </c>
      <c r="X187" s="29">
        <f t="shared" si="19"/>
        <v>-80</v>
      </c>
      <c r="Y187" s="120">
        <f t="shared" si="19"/>
        <v>15.038441824705279</v>
      </c>
      <c r="Z187" s="29">
        <f t="shared" si="15"/>
        <v>40.909090909090921</v>
      </c>
      <c r="AA187" s="120">
        <f t="shared" si="15"/>
        <v>67.425883055783714</v>
      </c>
    </row>
    <row r="188" spans="1:27" x14ac:dyDescent="0.25">
      <c r="A188" s="43">
        <v>2009</v>
      </c>
      <c r="B188" s="120">
        <f t="shared" ref="B188:O188" si="20">(B172-B171)/B171*100</f>
        <v>429.44983818770231</v>
      </c>
      <c r="C188" s="120">
        <f t="shared" si="20"/>
        <v>-13.050982496100689</v>
      </c>
      <c r="D188" s="29">
        <f t="shared" si="20"/>
        <v>56.653992395437271</v>
      </c>
      <c r="E188" s="120">
        <f t="shared" si="20"/>
        <v>-19.547862467032314</v>
      </c>
      <c r="F188" s="29">
        <f t="shared" si="20"/>
        <v>7.4074074074074012</v>
      </c>
      <c r="G188" s="120">
        <f t="shared" si="20"/>
        <v>24.108793696324593</v>
      </c>
      <c r="H188" s="29">
        <f t="shared" si="20"/>
        <v>10.732984293193722</v>
      </c>
      <c r="I188" s="120">
        <f t="shared" si="20"/>
        <v>-21.881698730884793</v>
      </c>
      <c r="J188" s="29">
        <f t="shared" si="20"/>
        <v>262.16216216216208</v>
      </c>
      <c r="K188" s="120">
        <f t="shared" si="20"/>
        <v>-17.996279838793015</v>
      </c>
      <c r="L188" s="29">
        <f t="shared" si="20"/>
        <v>371.47651006711413</v>
      </c>
      <c r="M188" s="120">
        <f t="shared" si="20"/>
        <v>-15.319378276277593</v>
      </c>
      <c r="N188" s="29">
        <f t="shared" si="20"/>
        <v>-24.141414141414142</v>
      </c>
      <c r="O188" s="120">
        <f t="shared" si="20"/>
        <v>-18.381735922898663</v>
      </c>
      <c r="P188" s="29">
        <f t="shared" si="18"/>
        <v>-24.298093587521659</v>
      </c>
      <c r="Q188" s="120">
        <f t="shared" si="18"/>
        <v>-24.180803066557143</v>
      </c>
      <c r="R188" s="29">
        <v>0</v>
      </c>
      <c r="S188" s="120">
        <f t="shared" ref="S188:S193" si="21">(S172-S171)/S171*100</f>
        <v>817.04712812960236</v>
      </c>
      <c r="T188" s="29">
        <f t="shared" si="19"/>
        <v>-75.362318840579704</v>
      </c>
      <c r="U188" s="120">
        <f t="shared" si="19"/>
        <v>-4.9908296807485408</v>
      </c>
      <c r="V188" s="29">
        <f t="shared" si="19"/>
        <v>25</v>
      </c>
      <c r="W188" s="120">
        <f t="shared" si="19"/>
        <v>-8.6594208500177796</v>
      </c>
      <c r="X188" s="29">
        <f t="shared" si="19"/>
        <v>825</v>
      </c>
      <c r="Y188" s="120">
        <f t="shared" si="19"/>
        <v>54.981286758153622</v>
      </c>
      <c r="Z188" s="29">
        <f t="shared" si="15"/>
        <v>-38.70967741935484</v>
      </c>
      <c r="AA188" s="120">
        <f t="shared" si="15"/>
        <v>-13.62622658340767</v>
      </c>
    </row>
    <row r="189" spans="1:27" x14ac:dyDescent="0.25">
      <c r="A189" s="43">
        <v>2010</v>
      </c>
      <c r="B189" s="120">
        <f t="shared" ref="B189:O189" si="22">(B173-B172)/B172*100</f>
        <v>177.67420537897308</v>
      </c>
      <c r="C189" s="120">
        <f t="shared" si="22"/>
        <v>8.3405921132240284</v>
      </c>
      <c r="D189" s="32">
        <f t="shared" si="22"/>
        <v>342.23300970873782</v>
      </c>
      <c r="E189" s="120">
        <f t="shared" si="22"/>
        <v>22.36025343172069</v>
      </c>
      <c r="F189" s="32">
        <f>(F173-F172)/F172*100</f>
        <v>1820.6896551724139</v>
      </c>
      <c r="G189" s="120">
        <f t="shared" si="22"/>
        <v>60.895534856522282</v>
      </c>
      <c r="H189" s="32">
        <f t="shared" si="22"/>
        <v>184.16075650118205</v>
      </c>
      <c r="I189" s="120">
        <f t="shared" si="22"/>
        <v>36.499115938368277</v>
      </c>
      <c r="J189" s="32">
        <f t="shared" si="22"/>
        <v>196.26865671641795</v>
      </c>
      <c r="K189" s="120">
        <f t="shared" si="22"/>
        <v>17.141326948522476</v>
      </c>
      <c r="L189" s="32">
        <f t="shared" si="22"/>
        <v>384.19928825622776</v>
      </c>
      <c r="M189" s="120">
        <f t="shared" si="22"/>
        <v>38.241598568589424</v>
      </c>
      <c r="N189" s="32">
        <f t="shared" si="22"/>
        <v>36.395916555703494</v>
      </c>
      <c r="O189" s="120">
        <f t="shared" si="22"/>
        <v>57.34732761807679</v>
      </c>
      <c r="P189" s="32">
        <f t="shared" si="18"/>
        <v>15.384615384615385</v>
      </c>
      <c r="Q189" s="120">
        <f t="shared" si="18"/>
        <v>77.3658196525693</v>
      </c>
      <c r="R189" s="32">
        <f>(R173-R172)/R172*100</f>
        <v>764.0625</v>
      </c>
      <c r="S189" s="120">
        <f t="shared" si="21"/>
        <v>55.047777733167379</v>
      </c>
      <c r="T189" s="32">
        <f t="shared" si="19"/>
        <v>1076.4705882352941</v>
      </c>
      <c r="U189" s="120">
        <f t="shared" si="19"/>
        <v>10.35058157606295</v>
      </c>
      <c r="V189" s="32">
        <f t="shared" si="19"/>
        <v>693.33333333333326</v>
      </c>
      <c r="W189" s="120">
        <f t="shared" si="19"/>
        <v>21.887271496276249</v>
      </c>
      <c r="X189" s="32">
        <f t="shared" si="19"/>
        <v>532.43243243243251</v>
      </c>
      <c r="Y189" s="120">
        <f t="shared" si="19"/>
        <v>-13.718951241950316</v>
      </c>
      <c r="Z189" s="32">
        <f t="shared" si="15"/>
        <v>2757.894736842105</v>
      </c>
      <c r="AA189" s="120">
        <f t="shared" si="15"/>
        <v>112.6568551510457</v>
      </c>
    </row>
    <row r="190" spans="1:27" x14ac:dyDescent="0.25">
      <c r="A190" s="43">
        <v>2011</v>
      </c>
      <c r="B190" s="120">
        <f t="shared" ref="B190:O190" si="23">(B174-B173)/B173*100</f>
        <v>-14.946893401573933</v>
      </c>
      <c r="C190" s="120">
        <f t="shared" si="23"/>
        <v>-4.6985570708982634</v>
      </c>
      <c r="D190" s="32">
        <f t="shared" si="23"/>
        <v>-13.336992316136111</v>
      </c>
      <c r="E190" s="120">
        <f t="shared" si="23"/>
        <v>1.575366049615514</v>
      </c>
      <c r="F190" s="32">
        <f t="shared" si="23"/>
        <v>-86.983842010771994</v>
      </c>
      <c r="G190" s="120">
        <f t="shared" si="23"/>
        <v>-30.347871235721701</v>
      </c>
      <c r="H190" s="32">
        <f t="shared" si="23"/>
        <v>-8.3194675540765477</v>
      </c>
      <c r="I190" s="120">
        <f t="shared" si="23"/>
        <v>-4.5454545454545512</v>
      </c>
      <c r="J190" s="32">
        <f t="shared" si="23"/>
        <v>-4.0302267002518963</v>
      </c>
      <c r="K190" s="120">
        <f t="shared" si="23"/>
        <v>-6.1802436597369761</v>
      </c>
      <c r="L190" s="32">
        <f t="shared" si="23"/>
        <v>-6.5265324121711012</v>
      </c>
      <c r="M190" s="120">
        <f t="shared" si="23"/>
        <v>13.573662265462119</v>
      </c>
      <c r="N190" s="32">
        <f t="shared" si="23"/>
        <v>-12.984054669703863</v>
      </c>
      <c r="O190" s="120">
        <f t="shared" si="23"/>
        <v>-21.02305587685737</v>
      </c>
      <c r="P190" s="32">
        <f t="shared" si="18"/>
        <v>12.341269841269837</v>
      </c>
      <c r="Q190" s="120">
        <f t="shared" si="18"/>
        <v>-28.580533793652901</v>
      </c>
      <c r="R190" s="32">
        <f>(R174-R173)/R173*100</f>
        <v>-10.849909584086799</v>
      </c>
      <c r="S190" s="120">
        <f t="shared" si="21"/>
        <v>6.61094962808553</v>
      </c>
      <c r="T190" s="32">
        <f t="shared" si="19"/>
        <v>-19.500000000000011</v>
      </c>
      <c r="U190" s="120">
        <f t="shared" si="19"/>
        <v>-3.8277937557446609</v>
      </c>
      <c r="V190" s="32">
        <f t="shared" si="19"/>
        <v>-7.5630252100840343</v>
      </c>
      <c r="W190" s="120">
        <f t="shared" si="19"/>
        <v>21.981363958284145</v>
      </c>
      <c r="X190" s="32">
        <f t="shared" si="19"/>
        <v>-5.1282051282051277</v>
      </c>
      <c r="Y190" s="120">
        <f t="shared" si="19"/>
        <v>-20.225243236038914</v>
      </c>
      <c r="Z190" s="32">
        <f t="shared" si="15"/>
        <v>-74.033149171270722</v>
      </c>
      <c r="AA190" s="120">
        <f t="shared" si="15"/>
        <v>-58.065612782593909</v>
      </c>
    </row>
    <row r="191" spans="1:27" x14ac:dyDescent="0.25">
      <c r="A191" s="43">
        <v>2012</v>
      </c>
      <c r="B191" s="120">
        <f t="shared" ref="B191:O191" si="24">(B175-B174)/B174*100</f>
        <v>17.35360724684568</v>
      </c>
      <c r="C191" s="120">
        <f t="shared" si="24"/>
        <v>10.760854298195635</v>
      </c>
      <c r="D191" s="32">
        <f t="shared" si="24"/>
        <v>0.94996833438885353</v>
      </c>
      <c r="E191" s="120">
        <f t="shared" si="24"/>
        <v>11.643298283448846</v>
      </c>
      <c r="F191" s="32">
        <f t="shared" si="24"/>
        <v>14.482758620689653</v>
      </c>
      <c r="G191" s="120">
        <f t="shared" si="24"/>
        <v>39.413591750528006</v>
      </c>
      <c r="H191" s="32">
        <f t="shared" si="24"/>
        <v>46.64246823956443</v>
      </c>
      <c r="I191" s="120">
        <f t="shared" si="24"/>
        <v>8.792428888653907</v>
      </c>
      <c r="J191" s="32">
        <f t="shared" si="24"/>
        <v>-9.7112860892388415</v>
      </c>
      <c r="K191" s="120">
        <f t="shared" si="24"/>
        <v>6.5615594094883187</v>
      </c>
      <c r="L191" s="32">
        <f t="shared" si="24"/>
        <v>-19.028149080044031</v>
      </c>
      <c r="M191" s="120">
        <f t="shared" si="24"/>
        <v>36.113150689122428</v>
      </c>
      <c r="N191" s="32">
        <f t="shared" si="24"/>
        <v>31.750186985789064</v>
      </c>
      <c r="O191" s="120">
        <f t="shared" si="24"/>
        <v>20.956453163121967</v>
      </c>
      <c r="P191" s="32">
        <f t="shared" si="18"/>
        <v>9.5019427764040945</v>
      </c>
      <c r="Q191" s="120">
        <f t="shared" si="18"/>
        <v>23.160425885298523</v>
      </c>
      <c r="R191" s="32">
        <f>(R175-R174)/R174*100</f>
        <v>-15.821501014198782</v>
      </c>
      <c r="S191" s="120">
        <f t="shared" si="21"/>
        <v>14.962685887432215</v>
      </c>
      <c r="T191" s="32">
        <f t="shared" si="19"/>
        <v>-40.993788819875768</v>
      </c>
      <c r="U191" s="120">
        <f t="shared" si="19"/>
        <v>11.117277099519054</v>
      </c>
      <c r="V191" s="32">
        <f t="shared" si="19"/>
        <v>5.454545454545455</v>
      </c>
      <c r="W191" s="120">
        <f t="shared" si="19"/>
        <v>17.907559198542813</v>
      </c>
      <c r="X191" s="32">
        <f t="shared" si="19"/>
        <v>-8.1081081081081088</v>
      </c>
      <c r="Y191" s="120">
        <f t="shared" si="19"/>
        <v>13.933673043187692</v>
      </c>
      <c r="Z191" s="32">
        <f t="shared" si="15"/>
        <v>-26.241134751773053</v>
      </c>
      <c r="AA191" s="120">
        <f t="shared" si="15"/>
        <v>3.5844576987665868</v>
      </c>
    </row>
    <row r="192" spans="1:27" x14ac:dyDescent="0.25">
      <c r="A192" s="43">
        <v>2013</v>
      </c>
      <c r="B192" s="120">
        <f t="shared" ref="B192:O192" si="25">(B176-B175)/B175*100</f>
        <v>17.941225119920592</v>
      </c>
      <c r="C192" s="120">
        <f t="shared" si="25"/>
        <v>8.7518759096849426</v>
      </c>
      <c r="D192" s="32">
        <f t="shared" si="25"/>
        <v>19.636135508155565</v>
      </c>
      <c r="E192" s="120">
        <f t="shared" si="25"/>
        <v>11.496931876673592</v>
      </c>
      <c r="F192" s="32">
        <f t="shared" si="25"/>
        <v>17.469879518072283</v>
      </c>
      <c r="G192" s="120">
        <f t="shared" si="25"/>
        <v>9.1744345625323174</v>
      </c>
      <c r="H192" s="32">
        <f t="shared" si="25"/>
        <v>0.4950495049505092</v>
      </c>
      <c r="I192" s="120">
        <f t="shared" si="25"/>
        <v>11.218026599277504</v>
      </c>
      <c r="J192" s="32">
        <f t="shared" si="25"/>
        <v>6.3953488372092986</v>
      </c>
      <c r="K192" s="120">
        <f t="shared" si="25"/>
        <v>8.2261795878839941</v>
      </c>
      <c r="L192" s="32">
        <f t="shared" si="25"/>
        <v>-5.146630413672554</v>
      </c>
      <c r="M192" s="120">
        <f t="shared" si="25"/>
        <v>11.393411533328646</v>
      </c>
      <c r="N192" s="32">
        <f t="shared" si="25"/>
        <v>53.988078342321884</v>
      </c>
      <c r="O192" s="120">
        <f t="shared" si="25"/>
        <v>11.296601647148199</v>
      </c>
      <c r="P192" s="32">
        <f t="shared" si="18"/>
        <v>61.741935483870968</v>
      </c>
      <c r="Q192" s="120">
        <f t="shared" si="18"/>
        <v>10.290183828043393</v>
      </c>
      <c r="R192" s="32">
        <f>(R176-R175)/R175*100</f>
        <v>-0.96385542168675387</v>
      </c>
      <c r="S192" s="120">
        <f t="shared" si="21"/>
        <v>16.585324628678887</v>
      </c>
      <c r="T192" s="32">
        <f t="shared" si="19"/>
        <v>16.84210526315789</v>
      </c>
      <c r="U192" s="120">
        <f t="shared" si="19"/>
        <v>12.789245879806893</v>
      </c>
      <c r="V192" s="32">
        <f t="shared" si="19"/>
        <v>-7.7586206896551726</v>
      </c>
      <c r="W192" s="120">
        <f t="shared" si="19"/>
        <v>18.71584435647387</v>
      </c>
      <c r="X192" s="32">
        <f t="shared" si="19"/>
        <v>-5.3921568627451055</v>
      </c>
      <c r="Y192" s="120">
        <f t="shared" si="19"/>
        <v>17.435295842803733</v>
      </c>
      <c r="Z192" s="32">
        <f t="shared" si="15"/>
        <v>23.076923076923077</v>
      </c>
      <c r="AA192" s="120">
        <f t="shared" si="15"/>
        <v>14.780858676207508</v>
      </c>
    </row>
    <row r="193" spans="1:27" x14ac:dyDescent="0.25">
      <c r="A193" s="43">
        <v>2014</v>
      </c>
      <c r="B193" s="120">
        <f t="shared" ref="B193:O193" si="26">(B177-B176)/B176*100</f>
        <v>14.277032396802394</v>
      </c>
      <c r="C193" s="120">
        <f t="shared" si="26"/>
        <v>1.2494615350336362</v>
      </c>
      <c r="D193" s="32">
        <f t="shared" si="26"/>
        <v>19.559517566858947</v>
      </c>
      <c r="E193" s="120">
        <f t="shared" si="26"/>
        <v>-10.142852696772588</v>
      </c>
      <c r="F193" s="32">
        <f t="shared" si="26"/>
        <v>136.92307692307693</v>
      </c>
      <c r="G193" s="120">
        <f t="shared" si="26"/>
        <v>-42.051604371923702</v>
      </c>
      <c r="H193" s="32">
        <f t="shared" si="26"/>
        <v>-16.440886699507399</v>
      </c>
      <c r="I193" s="120">
        <f t="shared" si="26"/>
        <v>-9.1259321836401774</v>
      </c>
      <c r="J193" s="32">
        <f t="shared" si="26"/>
        <v>6.2841530054644723</v>
      </c>
      <c r="K193" s="120">
        <f t="shared" si="26"/>
        <v>-5.8610061642473656</v>
      </c>
      <c r="L193" s="32">
        <f t="shared" si="26"/>
        <v>-17.710892710892708</v>
      </c>
      <c r="M193" s="120">
        <f t="shared" si="26"/>
        <v>-36.913364457459068</v>
      </c>
      <c r="N193" s="32">
        <f t="shared" si="26"/>
        <v>16.018433179723505</v>
      </c>
      <c r="O193" s="120">
        <f t="shared" si="26"/>
        <v>-17.362559480300071</v>
      </c>
      <c r="P193" s="32">
        <f t="shared" si="18"/>
        <v>15.536497806142805</v>
      </c>
      <c r="Q193" s="120">
        <f t="shared" si="18"/>
        <v>-16.770235077480116</v>
      </c>
      <c r="R193" s="32">
        <f>(R177-R176)/R176*100</f>
        <v>21.897810218978105</v>
      </c>
      <c r="S193" s="120">
        <f t="shared" si="21"/>
        <v>-20.310432938873891</v>
      </c>
      <c r="T193" s="32">
        <f t="shared" si="19"/>
        <v>27.927927927927936</v>
      </c>
      <c r="U193" s="120">
        <f t="shared" si="19"/>
        <v>-14.725163893091281</v>
      </c>
      <c r="V193" s="32">
        <f t="shared" si="19"/>
        <v>35.514018691588802</v>
      </c>
      <c r="W193" s="120">
        <f t="shared" si="19"/>
        <v>-25.148429493957082</v>
      </c>
      <c r="X193" s="32">
        <f t="shared" si="19"/>
        <v>16.580310880829025</v>
      </c>
      <c r="Y193" s="120">
        <f t="shared" si="19"/>
        <v>28.363613660485726</v>
      </c>
      <c r="Z193" s="32">
        <f t="shared" si="15"/>
        <v>-72.65625</v>
      </c>
      <c r="AA193" s="120">
        <f t="shared" si="15"/>
        <v>-36.742645626339375</v>
      </c>
    </row>
    <row r="194" spans="1:27" x14ac:dyDescent="0.25">
      <c r="A194" s="43">
        <v>2015</v>
      </c>
      <c r="B194" s="120">
        <f>(B178-B177)/B177*100</f>
        <v>-7.212108815708727</v>
      </c>
      <c r="C194" s="120">
        <f t="shared" ref="C194:AA194" si="27">(C178-C177)/C177*100</f>
        <v>-13.016314772934834</v>
      </c>
      <c r="D194" s="120">
        <f t="shared" si="27"/>
        <v>6.4473684210526319</v>
      </c>
      <c r="E194" s="120">
        <f t="shared" si="27"/>
        <v>-7.4489701671746609</v>
      </c>
      <c r="F194" s="120">
        <f t="shared" si="27"/>
        <v>-61.471861471861466</v>
      </c>
      <c r="G194" s="120">
        <f t="shared" si="27"/>
        <v>-37.149256254225826</v>
      </c>
      <c r="H194" s="120">
        <f t="shared" si="27"/>
        <v>29.329403095062645</v>
      </c>
      <c r="I194" s="120">
        <f t="shared" si="27"/>
        <v>-11.284570567634491</v>
      </c>
      <c r="J194" s="120">
        <f t="shared" si="27"/>
        <v>-17.480719794344466</v>
      </c>
      <c r="K194" s="120">
        <f t="shared" si="27"/>
        <v>-0.30099804615303377</v>
      </c>
      <c r="L194" s="120">
        <f t="shared" si="27"/>
        <v>11.520278676287628</v>
      </c>
      <c r="M194" s="120">
        <f t="shared" si="27"/>
        <v>-9.195439062225141</v>
      </c>
      <c r="N194" s="120">
        <f t="shared" si="27"/>
        <v>-16.44423260247855</v>
      </c>
      <c r="O194" s="120">
        <f t="shared" si="27"/>
        <v>-4.9852128822774624</v>
      </c>
      <c r="P194" s="120">
        <f t="shared" si="27"/>
        <v>-19.989642672190573</v>
      </c>
      <c r="Q194" s="120">
        <f t="shared" si="27"/>
        <v>-3.0163028582078977</v>
      </c>
      <c r="R194" s="120">
        <f t="shared" si="27"/>
        <v>26.946107784431138</v>
      </c>
      <c r="S194" s="120">
        <f t="shared" si="27"/>
        <v>-10.079365981784491</v>
      </c>
      <c r="T194" s="120">
        <f t="shared" si="27"/>
        <v>21.12676056338028</v>
      </c>
      <c r="U194" s="120">
        <f t="shared" si="27"/>
        <v>-10.990754496545557</v>
      </c>
      <c r="V194" s="120">
        <f t="shared" si="27"/>
        <v>22.068965517241374</v>
      </c>
      <c r="W194" s="120">
        <f t="shared" si="27"/>
        <v>-10.55599621874763</v>
      </c>
      <c r="X194" s="120">
        <f t="shared" si="27"/>
        <v>27.555555555555561</v>
      </c>
      <c r="Y194" s="120">
        <f t="shared" si="27"/>
        <v>-31.245136186770424</v>
      </c>
      <c r="Z194" s="120">
        <f t="shared" si="27"/>
        <v>65.714285714285708</v>
      </c>
      <c r="AA194" s="120">
        <f t="shared" si="27"/>
        <v>-16.530643671080998</v>
      </c>
    </row>
    <row r="195" spans="1:27" ht="15.75" thickBot="1" x14ac:dyDescent="0.3">
      <c r="A195" s="43">
        <v>2016</v>
      </c>
      <c r="B195" s="121">
        <f>(B179-B178)/B178*100</f>
        <v>22.872762542985623</v>
      </c>
      <c r="C195" s="121">
        <f t="shared" ref="C195:AA195" si="28">(C179-C178)/C178*100</f>
        <v>40.524996226173243</v>
      </c>
      <c r="D195" s="121">
        <f t="shared" si="28"/>
        <v>6.5512978986402972</v>
      </c>
      <c r="E195" s="121">
        <f t="shared" si="28"/>
        <v>-7.8058729604311123</v>
      </c>
      <c r="F195" s="121">
        <f t="shared" si="28"/>
        <v>-12.359550561797757</v>
      </c>
      <c r="G195" s="121">
        <f t="shared" si="28"/>
        <v>18.953808915484434</v>
      </c>
      <c r="H195" s="121">
        <f t="shared" si="28"/>
        <v>-10.427350427350428</v>
      </c>
      <c r="I195" s="121">
        <f t="shared" si="28"/>
        <v>-11.067750677506776</v>
      </c>
      <c r="J195" s="121">
        <f t="shared" si="28"/>
        <v>4.6728971962616823</v>
      </c>
      <c r="K195" s="121">
        <f t="shared" si="28"/>
        <v>8.8294491525423773</v>
      </c>
      <c r="L195" s="121">
        <f t="shared" si="28"/>
        <v>4.6854082998661308</v>
      </c>
      <c r="M195" s="121">
        <f t="shared" si="28"/>
        <v>20.613409415121257</v>
      </c>
      <c r="N195" s="121">
        <f t="shared" si="28"/>
        <v>-1.0838562464346835</v>
      </c>
      <c r="O195" s="121">
        <f t="shared" si="28"/>
        <v>2.5686802206293846</v>
      </c>
      <c r="P195" s="121">
        <f t="shared" si="28"/>
        <v>-9.9029126213592242</v>
      </c>
      <c r="Q195" s="121">
        <f t="shared" si="28"/>
        <v>1.548499996608629</v>
      </c>
      <c r="R195" s="121">
        <f t="shared" si="28"/>
        <v>61.320754716981128</v>
      </c>
      <c r="S195" s="121">
        <f t="shared" si="28"/>
        <v>5.4215534410267807</v>
      </c>
      <c r="T195" s="121">
        <f t="shared" si="28"/>
        <v>63.953488372093013</v>
      </c>
      <c r="U195" s="121">
        <f t="shared" si="28"/>
        <v>3.6930206932313587</v>
      </c>
      <c r="V195" s="121">
        <f t="shared" si="28"/>
        <v>100</v>
      </c>
      <c r="W195" s="121">
        <f t="shared" si="28"/>
        <v>5.1191719915449889</v>
      </c>
      <c r="X195" s="121">
        <f t="shared" si="28"/>
        <v>35.888501742160273</v>
      </c>
      <c r="Y195" s="121">
        <f t="shared" si="28"/>
        <v>14.728353140916809</v>
      </c>
      <c r="Z195" s="121">
        <f t="shared" si="28"/>
        <v>-79.310344827586206</v>
      </c>
      <c r="AA195" s="121">
        <f t="shared" si="28"/>
        <v>-26.833317959597817</v>
      </c>
    </row>
    <row r="196" spans="1:27" ht="15.75" thickBot="1" x14ac:dyDescent="0.3">
      <c r="A196" s="49" t="s">
        <v>35</v>
      </c>
      <c r="B196" s="68">
        <f>AVERAGE(B185:B195)</f>
        <v>61.36900116144357</v>
      </c>
      <c r="C196" s="69">
        <f t="shared" ref="C196:AA196" si="29">AVERAGE(C185:C195)</f>
        <v>4.3729460619378893</v>
      </c>
      <c r="D196" s="78">
        <f t="shared" si="29"/>
        <v>38.55803001884528</v>
      </c>
      <c r="E196" s="79">
        <f t="shared" si="29"/>
        <v>2.1679224484412871</v>
      </c>
      <c r="F196" s="78">
        <f t="shared" si="29"/>
        <v>172.75140198193066</v>
      </c>
      <c r="G196" s="79">
        <f t="shared" si="29"/>
        <v>7.1490497987400916</v>
      </c>
      <c r="H196" s="78">
        <f t="shared" si="29"/>
        <v>31.683925203294017</v>
      </c>
      <c r="I196" s="79">
        <f t="shared" si="29"/>
        <v>1.8101761353457371</v>
      </c>
      <c r="J196" s="78">
        <f t="shared" si="29"/>
        <v>45.364160487259603</v>
      </c>
      <c r="K196" s="79">
        <f t="shared" si="29"/>
        <v>2.5737942826302098</v>
      </c>
      <c r="L196" s="78">
        <f t="shared" si="29"/>
        <v>71.798158087824092</v>
      </c>
      <c r="M196" s="79">
        <f t="shared" si="29"/>
        <v>6.7994838832049984</v>
      </c>
      <c r="N196" s="78">
        <f t="shared" si="29"/>
        <v>18.997405413223547</v>
      </c>
      <c r="O196" s="79">
        <f t="shared" si="29"/>
        <v>6.8084909367688766</v>
      </c>
      <c r="P196" s="78">
        <f t="shared" si="29"/>
        <v>5.1639915205102644</v>
      </c>
      <c r="Q196" s="79">
        <f t="shared" si="29"/>
        <v>4.2427916772244147</v>
      </c>
      <c r="R196" s="78">
        <f t="shared" si="29"/>
        <v>76.962900609128894</v>
      </c>
      <c r="S196" s="79">
        <f t="shared" si="29"/>
        <v>80.480510957030447</v>
      </c>
      <c r="T196" s="45">
        <f t="shared" si="29"/>
        <v>92.072368276814188</v>
      </c>
      <c r="U196" s="86">
        <f t="shared" si="29"/>
        <v>1.0563107211895975</v>
      </c>
      <c r="V196" s="78">
        <f t="shared" si="29"/>
        <v>81.762050039118478</v>
      </c>
      <c r="W196" s="79">
        <f t="shared" si="29"/>
        <v>4.331326159750664</v>
      </c>
      <c r="X196" s="78">
        <f t="shared" si="29"/>
        <v>121.71166641017447</v>
      </c>
      <c r="Y196" s="79">
        <f t="shared" si="29"/>
        <v>7.2083030550448379</v>
      </c>
      <c r="Z196" s="45">
        <f t="shared" si="29"/>
        <v>258.34430341047971</v>
      </c>
      <c r="AA196" s="46">
        <f t="shared" si="29"/>
        <v>8.8010339525577503</v>
      </c>
    </row>
    <row r="197" spans="1:27" s="94" customFormat="1" x14ac:dyDescent="0.25">
      <c r="A197" s="51"/>
      <c r="B197" s="52"/>
      <c r="C197" s="52"/>
      <c r="D197" s="52"/>
      <c r="E197" s="52"/>
      <c r="F197" s="52"/>
      <c r="G197" s="52"/>
      <c r="H197" s="52"/>
      <c r="I197" s="52"/>
      <c r="J197" s="52"/>
      <c r="K197" s="52"/>
      <c r="L197" s="52"/>
      <c r="M197" s="52"/>
      <c r="N197" s="52"/>
      <c r="O197" s="52"/>
      <c r="P197" s="52"/>
      <c r="Q197" s="52"/>
      <c r="R197" s="52"/>
      <c r="S197" s="52"/>
      <c r="T197" s="52"/>
      <c r="U197" s="52"/>
      <c r="V197" s="52"/>
      <c r="W197" s="52"/>
      <c r="X197" s="52"/>
      <c r="Y197" s="52"/>
      <c r="Z197" s="52"/>
      <c r="AA197" s="52"/>
    </row>
    <row r="198" spans="1:27" s="94" customFormat="1" x14ac:dyDescent="0.25">
      <c r="A198" s="51"/>
      <c r="B198" s="52"/>
      <c r="C198" s="52"/>
      <c r="D198" s="52"/>
      <c r="E198" s="52"/>
      <c r="F198" s="52"/>
      <c r="G198" s="52"/>
      <c r="H198" s="52"/>
      <c r="I198" s="52"/>
      <c r="J198" s="52"/>
      <c r="K198" s="52"/>
      <c r="L198" s="52"/>
      <c r="M198" s="52"/>
      <c r="N198" s="52"/>
      <c r="O198" s="52"/>
      <c r="P198" s="52"/>
      <c r="Q198" s="52"/>
      <c r="R198" s="52"/>
      <c r="S198" s="52"/>
      <c r="T198" s="52"/>
      <c r="U198" s="52"/>
      <c r="V198" s="52"/>
      <c r="W198" s="52"/>
      <c r="X198" s="52"/>
      <c r="Y198" s="52"/>
      <c r="Z198" s="52"/>
      <c r="AA198" s="52"/>
    </row>
    <row r="199" spans="1:27" s="94" customFormat="1" x14ac:dyDescent="0.25">
      <c r="A199" s="51"/>
      <c r="B199" s="52"/>
      <c r="C199" s="52"/>
      <c r="D199" s="52"/>
      <c r="E199" s="52"/>
      <c r="F199" s="52"/>
      <c r="G199" s="52"/>
      <c r="H199" s="52"/>
      <c r="I199" s="52"/>
      <c r="J199" s="52"/>
      <c r="K199" s="52"/>
      <c r="L199" s="52"/>
      <c r="M199" s="52"/>
      <c r="N199" s="52"/>
      <c r="O199" s="52"/>
      <c r="P199" s="52"/>
      <c r="Q199" s="52"/>
      <c r="R199" s="52"/>
      <c r="S199" s="52"/>
      <c r="T199" s="52"/>
      <c r="U199" s="52"/>
      <c r="V199" s="52"/>
      <c r="W199" s="52"/>
      <c r="X199" s="52"/>
      <c r="Y199" s="52"/>
      <c r="Z199" s="52"/>
      <c r="AA199" s="52"/>
    </row>
    <row r="200" spans="1:27" s="94" customFormat="1" x14ac:dyDescent="0.25">
      <c r="A200" s="51"/>
      <c r="B200" s="52"/>
      <c r="C200" s="52"/>
      <c r="D200" s="52"/>
      <c r="E200" s="52"/>
      <c r="F200" s="52"/>
      <c r="G200" s="52"/>
      <c r="H200" s="52"/>
      <c r="I200" s="52"/>
      <c r="J200" s="52"/>
      <c r="K200" s="52"/>
      <c r="L200" s="52"/>
      <c r="M200" s="52"/>
      <c r="N200" s="52"/>
      <c r="O200" s="52"/>
      <c r="P200" s="52"/>
      <c r="Q200" s="52"/>
      <c r="R200" s="52"/>
      <c r="S200" s="52"/>
      <c r="T200" s="52"/>
      <c r="U200" s="52"/>
      <c r="V200" s="52"/>
      <c r="W200" s="52"/>
      <c r="X200" s="52"/>
      <c r="Y200" s="52"/>
      <c r="Z200" s="52"/>
      <c r="AA200" s="52"/>
    </row>
    <row r="201" spans="1:27" s="94" customFormat="1" x14ac:dyDescent="0.25">
      <c r="A201" s="51"/>
      <c r="B201" s="52"/>
      <c r="C201" s="52"/>
      <c r="D201" s="52"/>
      <c r="E201" s="52"/>
      <c r="F201" s="52"/>
      <c r="G201" s="52"/>
      <c r="H201" s="52"/>
      <c r="I201" s="52"/>
      <c r="J201" s="52"/>
      <c r="K201" s="52"/>
      <c r="L201" s="52"/>
      <c r="M201" s="52"/>
      <c r="N201" s="52"/>
      <c r="O201" s="52"/>
      <c r="P201" s="52"/>
      <c r="Q201" s="52"/>
      <c r="R201" s="52"/>
      <c r="S201" s="52"/>
      <c r="T201" s="52"/>
      <c r="U201" s="52"/>
      <c r="V201" s="52"/>
      <c r="W201" s="52"/>
      <c r="X201" s="52"/>
      <c r="Y201" s="52"/>
      <c r="Z201" s="52"/>
      <c r="AA201" s="52"/>
    </row>
    <row r="202" spans="1:27" s="94" customFormat="1" x14ac:dyDescent="0.25">
      <c r="A202" s="51"/>
      <c r="B202" s="52"/>
      <c r="C202" s="52"/>
      <c r="D202" s="52"/>
      <c r="E202" s="52"/>
      <c r="F202" s="52"/>
      <c r="G202" s="52"/>
      <c r="H202" s="52"/>
      <c r="I202" s="52"/>
      <c r="J202" s="52"/>
      <c r="K202" s="52"/>
      <c r="L202" s="52"/>
      <c r="M202" s="52"/>
      <c r="N202" s="52"/>
      <c r="O202" s="52"/>
      <c r="P202" s="52"/>
      <c r="Q202" s="52"/>
      <c r="R202" s="52"/>
      <c r="S202" s="52"/>
      <c r="T202" s="52"/>
      <c r="U202" s="52"/>
      <c r="V202" s="52"/>
      <c r="W202" s="52"/>
      <c r="X202" s="52"/>
      <c r="Y202" s="52"/>
      <c r="Z202" s="52"/>
      <c r="AA202" s="52"/>
    </row>
    <row r="203" spans="1:27" s="94" customFormat="1" x14ac:dyDescent="0.25">
      <c r="A203" s="51"/>
      <c r="B203" s="52"/>
      <c r="C203" s="52"/>
      <c r="D203" s="52"/>
      <c r="E203" s="52"/>
      <c r="F203" s="52"/>
      <c r="G203" s="52"/>
      <c r="H203" s="52"/>
      <c r="I203" s="52"/>
      <c r="J203" s="52"/>
      <c r="K203" s="52"/>
      <c r="L203" s="52"/>
      <c r="M203" s="52"/>
      <c r="N203" s="52"/>
      <c r="O203" s="52"/>
      <c r="P203" s="52"/>
      <c r="Q203" s="52"/>
      <c r="R203" s="52"/>
      <c r="S203" s="52"/>
      <c r="T203" s="52"/>
      <c r="U203" s="52"/>
      <c r="V203" s="52"/>
      <c r="W203" s="52"/>
      <c r="X203" s="52"/>
      <c r="Y203" s="52"/>
      <c r="Z203" s="52"/>
      <c r="AA203" s="52"/>
    </row>
    <row r="204" spans="1:27" s="94" customFormat="1" x14ac:dyDescent="0.25">
      <c r="A204" s="51"/>
      <c r="B204" s="52"/>
      <c r="C204" s="52"/>
      <c r="D204" s="52"/>
      <c r="E204" s="52"/>
      <c r="F204" s="52"/>
      <c r="G204" s="52"/>
      <c r="H204" s="52"/>
      <c r="I204" s="52"/>
      <c r="J204" s="52"/>
      <c r="K204" s="52"/>
      <c r="L204" s="52"/>
      <c r="M204" s="52"/>
      <c r="N204" s="52"/>
      <c r="O204" s="52"/>
      <c r="P204" s="52"/>
      <c r="Q204" s="52"/>
      <c r="R204" s="52"/>
      <c r="S204" s="52"/>
      <c r="T204" s="52"/>
      <c r="U204" s="52"/>
      <c r="V204" s="52"/>
      <c r="W204" s="52"/>
      <c r="X204" s="52"/>
      <c r="Y204" s="52"/>
      <c r="Z204" s="52"/>
      <c r="AA204" s="52"/>
    </row>
    <row r="205" spans="1:27" s="94" customFormat="1" x14ac:dyDescent="0.25">
      <c r="A205" s="51"/>
      <c r="B205" s="52"/>
      <c r="C205" s="52"/>
      <c r="D205" s="52"/>
      <c r="E205" s="52"/>
      <c r="F205" s="52"/>
      <c r="G205" s="52"/>
      <c r="H205" s="52"/>
      <c r="I205" s="52"/>
      <c r="J205" s="52"/>
      <c r="K205" s="52"/>
      <c r="L205" s="52"/>
      <c r="M205" s="52"/>
      <c r="N205" s="52"/>
      <c r="O205" s="52"/>
      <c r="P205" s="52"/>
      <c r="Q205" s="52"/>
      <c r="R205" s="52"/>
      <c r="S205" s="52"/>
      <c r="T205" s="52"/>
      <c r="U205" s="52"/>
      <c r="V205" s="52"/>
      <c r="W205" s="52"/>
      <c r="X205" s="52"/>
      <c r="Y205" s="52"/>
      <c r="Z205" s="52"/>
      <c r="AA205" s="52"/>
    </row>
    <row r="206" spans="1:27" s="94" customFormat="1" x14ac:dyDescent="0.25">
      <c r="A206" s="51"/>
      <c r="B206" s="52"/>
      <c r="C206" s="52"/>
      <c r="D206" s="52"/>
      <c r="E206" s="52"/>
      <c r="F206" s="52"/>
      <c r="G206" s="52"/>
      <c r="H206" s="52"/>
      <c r="I206" s="52"/>
      <c r="J206" s="52"/>
      <c r="K206" s="52"/>
      <c r="L206" s="52"/>
      <c r="M206" s="52"/>
      <c r="N206" s="52"/>
      <c r="O206" s="52"/>
      <c r="P206" s="52"/>
      <c r="Q206" s="52"/>
      <c r="R206" s="52"/>
      <c r="S206" s="52"/>
      <c r="T206" s="52"/>
      <c r="U206" s="52"/>
      <c r="V206" s="52"/>
      <c r="W206" s="52"/>
      <c r="X206" s="52"/>
      <c r="Y206" s="52"/>
      <c r="Z206" s="52"/>
      <c r="AA206" s="52"/>
    </row>
    <row r="207" spans="1:27" s="94" customFormat="1" x14ac:dyDescent="0.25">
      <c r="A207" s="51"/>
      <c r="B207" s="52"/>
      <c r="C207" s="52"/>
      <c r="D207" s="52"/>
      <c r="E207" s="52"/>
      <c r="F207" s="52"/>
      <c r="G207" s="52"/>
      <c r="H207" s="52"/>
      <c r="I207" s="52"/>
      <c r="J207" s="52"/>
      <c r="K207" s="52"/>
      <c r="L207" s="52"/>
      <c r="M207" s="52"/>
      <c r="N207" s="52"/>
      <c r="O207" s="52"/>
      <c r="P207" s="52"/>
      <c r="Q207" s="52"/>
      <c r="R207" s="52"/>
      <c r="S207" s="52"/>
      <c r="T207" s="52"/>
      <c r="U207" s="52"/>
      <c r="V207" s="52"/>
      <c r="W207" s="52"/>
      <c r="X207" s="52"/>
      <c r="Y207" s="52"/>
      <c r="Z207" s="52"/>
      <c r="AA207" s="52"/>
    </row>
    <row r="208" spans="1:27" s="94" customFormat="1" x14ac:dyDescent="0.25">
      <c r="A208" s="51"/>
      <c r="B208" s="52"/>
      <c r="C208" s="52"/>
      <c r="D208" s="52"/>
      <c r="E208" s="52"/>
      <c r="F208" s="52"/>
      <c r="G208" s="52"/>
      <c r="H208" s="52"/>
      <c r="I208" s="52"/>
      <c r="J208" s="52"/>
      <c r="K208" s="52"/>
      <c r="L208" s="52"/>
      <c r="M208" s="52"/>
      <c r="N208" s="52"/>
      <c r="O208" s="52"/>
      <c r="P208" s="52"/>
      <c r="Q208" s="52"/>
      <c r="R208" s="52"/>
      <c r="S208" s="52"/>
      <c r="T208" s="52"/>
      <c r="U208" s="52"/>
      <c r="V208" s="52"/>
      <c r="W208" s="52"/>
      <c r="X208" s="52"/>
      <c r="Y208" s="52"/>
      <c r="Z208" s="52"/>
      <c r="AA208" s="52"/>
    </row>
    <row r="209" spans="1:27" s="94" customFormat="1" x14ac:dyDescent="0.25">
      <c r="A209" s="51"/>
      <c r="B209" s="52"/>
      <c r="C209" s="52"/>
      <c r="D209" s="52"/>
      <c r="E209" s="52"/>
      <c r="F209" s="52"/>
      <c r="G209" s="52"/>
      <c r="H209" s="52"/>
      <c r="I209" s="52"/>
      <c r="J209" s="52"/>
      <c r="K209" s="52"/>
      <c r="L209" s="52"/>
      <c r="M209" s="52"/>
      <c r="N209" s="52"/>
      <c r="O209" s="52"/>
      <c r="P209" s="52"/>
      <c r="Q209" s="52"/>
      <c r="R209" s="52"/>
      <c r="S209" s="52"/>
      <c r="T209" s="52"/>
      <c r="U209" s="52"/>
      <c r="V209" s="52"/>
      <c r="W209" s="52"/>
      <c r="X209" s="52"/>
      <c r="Y209" s="52"/>
      <c r="Z209" s="52"/>
      <c r="AA209" s="52"/>
    </row>
    <row r="210" spans="1:27" s="94" customFormat="1" x14ac:dyDescent="0.25">
      <c r="A210" s="51"/>
      <c r="B210" s="52"/>
      <c r="C210" s="52"/>
      <c r="D210" s="52"/>
      <c r="E210" s="52"/>
      <c r="F210" s="52"/>
      <c r="G210" s="52"/>
      <c r="H210" s="52"/>
      <c r="I210" s="52"/>
      <c r="J210" s="52"/>
      <c r="K210" s="52"/>
      <c r="L210" s="52"/>
      <c r="M210" s="52"/>
      <c r="N210" s="52"/>
      <c r="O210" s="52"/>
      <c r="P210" s="52"/>
      <c r="Q210" s="52"/>
      <c r="R210" s="52"/>
      <c r="S210" s="52"/>
      <c r="T210" s="52"/>
      <c r="U210" s="52"/>
      <c r="V210" s="52"/>
      <c r="W210" s="52"/>
      <c r="X210" s="52"/>
      <c r="Y210" s="52"/>
      <c r="Z210" s="52"/>
      <c r="AA210" s="52"/>
    </row>
    <row r="211" spans="1:27" s="94" customFormat="1" x14ac:dyDescent="0.25">
      <c r="A211" s="51"/>
      <c r="B211" s="52"/>
      <c r="C211" s="52"/>
      <c r="D211" s="52"/>
      <c r="E211" s="52"/>
      <c r="F211" s="52"/>
      <c r="G211" s="52"/>
      <c r="H211" s="52"/>
      <c r="I211" s="52"/>
      <c r="J211" s="52"/>
      <c r="K211" s="52"/>
      <c r="L211" s="52"/>
      <c r="M211" s="52"/>
      <c r="N211" s="52"/>
      <c r="O211" s="52"/>
      <c r="P211" s="52"/>
      <c r="Q211" s="52"/>
      <c r="R211" s="52"/>
      <c r="S211" s="52"/>
      <c r="T211" s="52"/>
      <c r="U211" s="52"/>
      <c r="V211" s="52"/>
      <c r="W211" s="52"/>
      <c r="X211" s="52"/>
      <c r="Y211" s="52"/>
      <c r="Z211" s="52"/>
      <c r="AA211" s="52"/>
    </row>
    <row r="212" spans="1:27" s="94" customFormat="1" x14ac:dyDescent="0.25">
      <c r="A212" s="51"/>
      <c r="B212" s="52"/>
      <c r="C212" s="52"/>
      <c r="D212" s="52"/>
      <c r="E212" s="52"/>
      <c r="F212" s="52"/>
      <c r="G212" s="52"/>
      <c r="H212" s="52"/>
      <c r="I212" s="52"/>
      <c r="J212" s="52"/>
      <c r="K212" s="52"/>
      <c r="L212" s="52"/>
      <c r="M212" s="52"/>
      <c r="N212" s="52"/>
      <c r="O212" s="52"/>
      <c r="P212" s="52"/>
      <c r="Q212" s="52"/>
      <c r="R212" s="52"/>
      <c r="S212" s="52"/>
      <c r="T212" s="52"/>
      <c r="U212" s="52"/>
      <c r="V212" s="52"/>
      <c r="W212" s="52"/>
      <c r="X212" s="52"/>
      <c r="Y212" s="52"/>
      <c r="Z212" s="52"/>
      <c r="AA212" s="52"/>
    </row>
    <row r="213" spans="1:27" s="94" customFormat="1" x14ac:dyDescent="0.25">
      <c r="A213" s="51"/>
      <c r="B213" s="52"/>
      <c r="C213" s="52"/>
      <c r="D213" s="52"/>
      <c r="E213" s="52"/>
      <c r="F213" s="52"/>
      <c r="G213" s="52"/>
      <c r="H213" s="52"/>
      <c r="I213" s="52"/>
      <c r="J213" s="52"/>
      <c r="K213" s="52"/>
      <c r="L213" s="52"/>
      <c r="M213" s="52"/>
      <c r="N213" s="52"/>
      <c r="O213" s="52"/>
      <c r="P213" s="52"/>
      <c r="Q213" s="52"/>
      <c r="R213" s="52"/>
      <c r="S213" s="52"/>
      <c r="T213" s="52"/>
      <c r="U213" s="52"/>
      <c r="V213" s="52"/>
      <c r="W213" s="52"/>
      <c r="X213" s="52"/>
      <c r="Y213" s="52"/>
      <c r="Z213" s="52"/>
      <c r="AA213" s="52"/>
    </row>
    <row r="214" spans="1:27" s="94" customFormat="1" x14ac:dyDescent="0.25">
      <c r="A214" s="51"/>
      <c r="B214" s="52"/>
      <c r="C214" s="52"/>
      <c r="D214" s="52"/>
      <c r="E214" s="52"/>
      <c r="F214" s="52"/>
      <c r="G214" s="52"/>
      <c r="H214" s="52"/>
      <c r="I214" s="52"/>
      <c r="J214" s="52"/>
      <c r="K214" s="52"/>
      <c r="L214" s="52"/>
      <c r="M214" s="52"/>
      <c r="N214" s="52"/>
      <c r="O214" s="52"/>
      <c r="P214" s="52"/>
      <c r="Q214" s="52"/>
      <c r="R214" s="52"/>
      <c r="S214" s="52"/>
      <c r="T214" s="52"/>
      <c r="U214" s="52"/>
      <c r="V214" s="52"/>
      <c r="W214" s="52"/>
      <c r="X214" s="52"/>
      <c r="Y214" s="52"/>
      <c r="Z214" s="52"/>
      <c r="AA214" s="52"/>
    </row>
    <row r="215" spans="1:27" s="94" customFormat="1" x14ac:dyDescent="0.25">
      <c r="A215" s="51"/>
      <c r="B215" s="52"/>
      <c r="C215" s="52"/>
      <c r="D215" s="52"/>
      <c r="E215" s="52"/>
      <c r="F215" s="52"/>
      <c r="G215" s="52"/>
      <c r="H215" s="52"/>
      <c r="I215" s="52"/>
      <c r="J215" s="52"/>
      <c r="K215" s="52"/>
      <c r="L215" s="52"/>
      <c r="M215" s="52"/>
      <c r="N215" s="52"/>
      <c r="O215" s="52"/>
      <c r="P215" s="52"/>
      <c r="Q215" s="52"/>
      <c r="R215" s="52"/>
      <c r="S215" s="52"/>
      <c r="T215" s="52"/>
      <c r="U215" s="52"/>
      <c r="V215" s="52"/>
      <c r="W215" s="52"/>
      <c r="X215" s="52"/>
      <c r="Y215" s="52"/>
      <c r="Z215" s="52"/>
      <c r="AA215" s="52"/>
    </row>
    <row r="216" spans="1:27" x14ac:dyDescent="0.25">
      <c r="A216" s="93"/>
    </row>
    <row r="217" spans="1:27" x14ac:dyDescent="0.25">
      <c r="A217" s="93"/>
    </row>
    <row r="218" spans="1:27" x14ac:dyDescent="0.25">
      <c r="A218" s="93"/>
    </row>
    <row r="219" spans="1:27" x14ac:dyDescent="0.25">
      <c r="A219" s="93"/>
    </row>
    <row r="220" spans="1:27" x14ac:dyDescent="0.25">
      <c r="A220" s="93"/>
    </row>
    <row r="221" spans="1:27" x14ac:dyDescent="0.25">
      <c r="A221" s="93"/>
    </row>
    <row r="222" spans="1:27" ht="15.75" thickBot="1" x14ac:dyDescent="0.3"/>
    <row r="223" spans="1:27" ht="29.25" thickBot="1" x14ac:dyDescent="0.3">
      <c r="A223" s="175" t="s">
        <v>40</v>
      </c>
      <c r="B223" s="178"/>
      <c r="C223" s="178"/>
      <c r="D223" s="178"/>
      <c r="E223" s="178"/>
      <c r="F223" s="178"/>
      <c r="G223" s="178"/>
      <c r="H223" s="178"/>
      <c r="I223" s="178"/>
      <c r="J223" s="178"/>
      <c r="K223" s="178"/>
      <c r="L223" s="178"/>
      <c r="M223" s="178"/>
      <c r="N223" s="178"/>
      <c r="O223" s="178"/>
      <c r="P223" s="178"/>
      <c r="Q223" s="178"/>
      <c r="R223" s="178"/>
      <c r="S223" s="178"/>
      <c r="T223" s="178"/>
      <c r="U223" s="178"/>
      <c r="V223" s="178"/>
      <c r="W223" s="178"/>
      <c r="X223" s="178"/>
      <c r="Y223" s="178"/>
      <c r="Z223" s="178"/>
      <c r="AA223" s="179"/>
    </row>
    <row r="224" spans="1:27" ht="15.75" x14ac:dyDescent="0.25">
      <c r="A224" s="180"/>
      <c r="B224" s="186" t="s">
        <v>0</v>
      </c>
      <c r="C224" s="182"/>
      <c r="D224" s="182" t="s">
        <v>3</v>
      </c>
      <c r="E224" s="182"/>
      <c r="F224" s="182" t="s">
        <v>4</v>
      </c>
      <c r="G224" s="182"/>
      <c r="H224" s="182" t="s">
        <v>5</v>
      </c>
      <c r="I224" s="182"/>
      <c r="J224" s="182" t="s">
        <v>6</v>
      </c>
      <c r="K224" s="182"/>
      <c r="L224" s="182" t="s">
        <v>7</v>
      </c>
      <c r="M224" s="182"/>
      <c r="N224" s="182" t="s">
        <v>8</v>
      </c>
      <c r="O224" s="182"/>
      <c r="P224" s="182" t="s">
        <v>9</v>
      </c>
      <c r="Q224" s="182"/>
      <c r="R224" s="182" t="s">
        <v>10</v>
      </c>
      <c r="S224" s="182"/>
      <c r="T224" s="182" t="s">
        <v>11</v>
      </c>
      <c r="U224" s="182"/>
      <c r="V224" s="182" t="s">
        <v>12</v>
      </c>
      <c r="W224" s="182"/>
      <c r="X224" s="182" t="s">
        <v>13</v>
      </c>
      <c r="Y224" s="182"/>
      <c r="Z224" s="182" t="s">
        <v>14</v>
      </c>
      <c r="AA224" s="184"/>
    </row>
    <row r="225" spans="1:27" ht="16.5" thickBot="1" x14ac:dyDescent="0.3">
      <c r="A225" s="185"/>
      <c r="B225" s="21" t="s">
        <v>1</v>
      </c>
      <c r="C225" s="17" t="s">
        <v>2</v>
      </c>
      <c r="D225" s="17" t="s">
        <v>1</v>
      </c>
      <c r="E225" s="17" t="s">
        <v>2</v>
      </c>
      <c r="F225" s="17" t="s">
        <v>1</v>
      </c>
      <c r="G225" s="17" t="s">
        <v>2</v>
      </c>
      <c r="H225" s="17" t="s">
        <v>1</v>
      </c>
      <c r="I225" s="17" t="s">
        <v>2</v>
      </c>
      <c r="J225" s="17" t="s">
        <v>1</v>
      </c>
      <c r="K225" s="17" t="s">
        <v>2</v>
      </c>
      <c r="L225" s="17" t="s">
        <v>1</v>
      </c>
      <c r="M225" s="17" t="s">
        <v>2</v>
      </c>
      <c r="N225" s="17" t="s">
        <v>1</v>
      </c>
      <c r="O225" s="17" t="s">
        <v>2</v>
      </c>
      <c r="P225" s="17" t="s">
        <v>1</v>
      </c>
      <c r="Q225" s="17" t="s">
        <v>2</v>
      </c>
      <c r="R225" s="17" t="s">
        <v>1</v>
      </c>
      <c r="S225" s="17" t="s">
        <v>2</v>
      </c>
      <c r="T225" s="17" t="s">
        <v>1</v>
      </c>
      <c r="U225" s="17" t="s">
        <v>2</v>
      </c>
      <c r="V225" s="17" t="s">
        <v>1</v>
      </c>
      <c r="W225" s="17" t="s">
        <v>2</v>
      </c>
      <c r="X225" s="17" t="s">
        <v>1</v>
      </c>
      <c r="Y225" s="18" t="s">
        <v>2</v>
      </c>
      <c r="Z225" s="17" t="s">
        <v>1</v>
      </c>
      <c r="AA225" s="19" t="s">
        <v>2</v>
      </c>
    </row>
    <row r="226" spans="1:27" x14ac:dyDescent="0.25">
      <c r="A226" s="42">
        <v>2006</v>
      </c>
      <c r="B226" s="25">
        <f t="shared" ref="B226:AA226" si="30">SUM(B41:B52)</f>
        <v>1188</v>
      </c>
      <c r="C226" s="76">
        <f t="shared" si="30"/>
        <v>1117244</v>
      </c>
      <c r="D226" s="4">
        <f t="shared" si="30"/>
        <v>275</v>
      </c>
      <c r="E226" s="76">
        <f t="shared" si="30"/>
        <v>277813</v>
      </c>
      <c r="F226" s="4">
        <f t="shared" si="30"/>
        <v>46</v>
      </c>
      <c r="G226" s="76">
        <f t="shared" si="30"/>
        <v>50939</v>
      </c>
      <c r="H226" s="4">
        <f t="shared" si="30"/>
        <v>360</v>
      </c>
      <c r="I226" s="76">
        <f t="shared" si="30"/>
        <v>100347</v>
      </c>
      <c r="J226" s="4">
        <f t="shared" si="30"/>
        <v>21</v>
      </c>
      <c r="K226" s="76">
        <f t="shared" si="30"/>
        <v>35978</v>
      </c>
      <c r="L226" s="4">
        <f t="shared" si="30"/>
        <v>528</v>
      </c>
      <c r="M226" s="76">
        <f t="shared" si="30"/>
        <v>187209</v>
      </c>
      <c r="N226" s="4">
        <f t="shared" si="30"/>
        <v>1295</v>
      </c>
      <c r="O226" s="76">
        <f t="shared" si="30"/>
        <v>422001</v>
      </c>
      <c r="P226" s="4">
        <f t="shared" si="30"/>
        <v>0</v>
      </c>
      <c r="Q226" s="76">
        <f t="shared" si="30"/>
        <v>0</v>
      </c>
      <c r="R226" s="4">
        <f t="shared" si="30"/>
        <v>0</v>
      </c>
      <c r="S226" s="76">
        <f t="shared" si="30"/>
        <v>0</v>
      </c>
      <c r="T226" s="4">
        <f t="shared" si="30"/>
        <v>0</v>
      </c>
      <c r="U226" s="76">
        <f t="shared" si="30"/>
        <v>0</v>
      </c>
      <c r="V226" s="4">
        <f t="shared" si="30"/>
        <v>0</v>
      </c>
      <c r="W226" s="76">
        <f t="shared" si="30"/>
        <v>0</v>
      </c>
      <c r="X226" s="4">
        <f t="shared" si="30"/>
        <v>0</v>
      </c>
      <c r="Y226" s="76">
        <f t="shared" si="30"/>
        <v>0</v>
      </c>
      <c r="Z226" s="4">
        <f t="shared" si="30"/>
        <v>25</v>
      </c>
      <c r="AA226" s="10">
        <f t="shared" si="30"/>
        <v>10813</v>
      </c>
    </row>
    <row r="227" spans="1:27" x14ac:dyDescent="0.25">
      <c r="A227" s="47">
        <v>2007</v>
      </c>
      <c r="B227" s="26">
        <f t="shared" ref="B227:AA227" si="31">SUM(B53:B64)</f>
        <v>1326</v>
      </c>
      <c r="C227" s="75">
        <f t="shared" si="31"/>
        <v>1249776</v>
      </c>
      <c r="D227" s="4">
        <f t="shared" si="31"/>
        <v>216</v>
      </c>
      <c r="E227" s="75">
        <f t="shared" si="31"/>
        <v>303016</v>
      </c>
      <c r="F227" s="4">
        <f t="shared" si="31"/>
        <v>38</v>
      </c>
      <c r="G227" s="75">
        <f t="shared" si="31"/>
        <v>53791</v>
      </c>
      <c r="H227" s="4">
        <f t="shared" si="31"/>
        <v>439</v>
      </c>
      <c r="I227" s="75">
        <f t="shared" si="31"/>
        <v>106636</v>
      </c>
      <c r="J227" s="4">
        <f t="shared" si="31"/>
        <v>43</v>
      </c>
      <c r="K227" s="75">
        <f t="shared" si="31"/>
        <v>39873</v>
      </c>
      <c r="L227" s="4">
        <f t="shared" si="31"/>
        <v>315</v>
      </c>
      <c r="M227" s="75">
        <f t="shared" si="31"/>
        <v>211969</v>
      </c>
      <c r="N227" s="4">
        <f t="shared" si="31"/>
        <v>3179</v>
      </c>
      <c r="O227" s="75">
        <f t="shared" si="31"/>
        <v>522412</v>
      </c>
      <c r="P227" s="4">
        <f t="shared" si="31"/>
        <v>2990</v>
      </c>
      <c r="Q227" s="75">
        <f t="shared" si="31"/>
        <v>393075</v>
      </c>
      <c r="R227" s="4">
        <f t="shared" si="31"/>
        <v>0</v>
      </c>
      <c r="S227" s="75">
        <f t="shared" si="31"/>
        <v>0</v>
      </c>
      <c r="T227" s="4">
        <f t="shared" si="31"/>
        <v>163</v>
      </c>
      <c r="U227" s="75">
        <f t="shared" si="31"/>
        <v>59460</v>
      </c>
      <c r="V227" s="4">
        <f t="shared" si="31"/>
        <v>9</v>
      </c>
      <c r="W227" s="75">
        <f t="shared" si="31"/>
        <v>60792</v>
      </c>
      <c r="X227" s="4">
        <f t="shared" si="31"/>
        <v>20</v>
      </c>
      <c r="Y227" s="75">
        <f t="shared" si="31"/>
        <v>9755</v>
      </c>
      <c r="Z227" s="4">
        <f t="shared" si="31"/>
        <v>22</v>
      </c>
      <c r="AA227" s="12">
        <f t="shared" si="31"/>
        <v>13391</v>
      </c>
    </row>
    <row r="228" spans="1:27" x14ac:dyDescent="0.25">
      <c r="A228" s="43">
        <v>2008</v>
      </c>
      <c r="B228" s="26">
        <f t="shared" ref="B228:AA228" si="32">SUM(B65:B76)</f>
        <v>1236</v>
      </c>
      <c r="C228" s="75">
        <f t="shared" si="32"/>
        <v>1245094</v>
      </c>
      <c r="D228" s="4">
        <f t="shared" si="32"/>
        <v>263</v>
      </c>
      <c r="E228" s="75">
        <f t="shared" si="32"/>
        <v>309773</v>
      </c>
      <c r="F228" s="4">
        <f t="shared" si="32"/>
        <v>54</v>
      </c>
      <c r="G228" s="75">
        <f t="shared" si="32"/>
        <v>57871</v>
      </c>
      <c r="H228" s="4">
        <f t="shared" si="32"/>
        <v>382</v>
      </c>
      <c r="I228" s="75">
        <f t="shared" si="32"/>
        <v>111495</v>
      </c>
      <c r="J228" s="4">
        <f t="shared" si="32"/>
        <v>37</v>
      </c>
      <c r="K228" s="75">
        <f t="shared" si="32"/>
        <v>38708</v>
      </c>
      <c r="L228" s="4">
        <f t="shared" si="32"/>
        <v>298</v>
      </c>
      <c r="M228" s="75">
        <f t="shared" si="32"/>
        <v>196679</v>
      </c>
      <c r="N228" s="4">
        <f t="shared" si="32"/>
        <v>2970</v>
      </c>
      <c r="O228" s="75">
        <f t="shared" si="32"/>
        <v>560094</v>
      </c>
      <c r="P228" s="4">
        <f t="shared" si="32"/>
        <v>2885</v>
      </c>
      <c r="Q228" s="75">
        <f t="shared" si="32"/>
        <v>420015</v>
      </c>
      <c r="R228" s="4">
        <f t="shared" si="32"/>
        <v>1</v>
      </c>
      <c r="S228" s="75">
        <f t="shared" si="32"/>
        <v>10864</v>
      </c>
      <c r="T228" s="4">
        <f t="shared" si="32"/>
        <v>69</v>
      </c>
      <c r="U228" s="75">
        <f t="shared" si="32"/>
        <v>64338</v>
      </c>
      <c r="V228" s="4">
        <f t="shared" si="32"/>
        <v>12</v>
      </c>
      <c r="W228" s="75">
        <f t="shared" si="32"/>
        <v>64681</v>
      </c>
      <c r="X228" s="4">
        <f t="shared" si="32"/>
        <v>4</v>
      </c>
      <c r="Y228" s="75">
        <f t="shared" si="32"/>
        <v>11222</v>
      </c>
      <c r="Z228" s="4">
        <f t="shared" si="32"/>
        <v>31</v>
      </c>
      <c r="AA228" s="12">
        <f t="shared" si="32"/>
        <v>22420</v>
      </c>
    </row>
    <row r="229" spans="1:27" x14ac:dyDescent="0.25">
      <c r="A229" s="43">
        <v>2009</v>
      </c>
      <c r="B229" s="26">
        <f t="shared" ref="B229:AA229" si="33">SUM(B77:B88)</f>
        <v>6544</v>
      </c>
      <c r="C229" s="75">
        <f t="shared" si="33"/>
        <v>1082597</v>
      </c>
      <c r="D229" s="4">
        <f t="shared" si="33"/>
        <v>412</v>
      </c>
      <c r="E229" s="75">
        <f t="shared" si="33"/>
        <v>249219</v>
      </c>
      <c r="F229" s="4">
        <f t="shared" si="33"/>
        <v>58</v>
      </c>
      <c r="G229" s="75">
        <f t="shared" si="33"/>
        <v>71823</v>
      </c>
      <c r="H229" s="4">
        <f t="shared" si="33"/>
        <v>423</v>
      </c>
      <c r="I229" s="75">
        <f t="shared" si="33"/>
        <v>87098</v>
      </c>
      <c r="J229" s="4">
        <f t="shared" si="33"/>
        <v>134</v>
      </c>
      <c r="K229" s="75">
        <f t="shared" si="33"/>
        <v>31742</v>
      </c>
      <c r="L229" s="4">
        <f t="shared" si="33"/>
        <v>1405</v>
      </c>
      <c r="M229" s="75">
        <f t="shared" si="33"/>
        <v>166549</v>
      </c>
      <c r="N229" s="4">
        <f t="shared" si="33"/>
        <v>2253</v>
      </c>
      <c r="O229" s="75">
        <f t="shared" si="33"/>
        <v>457139</v>
      </c>
      <c r="P229" s="4">
        <f t="shared" si="33"/>
        <v>2184</v>
      </c>
      <c r="Q229" s="75">
        <f t="shared" si="33"/>
        <v>318452</v>
      </c>
      <c r="R229" s="4">
        <f t="shared" si="33"/>
        <v>64</v>
      </c>
      <c r="S229" s="75">
        <f t="shared" si="33"/>
        <v>99628</v>
      </c>
      <c r="T229" s="4">
        <f t="shared" si="33"/>
        <v>17</v>
      </c>
      <c r="U229" s="75">
        <f t="shared" si="33"/>
        <v>61127</v>
      </c>
      <c r="V229" s="4">
        <f t="shared" si="33"/>
        <v>15</v>
      </c>
      <c r="W229" s="75">
        <f t="shared" si="33"/>
        <v>59080</v>
      </c>
      <c r="X229" s="4">
        <f t="shared" si="33"/>
        <v>37</v>
      </c>
      <c r="Y229" s="75">
        <f t="shared" si="33"/>
        <v>17392</v>
      </c>
      <c r="Z229" s="4">
        <f t="shared" si="33"/>
        <v>19</v>
      </c>
      <c r="AA229" s="12">
        <f t="shared" si="33"/>
        <v>19365</v>
      </c>
    </row>
    <row r="230" spans="1:27" x14ac:dyDescent="0.25">
      <c r="A230" s="43">
        <v>2010</v>
      </c>
      <c r="B230" s="26">
        <f t="shared" ref="B230:AA230" si="34">SUM(B89:B100)</f>
        <v>18171</v>
      </c>
      <c r="C230" s="75">
        <f t="shared" si="34"/>
        <v>1172892</v>
      </c>
      <c r="D230" s="4">
        <f t="shared" si="34"/>
        <v>1822</v>
      </c>
      <c r="E230" s="75">
        <f t="shared" si="34"/>
        <v>304945</v>
      </c>
      <c r="F230" s="4">
        <f t="shared" si="34"/>
        <v>1114</v>
      </c>
      <c r="G230" s="75">
        <f t="shared" si="34"/>
        <v>115560</v>
      </c>
      <c r="H230" s="4">
        <f t="shared" si="34"/>
        <v>1202</v>
      </c>
      <c r="I230" s="75">
        <f t="shared" si="34"/>
        <v>118888</v>
      </c>
      <c r="J230" s="4">
        <f t="shared" si="34"/>
        <v>397</v>
      </c>
      <c r="K230" s="75">
        <f t="shared" si="34"/>
        <v>37183</v>
      </c>
      <c r="L230" s="4">
        <f t="shared" si="34"/>
        <v>6803</v>
      </c>
      <c r="M230" s="75">
        <f t="shared" si="34"/>
        <v>230240</v>
      </c>
      <c r="N230" s="4">
        <f t="shared" si="34"/>
        <v>3073</v>
      </c>
      <c r="O230" s="75">
        <f t="shared" si="34"/>
        <v>719296</v>
      </c>
      <c r="P230" s="4">
        <f t="shared" si="34"/>
        <v>2520</v>
      </c>
      <c r="Q230" s="75">
        <f t="shared" si="34"/>
        <v>564825</v>
      </c>
      <c r="R230" s="4">
        <f t="shared" si="34"/>
        <v>553</v>
      </c>
      <c r="S230" s="75">
        <f t="shared" si="34"/>
        <v>154471</v>
      </c>
      <c r="T230" s="4">
        <f t="shared" si="34"/>
        <v>200</v>
      </c>
      <c r="U230" s="75">
        <f t="shared" si="34"/>
        <v>67454</v>
      </c>
      <c r="V230" s="4">
        <f t="shared" si="34"/>
        <v>119</v>
      </c>
      <c r="W230" s="75">
        <f t="shared" si="34"/>
        <v>72011</v>
      </c>
      <c r="X230" s="4">
        <f t="shared" si="34"/>
        <v>234</v>
      </c>
      <c r="Y230" s="75">
        <f t="shared" si="34"/>
        <v>15006</v>
      </c>
      <c r="Z230" s="4">
        <f t="shared" si="34"/>
        <v>543</v>
      </c>
      <c r="AA230" s="12">
        <f t="shared" si="34"/>
        <v>41181</v>
      </c>
    </row>
    <row r="231" spans="1:27" x14ac:dyDescent="0.25">
      <c r="A231" s="43">
        <v>2011</v>
      </c>
      <c r="B231" s="26">
        <f t="shared" ref="B231:AA231" si="35">SUM(B101:B112)</f>
        <v>15455</v>
      </c>
      <c r="C231" s="75">
        <f t="shared" si="35"/>
        <v>1117783</v>
      </c>
      <c r="D231" s="4">
        <f t="shared" si="35"/>
        <v>1579</v>
      </c>
      <c r="E231" s="75">
        <f t="shared" si="35"/>
        <v>309749</v>
      </c>
      <c r="F231" s="4">
        <f t="shared" si="35"/>
        <v>145</v>
      </c>
      <c r="G231" s="75">
        <f t="shared" si="35"/>
        <v>80490</v>
      </c>
      <c r="H231" s="4">
        <f t="shared" si="35"/>
        <v>1102</v>
      </c>
      <c r="I231" s="75">
        <f t="shared" si="35"/>
        <v>113484</v>
      </c>
      <c r="J231" s="4">
        <f t="shared" si="35"/>
        <v>381</v>
      </c>
      <c r="K231" s="75">
        <f t="shared" si="35"/>
        <v>34885</v>
      </c>
      <c r="L231" s="4">
        <f t="shared" si="35"/>
        <v>6359</v>
      </c>
      <c r="M231" s="75">
        <f t="shared" si="35"/>
        <v>261492</v>
      </c>
      <c r="N231" s="4">
        <f t="shared" si="35"/>
        <v>2674</v>
      </c>
      <c r="O231" s="75">
        <f t="shared" si="35"/>
        <v>568078</v>
      </c>
      <c r="P231" s="4">
        <f t="shared" si="35"/>
        <v>2831</v>
      </c>
      <c r="Q231" s="75">
        <f t="shared" si="35"/>
        <v>403395</v>
      </c>
      <c r="R231" s="4">
        <f t="shared" si="35"/>
        <v>493</v>
      </c>
      <c r="S231" s="75">
        <f t="shared" si="35"/>
        <v>164683</v>
      </c>
      <c r="T231" s="4">
        <f t="shared" si="35"/>
        <v>161</v>
      </c>
      <c r="U231" s="75">
        <f t="shared" si="35"/>
        <v>64872</v>
      </c>
      <c r="V231" s="4">
        <f t="shared" si="35"/>
        <v>110</v>
      </c>
      <c r="W231" s="75">
        <f t="shared" si="35"/>
        <v>87840</v>
      </c>
      <c r="X231" s="4">
        <f t="shared" si="35"/>
        <v>222</v>
      </c>
      <c r="Y231" s="75">
        <f t="shared" si="35"/>
        <v>11971</v>
      </c>
      <c r="Z231" s="4">
        <f t="shared" si="35"/>
        <v>141</v>
      </c>
      <c r="AA231" s="12">
        <f t="shared" si="35"/>
        <v>17269</v>
      </c>
    </row>
    <row r="232" spans="1:27" x14ac:dyDescent="0.25">
      <c r="A232" s="43">
        <v>2012</v>
      </c>
      <c r="B232" s="26">
        <f t="shared" ref="B232:AA232" si="36">SUM(B113:B124)</f>
        <v>18137</v>
      </c>
      <c r="C232" s="75">
        <f t="shared" si="36"/>
        <v>1238066</v>
      </c>
      <c r="D232" s="4">
        <f t="shared" si="36"/>
        <v>1594</v>
      </c>
      <c r="E232" s="75">
        <f t="shared" si="36"/>
        <v>345814</v>
      </c>
      <c r="F232" s="4">
        <f t="shared" si="36"/>
        <v>166</v>
      </c>
      <c r="G232" s="75">
        <f t="shared" si="36"/>
        <v>112214</v>
      </c>
      <c r="H232" s="4">
        <f t="shared" si="36"/>
        <v>1616</v>
      </c>
      <c r="I232" s="75">
        <f t="shared" si="36"/>
        <v>123462</v>
      </c>
      <c r="J232" s="4">
        <f t="shared" si="36"/>
        <v>344</v>
      </c>
      <c r="K232" s="75">
        <f t="shared" si="36"/>
        <v>37174</v>
      </c>
      <c r="L232" s="4">
        <f t="shared" si="36"/>
        <v>5149</v>
      </c>
      <c r="M232" s="75">
        <f t="shared" si="36"/>
        <v>355925</v>
      </c>
      <c r="N232" s="4">
        <f t="shared" si="36"/>
        <v>3523</v>
      </c>
      <c r="O232" s="75">
        <f t="shared" si="36"/>
        <v>687127</v>
      </c>
      <c r="P232" s="4">
        <f t="shared" si="36"/>
        <v>3100</v>
      </c>
      <c r="Q232" s="75">
        <f t="shared" si="36"/>
        <v>496823</v>
      </c>
      <c r="R232" s="4">
        <f t="shared" si="36"/>
        <v>415</v>
      </c>
      <c r="S232" s="75">
        <f t="shared" si="36"/>
        <v>189324</v>
      </c>
      <c r="T232" s="4">
        <f t="shared" si="36"/>
        <v>95</v>
      </c>
      <c r="U232" s="75">
        <f t="shared" si="36"/>
        <v>72084</v>
      </c>
      <c r="V232" s="4">
        <f t="shared" si="36"/>
        <v>116</v>
      </c>
      <c r="W232" s="75">
        <f t="shared" si="36"/>
        <v>103570</v>
      </c>
      <c r="X232" s="4">
        <f t="shared" si="36"/>
        <v>204</v>
      </c>
      <c r="Y232" s="75">
        <f t="shared" si="36"/>
        <v>13639</v>
      </c>
      <c r="Z232" s="4">
        <f t="shared" si="36"/>
        <v>104</v>
      </c>
      <c r="AA232" s="12">
        <f t="shared" si="36"/>
        <v>17888</v>
      </c>
    </row>
    <row r="233" spans="1:27" x14ac:dyDescent="0.25">
      <c r="A233" s="43">
        <v>2013</v>
      </c>
      <c r="B233" s="26">
        <f>SUM(B114:B125)</f>
        <v>17731</v>
      </c>
      <c r="C233" s="75">
        <f t="shared" ref="C233:AA233" si="37">SUM(C125:C136)</f>
        <v>1346420</v>
      </c>
      <c r="D233" s="4">
        <f t="shared" si="37"/>
        <v>1907</v>
      </c>
      <c r="E233" s="75">
        <f t="shared" si="37"/>
        <v>385572</v>
      </c>
      <c r="F233" s="4">
        <f t="shared" si="37"/>
        <v>195</v>
      </c>
      <c r="G233" s="75">
        <f t="shared" si="37"/>
        <v>122509</v>
      </c>
      <c r="H233" s="4">
        <f t="shared" si="37"/>
        <v>1624</v>
      </c>
      <c r="I233" s="75">
        <f t="shared" si="37"/>
        <v>137312</v>
      </c>
      <c r="J233" s="4">
        <f t="shared" si="37"/>
        <v>366</v>
      </c>
      <c r="K233" s="75">
        <f t="shared" si="37"/>
        <v>40232</v>
      </c>
      <c r="L233" s="4">
        <f t="shared" si="37"/>
        <v>4884</v>
      </c>
      <c r="M233" s="75">
        <f t="shared" si="37"/>
        <v>396477</v>
      </c>
      <c r="N233" s="4">
        <f t="shared" si="37"/>
        <v>5425</v>
      </c>
      <c r="O233" s="75">
        <f t="shared" si="37"/>
        <v>764749</v>
      </c>
      <c r="P233" s="4">
        <f t="shared" si="37"/>
        <v>5014</v>
      </c>
      <c r="Q233" s="75">
        <f t="shared" si="37"/>
        <v>547947</v>
      </c>
      <c r="R233" s="4">
        <f t="shared" si="37"/>
        <v>411</v>
      </c>
      <c r="S233" s="75">
        <f t="shared" si="37"/>
        <v>220724</v>
      </c>
      <c r="T233" s="4">
        <f t="shared" si="37"/>
        <v>111</v>
      </c>
      <c r="U233" s="75">
        <f t="shared" si="37"/>
        <v>81303</v>
      </c>
      <c r="V233" s="4">
        <f t="shared" si="37"/>
        <v>107</v>
      </c>
      <c r="W233" s="75">
        <f t="shared" si="37"/>
        <v>122954</v>
      </c>
      <c r="X233" s="4">
        <f t="shared" si="37"/>
        <v>193</v>
      </c>
      <c r="Y233" s="75">
        <f t="shared" si="37"/>
        <v>16017</v>
      </c>
      <c r="Z233" s="4">
        <f t="shared" si="37"/>
        <v>128</v>
      </c>
      <c r="AA233" s="12">
        <f t="shared" si="37"/>
        <v>20532</v>
      </c>
    </row>
    <row r="234" spans="1:27" x14ac:dyDescent="0.25">
      <c r="A234" s="43">
        <v>2014</v>
      </c>
      <c r="B234" s="26">
        <f t="shared" ref="B234:AA234" si="38">SUM(B137:B148)</f>
        <v>24445</v>
      </c>
      <c r="C234" s="11">
        <f t="shared" si="38"/>
        <v>1363243</v>
      </c>
      <c r="D234" s="26">
        <f t="shared" si="38"/>
        <v>2280</v>
      </c>
      <c r="E234" s="11">
        <f t="shared" si="38"/>
        <v>346464</v>
      </c>
      <c r="F234" s="26">
        <f t="shared" si="38"/>
        <v>462</v>
      </c>
      <c r="G234" s="11">
        <f t="shared" si="38"/>
        <v>70992</v>
      </c>
      <c r="H234" s="26">
        <f t="shared" si="38"/>
        <v>1357</v>
      </c>
      <c r="I234" s="11">
        <f t="shared" si="38"/>
        <v>124781</v>
      </c>
      <c r="J234" s="26">
        <f t="shared" si="38"/>
        <v>389</v>
      </c>
      <c r="K234" s="11">
        <f t="shared" si="38"/>
        <v>37874</v>
      </c>
      <c r="L234" s="26">
        <f t="shared" si="38"/>
        <v>4019</v>
      </c>
      <c r="M234" s="11">
        <f t="shared" si="38"/>
        <v>250124</v>
      </c>
      <c r="N234" s="26">
        <f t="shared" si="38"/>
        <v>6294</v>
      </c>
      <c r="O234" s="11">
        <f t="shared" si="38"/>
        <v>631969</v>
      </c>
      <c r="P234" s="26">
        <f t="shared" si="38"/>
        <v>5793</v>
      </c>
      <c r="Q234" s="11">
        <f t="shared" si="38"/>
        <v>456055</v>
      </c>
      <c r="R234" s="26">
        <f t="shared" si="38"/>
        <v>501</v>
      </c>
      <c r="S234" s="12">
        <f t="shared" si="38"/>
        <v>175894</v>
      </c>
      <c r="T234" s="11">
        <f t="shared" si="38"/>
        <v>142</v>
      </c>
      <c r="U234" s="11">
        <f t="shared" si="38"/>
        <v>69331</v>
      </c>
      <c r="V234" s="26">
        <f t="shared" si="38"/>
        <v>145</v>
      </c>
      <c r="W234" s="12">
        <f t="shared" si="38"/>
        <v>92033</v>
      </c>
      <c r="X234" s="26">
        <f t="shared" si="38"/>
        <v>225</v>
      </c>
      <c r="Y234" s="12">
        <f t="shared" si="38"/>
        <v>20560</v>
      </c>
      <c r="Z234" s="11">
        <f t="shared" si="38"/>
        <v>35</v>
      </c>
      <c r="AA234" s="12">
        <f t="shared" si="38"/>
        <v>12988</v>
      </c>
    </row>
    <row r="235" spans="1:27" x14ac:dyDescent="0.25">
      <c r="A235" s="43">
        <v>2015</v>
      </c>
      <c r="B235" s="26">
        <f>SUM(B149:B160)</f>
        <v>22682</v>
      </c>
      <c r="C235" s="11">
        <f t="shared" ref="C235:AA235" si="39">SUM(C149:C160)</f>
        <v>1185799</v>
      </c>
      <c r="D235" s="26">
        <f t="shared" si="39"/>
        <v>2427</v>
      </c>
      <c r="E235" s="11">
        <f t="shared" si="39"/>
        <v>320656</v>
      </c>
      <c r="F235" s="26">
        <f t="shared" si="39"/>
        <v>178</v>
      </c>
      <c r="G235" s="11">
        <f t="shared" si="39"/>
        <v>44619</v>
      </c>
      <c r="H235" s="26">
        <f t="shared" si="39"/>
        <v>1755</v>
      </c>
      <c r="I235" s="11">
        <f t="shared" si="39"/>
        <v>110700</v>
      </c>
      <c r="J235" s="26">
        <f t="shared" si="39"/>
        <v>321</v>
      </c>
      <c r="K235" s="11">
        <f t="shared" si="39"/>
        <v>37760</v>
      </c>
      <c r="L235" s="26">
        <f t="shared" si="39"/>
        <v>4482</v>
      </c>
      <c r="M235" s="11">
        <f t="shared" si="39"/>
        <v>208197</v>
      </c>
      <c r="N235" s="26">
        <f t="shared" si="39"/>
        <v>5259</v>
      </c>
      <c r="O235" s="11">
        <f t="shared" si="39"/>
        <v>600464</v>
      </c>
      <c r="P235" s="26">
        <f t="shared" si="39"/>
        <v>4635</v>
      </c>
      <c r="Q235" s="11">
        <f t="shared" si="39"/>
        <v>442299</v>
      </c>
      <c r="R235" s="26">
        <f t="shared" si="39"/>
        <v>636</v>
      </c>
      <c r="S235" s="11">
        <f t="shared" si="39"/>
        <v>158165</v>
      </c>
      <c r="T235" s="26">
        <f t="shared" si="39"/>
        <v>172</v>
      </c>
      <c r="U235" s="11">
        <f t="shared" si="39"/>
        <v>61711</v>
      </c>
      <c r="V235" s="26">
        <f t="shared" si="39"/>
        <v>177</v>
      </c>
      <c r="W235" s="11">
        <f t="shared" si="39"/>
        <v>82318</v>
      </c>
      <c r="X235" s="26">
        <f t="shared" si="39"/>
        <v>287</v>
      </c>
      <c r="Y235" s="11">
        <f t="shared" si="39"/>
        <v>14136</v>
      </c>
      <c r="Z235" s="26">
        <f t="shared" si="39"/>
        <v>58</v>
      </c>
      <c r="AA235" s="12">
        <f t="shared" si="39"/>
        <v>10841</v>
      </c>
    </row>
    <row r="236" spans="1:27" ht="15.75" thickBot="1" x14ac:dyDescent="0.3">
      <c r="A236" s="43">
        <v>2016</v>
      </c>
      <c r="B236" s="16">
        <f>SUM(B161:B162)</f>
        <v>4645</v>
      </c>
      <c r="C236" s="13">
        <f t="shared" ref="C236:AA236" si="40">SUM(C161:C162)</f>
        <v>277724</v>
      </c>
      <c r="D236" s="143">
        <f t="shared" si="40"/>
        <v>431</v>
      </c>
      <c r="E236" s="13">
        <f t="shared" si="40"/>
        <v>49271</v>
      </c>
      <c r="F236" s="143">
        <f t="shared" si="40"/>
        <v>26</v>
      </c>
      <c r="G236" s="13">
        <f t="shared" si="40"/>
        <v>8846</v>
      </c>
      <c r="H236" s="143">
        <f t="shared" si="40"/>
        <v>262</v>
      </c>
      <c r="I236" s="13">
        <f t="shared" si="40"/>
        <v>16408</v>
      </c>
      <c r="J236" s="143">
        <f t="shared" si="40"/>
        <v>56</v>
      </c>
      <c r="K236" s="13">
        <f t="shared" si="40"/>
        <v>6849</v>
      </c>
      <c r="L236" s="143">
        <f t="shared" si="40"/>
        <v>782</v>
      </c>
      <c r="M236" s="13">
        <f t="shared" si="40"/>
        <v>45657</v>
      </c>
      <c r="N236" s="143">
        <f t="shared" si="40"/>
        <v>867</v>
      </c>
      <c r="O236" s="13">
        <f t="shared" si="40"/>
        <v>102648</v>
      </c>
      <c r="P236" s="143">
        <f t="shared" si="40"/>
        <v>696</v>
      </c>
      <c r="Q236" s="13">
        <f t="shared" si="40"/>
        <v>74858</v>
      </c>
      <c r="R236" s="143">
        <f t="shared" si="40"/>
        <v>171</v>
      </c>
      <c r="S236" s="13">
        <f t="shared" si="40"/>
        <v>27790</v>
      </c>
      <c r="T236" s="143">
        <f t="shared" si="40"/>
        <v>47</v>
      </c>
      <c r="U236" s="13">
        <f t="shared" si="40"/>
        <v>10665</v>
      </c>
      <c r="V236" s="143">
        <f t="shared" si="40"/>
        <v>59</v>
      </c>
      <c r="W236" s="13">
        <f t="shared" si="40"/>
        <v>14422</v>
      </c>
      <c r="X236" s="143">
        <f t="shared" si="40"/>
        <v>65</v>
      </c>
      <c r="Y236" s="13">
        <f t="shared" si="40"/>
        <v>2703</v>
      </c>
      <c r="Z236" s="143">
        <f t="shared" si="40"/>
        <v>2</v>
      </c>
      <c r="AA236" s="13">
        <f t="shared" si="40"/>
        <v>1322</v>
      </c>
    </row>
    <row r="237" spans="1:27" ht="15.75" thickBot="1" x14ac:dyDescent="0.3">
      <c r="A237" s="49" t="s">
        <v>34</v>
      </c>
      <c r="B237" s="133">
        <f>SUM(B226:B236)</f>
        <v>131560</v>
      </c>
      <c r="C237" s="147">
        <f t="shared" ref="C237:AA237" si="41">SUM(C226:C236)</f>
        <v>12396638</v>
      </c>
      <c r="D237" s="87">
        <f t="shared" si="41"/>
        <v>13206</v>
      </c>
      <c r="E237" s="147">
        <f t="shared" si="41"/>
        <v>3202292</v>
      </c>
      <c r="F237" s="87">
        <f t="shared" si="41"/>
        <v>2482</v>
      </c>
      <c r="G237" s="147">
        <f t="shared" si="41"/>
        <v>789654</v>
      </c>
      <c r="H237" s="87">
        <f t="shared" si="41"/>
        <v>10522</v>
      </c>
      <c r="I237" s="147">
        <f t="shared" si="41"/>
        <v>1150611</v>
      </c>
      <c r="J237" s="87">
        <f t="shared" si="41"/>
        <v>2489</v>
      </c>
      <c r="K237" s="147">
        <f t="shared" si="41"/>
        <v>378258</v>
      </c>
      <c r="L237" s="87">
        <f t="shared" si="41"/>
        <v>35024</v>
      </c>
      <c r="M237" s="147">
        <f t="shared" si="41"/>
        <v>2510518</v>
      </c>
      <c r="N237" s="87">
        <f t="shared" si="41"/>
        <v>36812</v>
      </c>
      <c r="O237" s="147">
        <f t="shared" si="41"/>
        <v>6035977</v>
      </c>
      <c r="P237" s="87">
        <f t="shared" si="41"/>
        <v>32648</v>
      </c>
      <c r="Q237" s="147">
        <f t="shared" si="41"/>
        <v>4117744</v>
      </c>
      <c r="R237" s="87">
        <f t="shared" si="41"/>
        <v>3245</v>
      </c>
      <c r="S237" s="147">
        <f t="shared" si="41"/>
        <v>1201543</v>
      </c>
      <c r="T237" s="87">
        <f t="shared" si="41"/>
        <v>1177</v>
      </c>
      <c r="U237" s="147">
        <f t="shared" si="41"/>
        <v>612345</v>
      </c>
      <c r="V237" s="87">
        <f t="shared" si="41"/>
        <v>869</v>
      </c>
      <c r="W237" s="147">
        <f t="shared" si="41"/>
        <v>759701</v>
      </c>
      <c r="X237" s="87">
        <f t="shared" si="41"/>
        <v>1491</v>
      </c>
      <c r="Y237" s="147">
        <f t="shared" si="41"/>
        <v>132401</v>
      </c>
      <c r="Z237" s="87">
        <f t="shared" si="41"/>
        <v>1108</v>
      </c>
      <c r="AA237" s="148">
        <f t="shared" si="41"/>
        <v>188010</v>
      </c>
    </row>
    <row r="238" spans="1:27" x14ac:dyDescent="0.25">
      <c r="A238" s="93"/>
      <c r="B238" s="95"/>
    </row>
    <row r="239" spans="1:27" x14ac:dyDescent="0.25">
      <c r="A239" s="93"/>
      <c r="B239" s="95"/>
    </row>
    <row r="240" spans="1:27" x14ac:dyDescent="0.25">
      <c r="A240" s="93"/>
      <c r="B240" s="95"/>
    </row>
    <row r="241" spans="1:2" x14ac:dyDescent="0.25">
      <c r="A241" s="93"/>
      <c r="B241" s="95"/>
    </row>
    <row r="242" spans="1:2" x14ac:dyDescent="0.25">
      <c r="A242" s="93"/>
      <c r="B242" s="95"/>
    </row>
    <row r="243" spans="1:2" x14ac:dyDescent="0.25">
      <c r="A243" s="93"/>
      <c r="B243" s="95"/>
    </row>
    <row r="244" spans="1:2" x14ac:dyDescent="0.25">
      <c r="A244" s="93"/>
      <c r="B244" s="95"/>
    </row>
    <row r="245" spans="1:2" x14ac:dyDescent="0.25">
      <c r="A245" s="93"/>
      <c r="B245" s="95"/>
    </row>
    <row r="246" spans="1:2" x14ac:dyDescent="0.25">
      <c r="A246" s="93"/>
      <c r="B246" s="95"/>
    </row>
    <row r="247" spans="1:2" x14ac:dyDescent="0.25">
      <c r="A247" s="93"/>
    </row>
    <row r="248" spans="1:2" x14ac:dyDescent="0.25">
      <c r="A248" s="93"/>
    </row>
    <row r="249" spans="1:2" x14ac:dyDescent="0.25">
      <c r="A249" s="93"/>
    </row>
    <row r="250" spans="1:2" x14ac:dyDescent="0.25">
      <c r="A250" s="93"/>
    </row>
    <row r="251" spans="1:2" x14ac:dyDescent="0.25">
      <c r="A251" s="93"/>
    </row>
    <row r="252" spans="1:2" x14ac:dyDescent="0.25">
      <c r="A252" s="93"/>
    </row>
    <row r="253" spans="1:2" x14ac:dyDescent="0.25">
      <c r="A253" s="93"/>
    </row>
    <row r="254" spans="1:2" x14ac:dyDescent="0.25">
      <c r="A254" s="93"/>
    </row>
    <row r="255" spans="1:2" x14ac:dyDescent="0.25">
      <c r="A255" s="93"/>
    </row>
    <row r="256" spans="1:2" x14ac:dyDescent="0.25">
      <c r="A256" s="93"/>
    </row>
    <row r="257" spans="1:27" x14ac:dyDescent="0.25">
      <c r="A257" s="93"/>
    </row>
    <row r="258" spans="1:27" x14ac:dyDescent="0.25">
      <c r="A258" s="93"/>
    </row>
    <row r="259" spans="1:27" x14ac:dyDescent="0.25">
      <c r="A259" s="93"/>
    </row>
    <row r="260" spans="1:27" x14ac:dyDescent="0.25">
      <c r="A260" s="93"/>
    </row>
    <row r="261" spans="1:27" x14ac:dyDescent="0.25">
      <c r="A261" s="93"/>
    </row>
    <row r="262" spans="1:27" x14ac:dyDescent="0.25">
      <c r="A262" s="93"/>
    </row>
    <row r="263" spans="1:27" ht="15.75" thickBot="1" x14ac:dyDescent="0.3"/>
    <row r="264" spans="1:27" ht="29.25" thickBot="1" x14ac:dyDescent="0.3">
      <c r="A264" s="175" t="s">
        <v>41</v>
      </c>
      <c r="B264" s="178"/>
      <c r="C264" s="178"/>
      <c r="D264" s="178"/>
      <c r="E264" s="178"/>
      <c r="F264" s="178"/>
      <c r="G264" s="178"/>
      <c r="H264" s="178"/>
      <c r="I264" s="178"/>
      <c r="J264" s="178"/>
      <c r="K264" s="178"/>
      <c r="L264" s="178"/>
      <c r="M264" s="178"/>
      <c r="N264" s="179"/>
      <c r="O264" s="96"/>
      <c r="P264" s="97"/>
      <c r="Q264" s="97"/>
      <c r="R264" s="97"/>
      <c r="S264" s="97"/>
      <c r="T264" s="97"/>
      <c r="U264" s="97"/>
      <c r="V264" s="97"/>
      <c r="W264" s="97"/>
      <c r="X264" s="97"/>
      <c r="Y264" s="97"/>
      <c r="Z264" s="97"/>
      <c r="AA264" s="97"/>
    </row>
    <row r="265" spans="1:27" ht="15.75" x14ac:dyDescent="0.25">
      <c r="A265" s="113"/>
      <c r="B265" s="114" t="s">
        <v>0</v>
      </c>
      <c r="C265" s="115" t="s">
        <v>3</v>
      </c>
      <c r="D265" s="115" t="s">
        <v>4</v>
      </c>
      <c r="E265" s="115" t="s">
        <v>5</v>
      </c>
      <c r="F265" s="115" t="s">
        <v>6</v>
      </c>
      <c r="G265" s="115" t="s">
        <v>7</v>
      </c>
      <c r="H265" s="115" t="s">
        <v>8</v>
      </c>
      <c r="I265" s="115" t="s">
        <v>9</v>
      </c>
      <c r="J265" s="115" t="s">
        <v>10</v>
      </c>
      <c r="K265" s="115" t="s">
        <v>11</v>
      </c>
      <c r="L265" s="115" t="s">
        <v>12</v>
      </c>
      <c r="M265" s="115" t="s">
        <v>13</v>
      </c>
      <c r="N265" s="115" t="s">
        <v>14</v>
      </c>
      <c r="O265" s="98"/>
      <c r="P265" s="99"/>
      <c r="Q265" s="74"/>
      <c r="R265" s="99"/>
      <c r="S265" s="74"/>
      <c r="T265" s="99"/>
      <c r="U265" s="100"/>
      <c r="V265" s="99"/>
      <c r="W265" s="100"/>
      <c r="X265" s="99"/>
      <c r="Y265" s="100"/>
      <c r="Z265" s="99"/>
      <c r="AA265" s="100"/>
    </row>
    <row r="266" spans="1:27" x14ac:dyDescent="0.25">
      <c r="A266" s="48">
        <v>2006</v>
      </c>
      <c r="B266" s="29">
        <f t="shared" ref="B266:B274" si="42">B226/C226*100</f>
        <v>0.10633308391005009</v>
      </c>
      <c r="C266" s="29">
        <f t="shared" ref="C266:C274" si="43">D226/E226*100</f>
        <v>9.8987448391543956E-2</v>
      </c>
      <c r="D266" s="29">
        <f t="shared" ref="D266:D274" si="44">F226/G226*100</f>
        <v>9.0304089204735066E-2</v>
      </c>
      <c r="E266" s="29">
        <f t="shared" ref="E266:E274" si="45">H226/I226*100</f>
        <v>0.35875511973452123</v>
      </c>
      <c r="F266" s="29">
        <f t="shared" ref="F266:F274" si="46">J226/K226*100</f>
        <v>5.8369003279782089E-2</v>
      </c>
      <c r="G266" s="29">
        <f t="shared" ref="G266:G274" si="47">L226/M226*100</f>
        <v>0.28203772254539045</v>
      </c>
      <c r="H266" s="72">
        <f t="shared" ref="H266:H274" si="48">N226/O226*100</f>
        <v>0.30687131073149115</v>
      </c>
      <c r="I266" s="73">
        <v>0</v>
      </c>
      <c r="J266" s="73">
        <v>0</v>
      </c>
      <c r="K266" s="73">
        <v>0</v>
      </c>
      <c r="L266" s="73">
        <v>0</v>
      </c>
      <c r="M266" s="73">
        <v>0</v>
      </c>
      <c r="N266" s="29">
        <f t="shared" ref="N266:N274" si="49">Z226/AA226*100</f>
        <v>0.23120318135577544</v>
      </c>
      <c r="O266" s="98"/>
      <c r="P266" s="99"/>
      <c r="Q266" s="99"/>
      <c r="R266" s="99"/>
      <c r="S266" s="99"/>
    </row>
    <row r="267" spans="1:27" x14ac:dyDescent="0.25">
      <c r="A267" s="48">
        <v>2007</v>
      </c>
      <c r="B267" s="29">
        <f t="shared" si="42"/>
        <v>0.10609901294311939</v>
      </c>
      <c r="C267" s="29">
        <f t="shared" si="43"/>
        <v>7.1283364574807925E-2</v>
      </c>
      <c r="D267" s="29">
        <f t="shared" si="44"/>
        <v>7.0643787994274135E-2</v>
      </c>
      <c r="E267" s="29">
        <f t="shared" si="45"/>
        <v>0.41168085824674594</v>
      </c>
      <c r="F267" s="29">
        <f t="shared" si="46"/>
        <v>0.10784239961878965</v>
      </c>
      <c r="G267" s="29">
        <f t="shared" si="47"/>
        <v>0.14860663587600076</v>
      </c>
      <c r="H267" s="32">
        <f t="shared" si="48"/>
        <v>0.60852354080687276</v>
      </c>
      <c r="I267" s="73">
        <f t="shared" ref="I267:I274" si="50">P227/Q227*100</f>
        <v>0.76066908350823637</v>
      </c>
      <c r="J267" s="73">
        <v>0</v>
      </c>
      <c r="K267" s="73">
        <f t="shared" ref="K267:K274" si="51">T227/U227*100</f>
        <v>0.27413387151025898</v>
      </c>
      <c r="L267" s="73">
        <f t="shared" ref="L267:L274" si="52">V227/W227*100</f>
        <v>1.4804579549940782E-2</v>
      </c>
      <c r="M267" s="73">
        <f t="shared" ref="M267:M274" si="53">X227/Y227*100</f>
        <v>0.20502306509482315</v>
      </c>
      <c r="N267" s="29">
        <f t="shared" si="49"/>
        <v>0.16428944813680829</v>
      </c>
      <c r="O267" s="98"/>
      <c r="P267" s="99"/>
      <c r="Q267" s="99"/>
      <c r="R267" s="99"/>
      <c r="S267" s="99"/>
    </row>
    <row r="268" spans="1:27" x14ac:dyDescent="0.25">
      <c r="A268" s="48">
        <v>2008</v>
      </c>
      <c r="B268" s="29">
        <f t="shared" si="42"/>
        <v>9.9269613378588292E-2</v>
      </c>
      <c r="C268" s="29">
        <f t="shared" si="43"/>
        <v>8.4900879030774146E-2</v>
      </c>
      <c r="D268" s="29">
        <f t="shared" si="44"/>
        <v>9.3310984776485639E-2</v>
      </c>
      <c r="E268" s="29">
        <f t="shared" si="45"/>
        <v>0.34261626081887081</v>
      </c>
      <c r="F268" s="29">
        <f t="shared" si="46"/>
        <v>9.558747545726981E-2</v>
      </c>
      <c r="G268" s="29">
        <f t="shared" si="47"/>
        <v>0.15151592188286497</v>
      </c>
      <c r="H268" s="32">
        <f t="shared" si="48"/>
        <v>0.53026813356329472</v>
      </c>
      <c r="I268" s="73">
        <f t="shared" si="50"/>
        <v>0.68688023046795954</v>
      </c>
      <c r="J268" s="73">
        <f t="shared" ref="J268:J274" si="54">R228/S228*100</f>
        <v>9.2047128129602359E-3</v>
      </c>
      <c r="K268" s="73">
        <f t="shared" si="51"/>
        <v>0.10724610650004662</v>
      </c>
      <c r="L268" s="73">
        <f t="shared" si="52"/>
        <v>1.8552588859170389E-2</v>
      </c>
      <c r="M268" s="73">
        <f t="shared" si="53"/>
        <v>3.5644270183567993E-2</v>
      </c>
      <c r="N268" s="29">
        <f t="shared" si="49"/>
        <v>0.13826940231935772</v>
      </c>
      <c r="O268" s="98"/>
      <c r="P268" s="99"/>
      <c r="Q268" s="99"/>
      <c r="R268" s="99"/>
      <c r="S268" s="99"/>
    </row>
    <row r="269" spans="1:27" x14ac:dyDescent="0.25">
      <c r="A269" s="48">
        <v>2009</v>
      </c>
      <c r="B269" s="29">
        <f t="shared" si="42"/>
        <v>0.60447239369774719</v>
      </c>
      <c r="C269" s="29">
        <f t="shared" si="43"/>
        <v>0.16531644858538072</v>
      </c>
      <c r="D269" s="29">
        <f t="shared" si="44"/>
        <v>8.0754075992370139E-2</v>
      </c>
      <c r="E269" s="29">
        <f t="shared" si="45"/>
        <v>0.48565983145422398</v>
      </c>
      <c r="F269" s="29">
        <f t="shared" si="46"/>
        <v>0.42215361350891567</v>
      </c>
      <c r="G269" s="29">
        <f t="shared" si="47"/>
        <v>0.84359557847840572</v>
      </c>
      <c r="H269" s="32">
        <f t="shared" si="48"/>
        <v>0.49284790840422715</v>
      </c>
      <c r="I269" s="73">
        <f t="shared" si="50"/>
        <v>0.68581764284727376</v>
      </c>
      <c r="J269" s="73">
        <f t="shared" si="54"/>
        <v>6.4238968964548115E-2</v>
      </c>
      <c r="K269" s="73">
        <f t="shared" si="51"/>
        <v>2.781095097092938E-2</v>
      </c>
      <c r="L269" s="73">
        <f t="shared" si="52"/>
        <v>2.5389302640487475E-2</v>
      </c>
      <c r="M269" s="73">
        <f t="shared" si="53"/>
        <v>0.21274149034038636</v>
      </c>
      <c r="N269" s="29">
        <f t="shared" si="49"/>
        <v>9.8115156209656593E-2</v>
      </c>
      <c r="O269" s="98"/>
      <c r="P269" s="99"/>
      <c r="Q269" s="99"/>
      <c r="R269" s="99"/>
      <c r="S269" s="99"/>
    </row>
    <row r="270" spans="1:27" x14ac:dyDescent="0.25">
      <c r="A270" s="48">
        <v>2010</v>
      </c>
      <c r="B270" s="29">
        <f t="shared" si="42"/>
        <v>1.5492475010486899</v>
      </c>
      <c r="C270" s="29">
        <f t="shared" si="43"/>
        <v>0.59748479233960217</v>
      </c>
      <c r="D270" s="29">
        <f t="shared" si="44"/>
        <v>0.96400138456213225</v>
      </c>
      <c r="E270" s="29">
        <f t="shared" si="45"/>
        <v>1.0110355965278246</v>
      </c>
      <c r="F270" s="29">
        <f t="shared" si="46"/>
        <v>1.0676922249415055</v>
      </c>
      <c r="G270" s="29">
        <f t="shared" si="47"/>
        <v>2.9547428769979152</v>
      </c>
      <c r="H270" s="32">
        <f t="shared" si="48"/>
        <v>0.42722328498976775</v>
      </c>
      <c r="I270" s="73">
        <f t="shared" si="50"/>
        <v>0.44615588899216574</v>
      </c>
      <c r="J270" s="73">
        <f t="shared" si="54"/>
        <v>0.35799599924904996</v>
      </c>
      <c r="K270" s="73">
        <f t="shared" si="51"/>
        <v>0.29649835443413292</v>
      </c>
      <c r="L270" s="73">
        <f t="shared" si="52"/>
        <v>0.16525253086334032</v>
      </c>
      <c r="M270" s="73">
        <f t="shared" si="53"/>
        <v>1.5593762495001999</v>
      </c>
      <c r="N270" s="29">
        <f t="shared" si="49"/>
        <v>1.3185692430975451</v>
      </c>
      <c r="O270" s="98"/>
      <c r="P270" s="99"/>
      <c r="Q270" s="99"/>
      <c r="R270" s="99"/>
      <c r="S270" s="99"/>
    </row>
    <row r="271" spans="1:27" x14ac:dyDescent="0.25">
      <c r="A271" s="48">
        <v>2011</v>
      </c>
      <c r="B271" s="29">
        <f t="shared" si="42"/>
        <v>1.3826476158610392</v>
      </c>
      <c r="C271" s="29">
        <f t="shared" si="43"/>
        <v>0.50976758601319128</v>
      </c>
      <c r="D271" s="29">
        <f t="shared" si="44"/>
        <v>0.18014660206236799</v>
      </c>
      <c r="E271" s="29">
        <f t="shared" si="45"/>
        <v>0.97106199992950548</v>
      </c>
      <c r="F271" s="29">
        <f t="shared" si="46"/>
        <v>1.0921599541350151</v>
      </c>
      <c r="G271" s="29">
        <f t="shared" si="47"/>
        <v>2.4318143576094107</v>
      </c>
      <c r="H271" s="32">
        <f t="shared" si="48"/>
        <v>0.47071000813268599</v>
      </c>
      <c r="I271" s="73">
        <f t="shared" si="50"/>
        <v>0.70179352743588785</v>
      </c>
      <c r="J271" s="73">
        <f t="shared" si="54"/>
        <v>0.2993630186479479</v>
      </c>
      <c r="K271" s="73">
        <f t="shared" si="51"/>
        <v>0.24818103341965717</v>
      </c>
      <c r="L271" s="73">
        <f t="shared" si="52"/>
        <v>0.12522768670309653</v>
      </c>
      <c r="M271" s="73">
        <f t="shared" si="53"/>
        <v>1.854481664021385</v>
      </c>
      <c r="N271" s="29">
        <f t="shared" si="49"/>
        <v>0.81649197984828303</v>
      </c>
      <c r="O271" s="98"/>
      <c r="P271" s="99"/>
      <c r="Q271" s="99"/>
      <c r="R271" s="99"/>
      <c r="S271" s="99"/>
    </row>
    <row r="272" spans="1:27" x14ac:dyDescent="0.25">
      <c r="A272" s="48">
        <v>2012</v>
      </c>
      <c r="B272" s="29">
        <f t="shared" si="42"/>
        <v>1.4649461337279273</v>
      </c>
      <c r="C272" s="29">
        <f t="shared" si="43"/>
        <v>0.4609414309426455</v>
      </c>
      <c r="D272" s="29">
        <f t="shared" si="44"/>
        <v>0.14793163063432371</v>
      </c>
      <c r="E272" s="29">
        <f t="shared" si="45"/>
        <v>1.30890476421895</v>
      </c>
      <c r="F272" s="29">
        <f t="shared" si="46"/>
        <v>0.92537795233227516</v>
      </c>
      <c r="G272" s="29">
        <f t="shared" si="47"/>
        <v>1.4466530870267613</v>
      </c>
      <c r="H272" s="32">
        <f t="shared" si="48"/>
        <v>0.51271453457657756</v>
      </c>
      <c r="I272" s="73">
        <f t="shared" si="50"/>
        <v>0.62396467152285617</v>
      </c>
      <c r="J272" s="73">
        <f t="shared" si="54"/>
        <v>0.21920094652553296</v>
      </c>
      <c r="K272" s="73">
        <f t="shared" si="51"/>
        <v>0.13179068864102991</v>
      </c>
      <c r="L272" s="73">
        <f t="shared" si="52"/>
        <v>0.11200154484889446</v>
      </c>
      <c r="M272" s="73">
        <f t="shared" si="53"/>
        <v>1.4957108292396804</v>
      </c>
      <c r="N272" s="29">
        <f t="shared" si="49"/>
        <v>0.58139534883720934</v>
      </c>
      <c r="O272" s="98"/>
      <c r="P272" s="99"/>
      <c r="Q272" s="99"/>
      <c r="R272" s="99"/>
      <c r="S272" s="99"/>
    </row>
    <row r="273" spans="1:19" x14ac:dyDescent="0.25">
      <c r="A273" s="48">
        <v>2013</v>
      </c>
      <c r="B273" s="29">
        <f t="shared" si="42"/>
        <v>1.3168996301302713</v>
      </c>
      <c r="C273" s="29">
        <f t="shared" si="43"/>
        <v>0.49458985610988349</v>
      </c>
      <c r="D273" s="29">
        <f t="shared" si="44"/>
        <v>0.15917197920152806</v>
      </c>
      <c r="E273" s="29">
        <f t="shared" si="45"/>
        <v>1.1827079934747144</v>
      </c>
      <c r="F273" s="29">
        <f t="shared" si="46"/>
        <v>0.90972360310200839</v>
      </c>
      <c r="G273" s="29">
        <f t="shared" si="47"/>
        <v>1.231849514599838</v>
      </c>
      <c r="H273" s="32">
        <f t="shared" si="48"/>
        <v>0.70938307863102801</v>
      </c>
      <c r="I273" s="73">
        <f t="shared" si="50"/>
        <v>0.91505200320468949</v>
      </c>
      <c r="J273" s="73">
        <f t="shared" si="54"/>
        <v>0.18620539678512532</v>
      </c>
      <c r="K273" s="73">
        <f t="shared" si="51"/>
        <v>0.1365263274417918</v>
      </c>
      <c r="L273" s="73">
        <f t="shared" si="52"/>
        <v>8.7024415635115565E-2</v>
      </c>
      <c r="M273" s="73">
        <f t="shared" si="53"/>
        <v>1.2049697196728475</v>
      </c>
      <c r="N273" s="29">
        <f t="shared" si="49"/>
        <v>0.62341710500681857</v>
      </c>
      <c r="O273" s="98"/>
      <c r="P273" s="99"/>
      <c r="Q273" s="99"/>
      <c r="R273" s="99"/>
      <c r="S273" s="99"/>
    </row>
    <row r="274" spans="1:19" x14ac:dyDescent="0.25">
      <c r="A274" s="48">
        <v>2014</v>
      </c>
      <c r="B274" s="29">
        <f t="shared" si="42"/>
        <v>1.7931505975090281</v>
      </c>
      <c r="C274" s="29">
        <f t="shared" si="43"/>
        <v>0.658077029648102</v>
      </c>
      <c r="D274" s="29">
        <f t="shared" si="44"/>
        <v>0.65077755240027046</v>
      </c>
      <c r="E274" s="29">
        <f t="shared" si="45"/>
        <v>1.0875053093018969</v>
      </c>
      <c r="F274" s="29">
        <f t="shared" si="46"/>
        <v>1.0270898241537729</v>
      </c>
      <c r="G274" s="29">
        <f t="shared" si="47"/>
        <v>1.6068030256992532</v>
      </c>
      <c r="H274" s="32">
        <f t="shared" si="48"/>
        <v>0.99593492718788412</v>
      </c>
      <c r="I274" s="73">
        <f t="shared" si="50"/>
        <v>1.270241527885891</v>
      </c>
      <c r="J274" s="73">
        <f t="shared" si="54"/>
        <v>0.28483063663342695</v>
      </c>
      <c r="K274" s="73">
        <f t="shared" si="51"/>
        <v>0.20481458510622952</v>
      </c>
      <c r="L274" s="73">
        <f t="shared" si="52"/>
        <v>0.15755218236936752</v>
      </c>
      <c r="M274" s="73">
        <f t="shared" si="53"/>
        <v>1.0943579766536964</v>
      </c>
      <c r="N274" s="29">
        <f t="shared" si="49"/>
        <v>0.26947951955651372</v>
      </c>
      <c r="O274" s="98"/>
      <c r="P274" s="99"/>
      <c r="Q274" s="99"/>
      <c r="R274" s="99"/>
      <c r="S274" s="99"/>
    </row>
    <row r="275" spans="1:19" x14ac:dyDescent="0.25">
      <c r="A275" s="48">
        <v>2015</v>
      </c>
      <c r="B275" s="29">
        <f>B235/C235*100</f>
        <v>1.9128030973208783</v>
      </c>
      <c r="C275" s="29">
        <f>D235/E235*100</f>
        <v>0.75688588393792722</v>
      </c>
      <c r="D275" s="29">
        <f t="shared" ref="D275" si="55">F235/G235*100</f>
        <v>0.39893318989668075</v>
      </c>
      <c r="E275" s="29">
        <f t="shared" ref="E275" si="56">H235/I235*100</f>
        <v>1.5853658536585367</v>
      </c>
      <c r="F275" s="29">
        <f t="shared" ref="F275" si="57">J235/K235*100</f>
        <v>0.85010593220338981</v>
      </c>
      <c r="G275" s="29">
        <f t="shared" ref="G275" si="58">L235/M235*100</f>
        <v>2.1527687718843209</v>
      </c>
      <c r="H275" s="32">
        <f t="shared" ref="H275" si="59">N235/O235*100</f>
        <v>0.87582269711423166</v>
      </c>
      <c r="I275" s="73">
        <f t="shared" ref="I275" si="60">P235/Q235*100</f>
        <v>1.0479336376523574</v>
      </c>
      <c r="J275" s="73">
        <f t="shared" ref="J275" si="61">R235/S235*100</f>
        <v>0.40211171877469726</v>
      </c>
      <c r="K275" s="73">
        <f t="shared" ref="K275" si="62">T235/U235*100</f>
        <v>0.27871854288538511</v>
      </c>
      <c r="L275" s="73">
        <f t="shared" ref="L275" si="63">V235/W235*100</f>
        <v>0.21501980125853398</v>
      </c>
      <c r="M275" s="73">
        <f t="shared" ref="M275" si="64">X235/Y235*100</f>
        <v>2.0302773061686477</v>
      </c>
      <c r="N275" s="29">
        <f t="shared" ref="N275" si="65">Z235/AA235*100</f>
        <v>0.53500599575684893</v>
      </c>
      <c r="O275" s="98"/>
      <c r="P275" s="99"/>
      <c r="Q275" s="99"/>
      <c r="R275" s="99"/>
      <c r="S275" s="99"/>
    </row>
    <row r="276" spans="1:19" ht="15.75" thickBot="1" x14ac:dyDescent="0.3">
      <c r="A276" s="48">
        <v>2016</v>
      </c>
      <c r="B276" s="29">
        <f>B236/C236*100</f>
        <v>1.6725238006077978</v>
      </c>
      <c r="C276" s="29">
        <f>D236/E236*100</f>
        <v>0.87475391203750674</v>
      </c>
      <c r="D276" s="29">
        <f>F236/G236*100</f>
        <v>0.29391815509834951</v>
      </c>
      <c r="E276" s="29">
        <f>H236/I236*100</f>
        <v>1.5967820575329108</v>
      </c>
      <c r="F276" s="29">
        <f>J236/K236*100</f>
        <v>0.81763761133012114</v>
      </c>
      <c r="G276" s="29">
        <f>L236/M236*100</f>
        <v>1.7127713165560592</v>
      </c>
      <c r="H276" s="29">
        <f>N236/O236*100</f>
        <v>0.84463408931494033</v>
      </c>
      <c r="I276" s="29">
        <f>P236/Q236*100</f>
        <v>0.92976034625557724</v>
      </c>
      <c r="J276" s="29">
        <f>R236/S236*100</f>
        <v>0.61532925512774383</v>
      </c>
      <c r="K276" s="29">
        <f>T236/U236*100</f>
        <v>0.44069385841537739</v>
      </c>
      <c r="L276" s="29">
        <f>V236/W236*100</f>
        <v>0.40909721259187354</v>
      </c>
      <c r="M276" s="29">
        <f>X236/Y236*100</f>
        <v>2.4047354790972992</v>
      </c>
      <c r="N276" s="29">
        <f>Z236/AA236*100</f>
        <v>0.15128593040847202</v>
      </c>
      <c r="O276" s="98"/>
      <c r="P276" s="99"/>
      <c r="Q276" s="99"/>
      <c r="R276" s="99"/>
      <c r="S276" s="99"/>
    </row>
    <row r="277" spans="1:19" x14ac:dyDescent="0.25">
      <c r="A277" s="59" t="s">
        <v>35</v>
      </c>
      <c r="B277" s="62">
        <f>AVERAGE(B266:B276)</f>
        <v>1.0916720436486487</v>
      </c>
      <c r="C277" s="63">
        <f t="shared" ref="C277:N277" si="66">AVERAGE(C266:C276)</f>
        <v>0.43390805741921495</v>
      </c>
      <c r="D277" s="63">
        <f t="shared" si="66"/>
        <v>0.28453576652941065</v>
      </c>
      <c r="E277" s="63">
        <f t="shared" si="66"/>
        <v>0.94018869499079105</v>
      </c>
      <c r="F277" s="63">
        <f t="shared" si="66"/>
        <v>0.67033996309662236</v>
      </c>
      <c r="G277" s="63">
        <f t="shared" si="66"/>
        <v>1.3602871644687473</v>
      </c>
      <c r="H277" s="63">
        <f t="shared" si="66"/>
        <v>0.61590304667754558</v>
      </c>
      <c r="I277" s="63">
        <f t="shared" si="66"/>
        <v>0.73347895997935408</v>
      </c>
      <c r="J277" s="63">
        <f t="shared" si="66"/>
        <v>0.22168005941100297</v>
      </c>
      <c r="K277" s="63">
        <f t="shared" si="66"/>
        <v>0.19512857448407625</v>
      </c>
      <c r="L277" s="63">
        <f t="shared" si="66"/>
        <v>0.12090198593816549</v>
      </c>
      <c r="M277" s="63">
        <f t="shared" si="66"/>
        <v>1.0997561863611394</v>
      </c>
      <c r="N277" s="63">
        <f t="shared" si="66"/>
        <v>0.44795657368484432</v>
      </c>
      <c r="O277" s="98"/>
      <c r="P277" s="99"/>
      <c r="Q277" s="99"/>
      <c r="R277" s="99"/>
      <c r="S277" s="99"/>
    </row>
    <row r="278" spans="1:19" x14ac:dyDescent="0.25">
      <c r="A278" s="60" t="s">
        <v>42</v>
      </c>
      <c r="B278" s="65">
        <f>MAX(B266:B276)-MIN(B266:B276)</f>
        <v>1.8135334839422901</v>
      </c>
      <c r="C278" s="66">
        <f t="shared" ref="C278:N278" si="67">MAX(C266:C276)-MIN(C266:C276)</f>
        <v>0.80347054746269886</v>
      </c>
      <c r="D278" s="66">
        <f t="shared" si="67"/>
        <v>0.89335759656785807</v>
      </c>
      <c r="E278" s="66">
        <f t="shared" si="67"/>
        <v>1.25416579671404</v>
      </c>
      <c r="F278" s="66">
        <f t="shared" si="67"/>
        <v>1.033790950855233</v>
      </c>
      <c r="G278" s="66">
        <f t="shared" si="67"/>
        <v>2.8061362411219144</v>
      </c>
      <c r="H278" s="66">
        <f t="shared" si="67"/>
        <v>0.68906361645639302</v>
      </c>
      <c r="I278" s="66">
        <f t="shared" si="67"/>
        <v>1.270241527885891</v>
      </c>
      <c r="J278" s="66">
        <f t="shared" si="67"/>
        <v>0.61532925512774383</v>
      </c>
      <c r="K278" s="66">
        <f t="shared" si="67"/>
        <v>0.44069385841537739</v>
      </c>
      <c r="L278" s="66">
        <f t="shared" si="67"/>
        <v>0.40909721259187354</v>
      </c>
      <c r="M278" s="66">
        <f t="shared" si="67"/>
        <v>2.4047354790972992</v>
      </c>
      <c r="N278" s="66">
        <f t="shared" si="67"/>
        <v>1.2204540868878886</v>
      </c>
      <c r="O278" s="98"/>
      <c r="P278" s="99"/>
      <c r="Q278" s="99"/>
      <c r="R278" s="99"/>
      <c r="S278" s="99"/>
    </row>
    <row r="279" spans="1:19" ht="30.75" thickBot="1" x14ac:dyDescent="0.3">
      <c r="A279" s="61" t="s">
        <v>43</v>
      </c>
      <c r="B279" s="68">
        <f>B276-B266</f>
        <v>1.5661907166977478</v>
      </c>
      <c r="C279" s="69">
        <f t="shared" ref="C279:N279" si="68">C276-C266</f>
        <v>0.7757664636459628</v>
      </c>
      <c r="D279" s="69">
        <f t="shared" si="68"/>
        <v>0.20361406589361444</v>
      </c>
      <c r="E279" s="69">
        <f t="shared" si="68"/>
        <v>1.2380269377983897</v>
      </c>
      <c r="F279" s="69">
        <f t="shared" si="68"/>
        <v>0.75926860805033902</v>
      </c>
      <c r="G279" s="69">
        <f t="shared" si="68"/>
        <v>1.4307335940106687</v>
      </c>
      <c r="H279" s="69">
        <f t="shared" si="68"/>
        <v>0.53776277858344912</v>
      </c>
      <c r="I279" s="69">
        <f t="shared" si="68"/>
        <v>0.92976034625557724</v>
      </c>
      <c r="J279" s="69">
        <f t="shared" si="68"/>
        <v>0.61532925512774383</v>
      </c>
      <c r="K279" s="69">
        <f t="shared" si="68"/>
        <v>0.44069385841537739</v>
      </c>
      <c r="L279" s="69">
        <f t="shared" si="68"/>
        <v>0.40909721259187354</v>
      </c>
      <c r="M279" s="69">
        <f t="shared" si="68"/>
        <v>2.4047354790972992</v>
      </c>
      <c r="N279" s="69">
        <f t="shared" si="68"/>
        <v>-7.9917250947303425E-2</v>
      </c>
      <c r="O279" s="98"/>
      <c r="P279" s="99"/>
      <c r="Q279" s="99"/>
      <c r="R279" s="99"/>
      <c r="S279" s="99"/>
    </row>
  </sheetData>
  <mergeCells count="61">
    <mergeCell ref="A264:N264"/>
    <mergeCell ref="P224:Q224"/>
    <mergeCell ref="R224:S224"/>
    <mergeCell ref="T224:U224"/>
    <mergeCell ref="V224:W224"/>
    <mergeCell ref="X224:Y224"/>
    <mergeCell ref="Z224:AA224"/>
    <mergeCell ref="Z183:AA183"/>
    <mergeCell ref="A223:AA223"/>
    <mergeCell ref="A224:A225"/>
    <mergeCell ref="B224:C224"/>
    <mergeCell ref="D224:E224"/>
    <mergeCell ref="F224:G224"/>
    <mergeCell ref="H224:I224"/>
    <mergeCell ref="J224:K224"/>
    <mergeCell ref="L224:M224"/>
    <mergeCell ref="N224:O224"/>
    <mergeCell ref="N183:O183"/>
    <mergeCell ref="P183:Q183"/>
    <mergeCell ref="R183:S183"/>
    <mergeCell ref="T183:U183"/>
    <mergeCell ref="V183:W183"/>
    <mergeCell ref="X183:Y183"/>
    <mergeCell ref="X166:Y166"/>
    <mergeCell ref="Z166:AA166"/>
    <mergeCell ref="A182:AA182"/>
    <mergeCell ref="A183:A184"/>
    <mergeCell ref="B183:C183"/>
    <mergeCell ref="D183:E183"/>
    <mergeCell ref="F183:G183"/>
    <mergeCell ref="H183:I183"/>
    <mergeCell ref="J183:K183"/>
    <mergeCell ref="L183:M183"/>
    <mergeCell ref="L166:M166"/>
    <mergeCell ref="N166:O166"/>
    <mergeCell ref="P166:Q166"/>
    <mergeCell ref="R166:S166"/>
    <mergeCell ref="T166:U166"/>
    <mergeCell ref="V166:W166"/>
    <mergeCell ref="A166:A167"/>
    <mergeCell ref="B166:C166"/>
    <mergeCell ref="D166:E166"/>
    <mergeCell ref="F166:G166"/>
    <mergeCell ref="H166:I166"/>
    <mergeCell ref="J166:K166"/>
    <mergeCell ref="A165:AA165"/>
    <mergeCell ref="A1:AA1"/>
    <mergeCell ref="A3:A4"/>
    <mergeCell ref="B3:C3"/>
    <mergeCell ref="D3:E3"/>
    <mergeCell ref="F3:G3"/>
    <mergeCell ref="H3:I3"/>
    <mergeCell ref="J3:K3"/>
    <mergeCell ref="L3:M3"/>
    <mergeCell ref="N3:O3"/>
    <mergeCell ref="P3:Q3"/>
    <mergeCell ref="R3:S3"/>
    <mergeCell ref="T3:U3"/>
    <mergeCell ref="V3:W3"/>
    <mergeCell ref="X3:Y3"/>
    <mergeCell ref="Z3:AA3"/>
  </mergeCells>
  <conditionalFormatting sqref="B89:AA138 B148:AA151">
    <cfRule type="iconSet" priority="80">
      <iconSet iconSet="3Arrows">
        <cfvo type="percent" val="0"/>
        <cfvo type="percent" val="33"/>
        <cfvo type="percent" val="67"/>
      </iconSet>
    </cfRule>
  </conditionalFormatting>
  <conditionalFormatting sqref="B139:AA143 B145:AA147 B144:C144 E144:AA144">
    <cfRule type="iconSet" priority="79">
      <iconSet iconSet="3Arrows">
        <cfvo type="percent" val="0"/>
        <cfvo type="percent" val="33"/>
        <cfvo type="percent" val="67"/>
      </iconSet>
    </cfRule>
  </conditionalFormatting>
  <conditionalFormatting sqref="D144">
    <cfRule type="iconSet" priority="78">
      <iconSet iconSet="3Arrows">
        <cfvo type="percent" val="0"/>
        <cfvo type="percent" val="33"/>
        <cfvo type="percent" val="67"/>
      </iconSet>
    </cfRule>
  </conditionalFormatting>
  <conditionalFormatting sqref="Q148:Q150">
    <cfRule type="iconSet" priority="60">
      <iconSet iconSet="3Arrows">
        <cfvo type="percent" val="0"/>
        <cfvo type="percent" val="33"/>
        <cfvo type="percent" val="67"/>
      </iconSet>
    </cfRule>
  </conditionalFormatting>
  <conditionalFormatting sqref="AA149:AA150">
    <cfRule type="iconSet" priority="52">
      <iconSet iconSet="3Arrows">
        <cfvo type="percent" val="0"/>
        <cfvo type="percent" val="33"/>
        <cfvo type="percent" val="67"/>
      </iconSet>
    </cfRule>
  </conditionalFormatting>
  <conditionalFormatting sqref="Y149:Y150">
    <cfRule type="iconSet" priority="51">
      <iconSet iconSet="3Arrows">
        <cfvo type="percent" val="0"/>
        <cfvo type="percent" val="33"/>
        <cfvo type="percent" val="67"/>
      </iconSet>
    </cfRule>
  </conditionalFormatting>
  <conditionalFormatting sqref="B149:AA151">
    <cfRule type="iconSet" priority="50">
      <iconSet iconSet="3Arrows">
        <cfvo type="percent" val="0"/>
        <cfvo type="percent" val="33"/>
        <cfvo type="percent" val="67"/>
      </iconSet>
    </cfRule>
  </conditionalFormatting>
  <conditionalFormatting sqref="C149:C150">
    <cfRule type="iconSet" priority="49">
      <iconSet iconSet="3Arrows">
        <cfvo type="percent" val="0"/>
        <cfvo type="percent" val="33"/>
        <cfvo type="percent" val="67"/>
      </iconSet>
    </cfRule>
  </conditionalFormatting>
  <conditionalFormatting sqref="D149:D150">
    <cfRule type="iconSet" priority="48">
      <iconSet iconSet="3Arrows">
        <cfvo type="percent" val="0"/>
        <cfvo type="percent" val="33"/>
        <cfvo type="percent" val="67"/>
      </iconSet>
    </cfRule>
  </conditionalFormatting>
  <conditionalFormatting sqref="E149:E150">
    <cfRule type="iconSet" priority="47">
      <iconSet iconSet="3Arrows">
        <cfvo type="percent" val="0"/>
        <cfvo type="percent" val="33"/>
        <cfvo type="percent" val="67"/>
      </iconSet>
    </cfRule>
  </conditionalFormatting>
  <conditionalFormatting sqref="F149:F150">
    <cfRule type="iconSet" priority="46">
      <iconSet iconSet="3Arrows">
        <cfvo type="percent" val="0"/>
        <cfvo type="percent" val="33"/>
        <cfvo type="percent" val="67"/>
      </iconSet>
    </cfRule>
  </conditionalFormatting>
  <conditionalFormatting sqref="G149:G150">
    <cfRule type="iconSet" priority="45">
      <iconSet iconSet="3Arrows">
        <cfvo type="percent" val="0"/>
        <cfvo type="percent" val="33"/>
        <cfvo type="percent" val="67"/>
      </iconSet>
    </cfRule>
  </conditionalFormatting>
  <conditionalFormatting sqref="H149:H150">
    <cfRule type="iconSet" priority="44">
      <iconSet iconSet="3Arrows">
        <cfvo type="percent" val="0"/>
        <cfvo type="percent" val="33"/>
        <cfvo type="percent" val="67"/>
      </iconSet>
    </cfRule>
  </conditionalFormatting>
  <conditionalFormatting sqref="I149:I150">
    <cfRule type="iconSet" priority="43">
      <iconSet iconSet="3Arrows">
        <cfvo type="percent" val="0"/>
        <cfvo type="percent" val="33"/>
        <cfvo type="percent" val="67"/>
      </iconSet>
    </cfRule>
  </conditionalFormatting>
  <conditionalFormatting sqref="J149:J150">
    <cfRule type="iconSet" priority="42">
      <iconSet iconSet="3Arrows">
        <cfvo type="percent" val="0"/>
        <cfvo type="percent" val="33"/>
        <cfvo type="percent" val="67"/>
      </iconSet>
    </cfRule>
  </conditionalFormatting>
  <conditionalFormatting sqref="K149:K150">
    <cfRule type="iconSet" priority="41">
      <iconSet iconSet="3Arrows">
        <cfvo type="percent" val="0"/>
        <cfvo type="percent" val="33"/>
        <cfvo type="percent" val="67"/>
      </iconSet>
    </cfRule>
  </conditionalFormatting>
  <conditionalFormatting sqref="L149:L150">
    <cfRule type="iconSet" priority="40">
      <iconSet iconSet="3Arrows">
        <cfvo type="percent" val="0"/>
        <cfvo type="percent" val="33"/>
        <cfvo type="percent" val="67"/>
      </iconSet>
    </cfRule>
  </conditionalFormatting>
  <conditionalFormatting sqref="M149:M150">
    <cfRule type="iconSet" priority="39">
      <iconSet iconSet="3Arrows">
        <cfvo type="percent" val="0"/>
        <cfvo type="percent" val="33"/>
        <cfvo type="percent" val="67"/>
      </iconSet>
    </cfRule>
  </conditionalFormatting>
  <conditionalFormatting sqref="N149:N150">
    <cfRule type="iconSet" priority="38">
      <iconSet iconSet="3Arrows">
        <cfvo type="percent" val="0"/>
        <cfvo type="percent" val="33"/>
        <cfvo type="percent" val="67"/>
      </iconSet>
    </cfRule>
  </conditionalFormatting>
  <conditionalFormatting sqref="O149:O150">
    <cfRule type="iconSet" priority="37">
      <iconSet iconSet="3Arrows">
        <cfvo type="percent" val="0"/>
        <cfvo type="percent" val="33"/>
        <cfvo type="percent" val="67"/>
      </iconSet>
    </cfRule>
  </conditionalFormatting>
  <conditionalFormatting sqref="P149:P150">
    <cfRule type="iconSet" priority="36">
      <iconSet iconSet="3Arrows">
        <cfvo type="percent" val="0"/>
        <cfvo type="percent" val="33"/>
        <cfvo type="percent" val="67"/>
      </iconSet>
    </cfRule>
  </conditionalFormatting>
  <conditionalFormatting sqref="Q149:Q150">
    <cfRule type="iconSet" priority="35">
      <iconSet iconSet="3Arrows">
        <cfvo type="percent" val="0"/>
        <cfvo type="percent" val="33"/>
        <cfvo type="percent" val="67"/>
      </iconSet>
    </cfRule>
  </conditionalFormatting>
  <conditionalFormatting sqref="R149:R150">
    <cfRule type="iconSet" priority="34">
      <iconSet iconSet="3Arrows">
        <cfvo type="percent" val="0"/>
        <cfvo type="percent" val="33"/>
        <cfvo type="percent" val="67"/>
      </iconSet>
    </cfRule>
  </conditionalFormatting>
  <conditionalFormatting sqref="S149:S150">
    <cfRule type="iconSet" priority="33">
      <iconSet iconSet="3Arrows">
        <cfvo type="percent" val="0"/>
        <cfvo type="percent" val="33"/>
        <cfvo type="percent" val="67"/>
      </iconSet>
    </cfRule>
  </conditionalFormatting>
  <conditionalFormatting sqref="T149:T150">
    <cfRule type="iconSet" priority="32">
      <iconSet iconSet="3Arrows">
        <cfvo type="percent" val="0"/>
        <cfvo type="percent" val="33"/>
        <cfvo type="percent" val="67"/>
      </iconSet>
    </cfRule>
  </conditionalFormatting>
  <conditionalFormatting sqref="U149:U150">
    <cfRule type="iconSet" priority="31">
      <iconSet iconSet="3Arrows">
        <cfvo type="percent" val="0"/>
        <cfvo type="percent" val="33"/>
        <cfvo type="percent" val="67"/>
      </iconSet>
    </cfRule>
  </conditionalFormatting>
  <conditionalFormatting sqref="V149:V150">
    <cfRule type="iconSet" priority="30">
      <iconSet iconSet="3Arrows">
        <cfvo type="percent" val="0"/>
        <cfvo type="percent" val="33"/>
        <cfvo type="percent" val="67"/>
      </iconSet>
    </cfRule>
  </conditionalFormatting>
  <conditionalFormatting sqref="W149:W150">
    <cfRule type="iconSet" priority="29">
      <iconSet iconSet="3Arrows">
        <cfvo type="percent" val="0"/>
        <cfvo type="percent" val="33"/>
        <cfvo type="percent" val="67"/>
      </iconSet>
    </cfRule>
  </conditionalFormatting>
  <conditionalFormatting sqref="B152:AA152">
    <cfRule type="iconSet" priority="28">
      <iconSet iconSet="3Arrows">
        <cfvo type="percent" val="0"/>
        <cfvo type="percent" val="33"/>
        <cfvo type="percent" val="67"/>
      </iconSet>
    </cfRule>
  </conditionalFormatting>
  <conditionalFormatting sqref="B152:AA152">
    <cfRule type="iconSet" priority="27">
      <iconSet iconSet="3Arrows">
        <cfvo type="percent" val="0"/>
        <cfvo type="percent" val="33"/>
        <cfvo type="percent" val="67"/>
      </iconSet>
    </cfRule>
  </conditionalFormatting>
  <conditionalFormatting sqref="R154:T162">
    <cfRule type="iconSet" priority="7">
      <iconSet iconSet="3Arrows">
        <cfvo type="percent" val="0"/>
        <cfvo type="percent" val="33"/>
        <cfvo type="percent" val="67"/>
      </iconSet>
    </cfRule>
  </conditionalFormatting>
  <conditionalFormatting sqref="Z154:AA154">
    <cfRule type="iconSet" priority="6">
      <iconSet iconSet="3Arrows">
        <cfvo type="percent" val="0"/>
        <cfvo type="percent" val="33"/>
        <cfvo type="percent" val="67"/>
      </iconSet>
    </cfRule>
  </conditionalFormatting>
  <conditionalFormatting sqref="L158:M159">
    <cfRule type="iconSet" priority="1">
      <iconSet iconSet="3Arrows">
        <cfvo type="percent" val="0"/>
        <cfvo type="percent" val="33"/>
        <cfvo type="percent" val="67"/>
      </iconSet>
    </cfRule>
  </conditionalFormatting>
  <conditionalFormatting sqref="D155:E155 D158:E158 D161:E161">
    <cfRule type="iconSet" priority="130">
      <iconSet iconSet="3Arrows">
        <cfvo type="percent" val="0"/>
        <cfvo type="percent" val="33"/>
        <cfvo type="percent" val="67"/>
      </iconSet>
    </cfRule>
  </conditionalFormatting>
  <conditionalFormatting sqref="D155 D158 D161">
    <cfRule type="iconSet" priority="133">
      <iconSet iconSet="3Arrows">
        <cfvo type="percent" val="0"/>
        <cfvo type="percent" val="33"/>
        <cfvo type="percent" val="67"/>
      </iconSet>
    </cfRule>
  </conditionalFormatting>
  <conditionalFormatting sqref="E155 E158 E161">
    <cfRule type="iconSet" priority="136">
      <iconSet iconSet="3Arrows">
        <cfvo type="percent" val="0"/>
        <cfvo type="percent" val="33"/>
        <cfvo type="percent" val="67"/>
      </iconSet>
    </cfRule>
  </conditionalFormatting>
  <conditionalFormatting sqref="F153:AA153 L154:M157 X154:Y154 U154:U162">
    <cfRule type="iconSet" priority="139">
      <iconSet iconSet="3Arrows">
        <cfvo type="percent" val="0"/>
        <cfvo type="percent" val="33"/>
        <cfvo type="percent" val="67"/>
      </iconSet>
    </cfRule>
  </conditionalFormatting>
  <conditionalFormatting sqref="D154:E155 D157:E158 D160:E161">
    <cfRule type="iconSet" priority="145">
      <iconSet iconSet="3Arrows">
        <cfvo type="percent" val="0"/>
        <cfvo type="percent" val="33"/>
        <cfvo type="percent" val="67"/>
      </iconSet>
    </cfRule>
  </conditionalFormatting>
  <conditionalFormatting sqref="D153:E153 D156:E156 D159:E159 D162:E162">
    <cfRule type="iconSet" priority="165">
      <iconSet iconSet="3Arrows">
        <cfvo type="percent" val="0"/>
        <cfvo type="percent" val="33"/>
        <cfvo type="percent" val="67"/>
      </iconSet>
    </cfRule>
  </conditionalFormatting>
  <conditionalFormatting sqref="B153:C162">
    <cfRule type="iconSet" priority="169">
      <iconSet iconSet="3Arrows">
        <cfvo type="percent" val="0"/>
        <cfvo type="percent" val="33"/>
        <cfvo type="percent" val="67"/>
      </iconSet>
    </cfRule>
  </conditionalFormatting>
  <conditionalFormatting sqref="F154:G162">
    <cfRule type="iconSet" priority="170">
      <iconSet iconSet="3Arrows">
        <cfvo type="percent" val="0"/>
        <cfvo type="percent" val="33"/>
        <cfvo type="percent" val="67"/>
      </iconSet>
    </cfRule>
  </conditionalFormatting>
  <conditionalFormatting sqref="H154:I162">
    <cfRule type="iconSet" priority="171">
      <iconSet iconSet="3Arrows">
        <cfvo type="percent" val="0"/>
        <cfvo type="percent" val="33"/>
        <cfvo type="percent" val="67"/>
      </iconSet>
    </cfRule>
  </conditionalFormatting>
  <conditionalFormatting sqref="J154:K162">
    <cfRule type="iconSet" priority="172">
      <iconSet iconSet="3Arrows">
        <cfvo type="percent" val="0"/>
        <cfvo type="percent" val="33"/>
        <cfvo type="percent" val="67"/>
      </iconSet>
    </cfRule>
  </conditionalFormatting>
  <conditionalFormatting sqref="N154:O162">
    <cfRule type="iconSet" priority="173">
      <iconSet iconSet="3Arrows">
        <cfvo type="percent" val="0"/>
        <cfvo type="percent" val="33"/>
        <cfvo type="percent" val="67"/>
      </iconSet>
    </cfRule>
  </conditionalFormatting>
  <conditionalFormatting sqref="P154:Q162">
    <cfRule type="iconSet" priority="174">
      <iconSet iconSet="3Arrows">
        <cfvo type="percent" val="0"/>
        <cfvo type="percent" val="33"/>
        <cfvo type="percent" val="67"/>
      </iconSet>
    </cfRule>
  </conditionalFormatting>
  <conditionalFormatting sqref="X155:Y162">
    <cfRule type="iconSet" priority="175">
      <iconSet iconSet="3Arrows">
        <cfvo type="percent" val="0"/>
        <cfvo type="percent" val="33"/>
        <cfvo type="percent" val="67"/>
      </iconSet>
    </cfRule>
  </conditionalFormatting>
  <conditionalFormatting sqref="V154:W162">
    <cfRule type="iconSet" priority="176">
      <iconSet iconSet="3Arrows">
        <cfvo type="percent" val="0"/>
        <cfvo type="percent" val="33"/>
        <cfvo type="percent" val="67"/>
      </iconSet>
    </cfRule>
  </conditionalFormatting>
  <conditionalFormatting sqref="Z155:AA162">
    <cfRule type="iconSet" priority="177">
      <iconSet iconSet="3Arrows">
        <cfvo type="percent" val="0"/>
        <cfvo type="percent" val="33"/>
        <cfvo type="percent" val="67"/>
      </iconSet>
    </cfRule>
  </conditionalFormatting>
  <conditionalFormatting sqref="L160:M162">
    <cfRule type="iconSet" priority="178">
      <iconSet iconSet="3Arrows">
        <cfvo type="percent" val="0"/>
        <cfvo type="percent" val="33"/>
        <cfvo type="percent" val="67"/>
      </iconSet>
    </cfRule>
  </conditionalFormatting>
  <pageMargins left="0.7" right="0.7" top="0.75" bottom="0.75" header="0.3" footer="0.3"/>
  <pageSetup paperSize="9" orientation="portrait" r:id="rId1"/>
  <ignoredErrors>
    <ignoredError sqref="C271:C274" 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Tourism and Migration</vt:lpstr>
      <vt:lpstr>Travellers</vt:lpstr>
      <vt:lpstr>Tourists</vt:lpstr>
    </vt:vector>
  </TitlesOfParts>
  <Company>kzn treasury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ZULUST</dc:creator>
  <cp:lastModifiedBy>user</cp:lastModifiedBy>
  <cp:lastPrinted>2013-08-01T05:52:45Z</cp:lastPrinted>
  <dcterms:created xsi:type="dcterms:W3CDTF">2013-05-22T07:09:45Z</dcterms:created>
  <dcterms:modified xsi:type="dcterms:W3CDTF">2016-05-11T10:11:49Z</dcterms:modified>
</cp:coreProperties>
</file>