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drawings/drawing19.xml" ContentType="application/vnd.openxmlformats-officedocument.drawing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worksheets/sheet14.xml" ContentType="application/vnd.openxmlformats-officedocument.spreadsheetml.worksheet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1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35" windowHeight="7620" tabRatio="128"/>
  </bookViews>
  <sheets>
    <sheet name="Cover" sheetId="11" r:id="rId1"/>
    <sheet name="Rank-income" sheetId="8" r:id="rId2"/>
    <sheet name="Rank-employment" sheetId="7" r:id="rId3"/>
    <sheet name="Rank-health" sheetId="6" r:id="rId4"/>
    <sheet name="Rank education" sheetId="5" r:id="rId5"/>
    <sheet name="Rank-Living enviro" sheetId="4" r:id="rId6"/>
    <sheet name="Rank-crime" sheetId="3" r:id="rId7"/>
    <sheet name="Scores" sheetId="9" r:id="rId8"/>
    <sheet name="Final ranking" sheetId="10" r:id="rId9"/>
    <sheet name="Munic. Expend. Ranking" sheetId="12" r:id="rId10"/>
    <sheet name="Correlation" sheetId="13" r:id="rId11"/>
    <sheet name="Gov Grants Ranking" sheetId="14" r:id="rId12"/>
    <sheet name="Correlation1" sheetId="15" r:id="rId13"/>
    <sheet name="Munic Capital Expenditure" sheetId="18" r:id="rId14"/>
    <sheet name="Correlation2" sheetId="17" r:id="rId15"/>
    <sheet name="Distance to Durban" sheetId="20" r:id="rId16"/>
    <sheet name="Correlation 3" sheetId="21" r:id="rId17"/>
    <sheet name="Taxes" sheetId="22" r:id="rId18"/>
    <sheet name="Correlation 4" sheetId="23" r:id="rId19"/>
    <sheet name="Summary" sheetId="19" r:id="rId20"/>
  </sheets>
  <calcPr calcId="125725"/>
</workbook>
</file>

<file path=xl/calcChain.xml><?xml version="1.0" encoding="utf-8"?>
<calcChain xmlns="http://schemas.openxmlformats.org/spreadsheetml/2006/main">
  <c r="G3" i="19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2"/>
  <c r="G54" s="1"/>
  <c r="B54" i="2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B54" i="21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B54" i="17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B54" i="15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D3" i="1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2"/>
  <c r="B54"/>
  <c r="D4" i="10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3"/>
  <c r="P5" i="9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4"/>
  <c r="O18"/>
  <c r="O4"/>
  <c r="O5"/>
  <c r="O6"/>
  <c r="O7"/>
  <c r="O8"/>
  <c r="O9"/>
  <c r="O10"/>
  <c r="O11"/>
  <c r="O12"/>
  <c r="O13"/>
  <c r="O14"/>
  <c r="O15"/>
  <c r="O16"/>
  <c r="O17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C9" i="3"/>
  <c r="C4"/>
  <c r="C11"/>
  <c r="C5"/>
  <c r="C46"/>
  <c r="C30"/>
  <c r="C38"/>
  <c r="C8"/>
  <c r="C36"/>
  <c r="C16"/>
  <c r="C29"/>
  <c r="C39"/>
  <c r="C17"/>
  <c r="C52"/>
  <c r="C25"/>
  <c r="C20"/>
  <c r="C42"/>
  <c r="C23"/>
  <c r="C47"/>
  <c r="C34"/>
  <c r="C7"/>
  <c r="C43"/>
  <c r="C54"/>
  <c r="C18"/>
  <c r="C33"/>
  <c r="C32"/>
  <c r="C31"/>
  <c r="C44"/>
  <c r="C28"/>
  <c r="C24"/>
  <c r="C48"/>
  <c r="C40"/>
  <c r="C50"/>
  <c r="C53"/>
  <c r="C55"/>
  <c r="C22"/>
  <c r="C6"/>
  <c r="C13"/>
  <c r="C12"/>
  <c r="C21"/>
  <c r="C15"/>
  <c r="C49"/>
  <c r="C45"/>
  <c r="C19"/>
  <c r="C10"/>
  <c r="C27"/>
  <c r="C41"/>
  <c r="C37"/>
  <c r="C14"/>
  <c r="C26"/>
  <c r="C51"/>
  <c r="C35"/>
  <c r="E4" i="4"/>
  <c r="F4"/>
  <c r="E5"/>
  <c r="F5"/>
  <c r="E6"/>
  <c r="F6"/>
  <c r="C9" i="5"/>
  <c r="C49"/>
  <c r="C13"/>
  <c r="C26"/>
  <c r="C16"/>
  <c r="C46"/>
  <c r="C25"/>
  <c r="C55"/>
  <c r="C40"/>
  <c r="C19"/>
  <c r="C51"/>
  <c r="C18"/>
  <c r="C33"/>
  <c r="C42"/>
  <c r="C8"/>
  <c r="C45"/>
  <c r="C37"/>
  <c r="C7"/>
  <c r="C47"/>
  <c r="C6"/>
  <c r="C10"/>
  <c r="C38"/>
  <c r="C48"/>
  <c r="C39"/>
  <c r="C24"/>
  <c r="C22"/>
  <c r="C32"/>
  <c r="C41"/>
  <c r="C20"/>
  <c r="C36"/>
  <c r="C15"/>
  <c r="C23"/>
  <c r="C29"/>
  <c r="C17"/>
  <c r="C54"/>
  <c r="C30"/>
  <c r="C11"/>
  <c r="C53"/>
  <c r="C4"/>
  <c r="C27"/>
  <c r="C35"/>
  <c r="C12"/>
  <c r="C31"/>
  <c r="C43"/>
  <c r="C5"/>
  <c r="C14"/>
  <c r="C21"/>
  <c r="C44"/>
  <c r="C50"/>
  <c r="C28"/>
  <c r="C34"/>
  <c r="C52"/>
  <c r="C16" i="6"/>
  <c r="C32"/>
  <c r="C26"/>
  <c r="C40"/>
  <c r="C33"/>
  <c r="C31"/>
  <c r="C48"/>
  <c r="C5"/>
  <c r="C54"/>
  <c r="C4"/>
  <c r="C12"/>
  <c r="C22"/>
  <c r="C10"/>
  <c r="C35"/>
  <c r="C24"/>
  <c r="C25"/>
  <c r="C51"/>
  <c r="C27"/>
  <c r="C46"/>
  <c r="C9"/>
  <c r="C18"/>
  <c r="C11"/>
  <c r="C42"/>
  <c r="C45"/>
  <c r="C39"/>
  <c r="C36"/>
  <c r="C49"/>
  <c r="C21"/>
  <c r="C13"/>
  <c r="C53"/>
  <c r="C20"/>
  <c r="C17"/>
  <c r="C19"/>
  <c r="C15"/>
  <c r="C44"/>
  <c r="C50"/>
  <c r="C47"/>
  <c r="C41"/>
  <c r="C30"/>
  <c r="C6"/>
  <c r="C7"/>
  <c r="C8"/>
  <c r="C43"/>
  <c r="C23"/>
  <c r="C52"/>
  <c r="C34"/>
  <c r="C29"/>
  <c r="C37"/>
  <c r="C55"/>
  <c r="C14"/>
  <c r="C28"/>
  <c r="C38"/>
  <c r="C6" i="7"/>
  <c r="C34"/>
  <c r="C47"/>
  <c r="C15"/>
  <c r="C18"/>
  <c r="C51"/>
  <c r="C40"/>
  <c r="C43"/>
  <c r="C31"/>
  <c r="C5"/>
  <c r="C54"/>
  <c r="C44"/>
  <c r="C21"/>
  <c r="C49"/>
  <c r="C39"/>
  <c r="C20"/>
  <c r="C25"/>
  <c r="C30"/>
  <c r="C19"/>
  <c r="C23"/>
  <c r="C8"/>
  <c r="C35"/>
  <c r="C53"/>
  <c r="C22"/>
  <c r="C11"/>
  <c r="C29"/>
  <c r="C33"/>
  <c r="C46"/>
  <c r="C17"/>
  <c r="C37"/>
  <c r="C27"/>
  <c r="C26"/>
  <c r="C7"/>
  <c r="C38"/>
  <c r="C14"/>
  <c r="C4"/>
  <c r="C48"/>
  <c r="C52"/>
  <c r="C10"/>
  <c r="C45"/>
  <c r="C36"/>
  <c r="C9"/>
  <c r="C41"/>
  <c r="C50"/>
  <c r="C13"/>
  <c r="C12"/>
  <c r="C24"/>
  <c r="C16"/>
  <c r="C42"/>
  <c r="C28"/>
  <c r="C32"/>
  <c r="C55"/>
  <c r="C35" i="8"/>
  <c r="C50"/>
  <c r="C14"/>
  <c r="C25"/>
  <c r="C27"/>
  <c r="C51"/>
  <c r="C36"/>
  <c r="C55"/>
  <c r="C29"/>
  <c r="C45"/>
  <c r="C53"/>
  <c r="C28"/>
  <c r="C38"/>
  <c r="C40"/>
  <c r="C16"/>
  <c r="C42"/>
  <c r="C10"/>
  <c r="C18"/>
  <c r="C46"/>
  <c r="C11"/>
  <c r="C21"/>
  <c r="C44"/>
  <c r="C48"/>
  <c r="C23"/>
  <c r="C6"/>
  <c r="C12"/>
  <c r="C19"/>
  <c r="C30"/>
  <c r="C17"/>
  <c r="C24"/>
  <c r="C15"/>
  <c r="C7"/>
  <c r="C4"/>
  <c r="C8"/>
  <c r="C39"/>
  <c r="C43"/>
  <c r="C34"/>
  <c r="C49"/>
  <c r="C22"/>
  <c r="C31"/>
  <c r="C5"/>
  <c r="C20"/>
  <c r="C41"/>
  <c r="C52"/>
  <c r="C37"/>
  <c r="C26"/>
  <c r="C9"/>
  <c r="C47"/>
  <c r="C33"/>
  <c r="C13"/>
  <c r="C32"/>
  <c r="C54"/>
  <c r="E7" i="4"/>
  <c r="F7"/>
  <c r="E25"/>
  <c r="F25"/>
  <c r="E50"/>
  <c r="F50"/>
  <c r="E38"/>
  <c r="F38"/>
  <c r="E9"/>
  <c r="F9"/>
  <c r="E8"/>
  <c r="F8"/>
  <c r="E23"/>
  <c r="F23"/>
  <c r="E53"/>
  <c r="F53"/>
  <c r="E47"/>
  <c r="F47"/>
  <c r="E28"/>
  <c r="F28"/>
  <c r="E31"/>
  <c r="F31"/>
  <c r="E29"/>
  <c r="F29"/>
  <c r="E24"/>
  <c r="F24"/>
  <c r="E46"/>
  <c r="F46"/>
  <c r="E26"/>
  <c r="F26"/>
  <c r="E14"/>
  <c r="F14"/>
  <c r="E43"/>
  <c r="F43"/>
  <c r="E34"/>
  <c r="F34"/>
  <c r="E32"/>
  <c r="F32"/>
  <c r="E17"/>
  <c r="F17"/>
  <c r="E30"/>
  <c r="F30"/>
  <c r="E11"/>
  <c r="F11"/>
  <c r="E37"/>
  <c r="F37"/>
  <c r="E27"/>
  <c r="F27"/>
  <c r="E22"/>
  <c r="F22"/>
  <c r="E19"/>
  <c r="F19"/>
  <c r="E39"/>
  <c r="F39"/>
  <c r="E48"/>
  <c r="F48"/>
  <c r="E40"/>
  <c r="F40"/>
  <c r="E13"/>
  <c r="F13"/>
  <c r="E51"/>
  <c r="F51"/>
  <c r="E12"/>
  <c r="F12"/>
  <c r="E45"/>
  <c r="F45"/>
  <c r="E15"/>
  <c r="F15"/>
  <c r="E41"/>
  <c r="F41"/>
  <c r="E36"/>
  <c r="F36"/>
  <c r="E35"/>
  <c r="F35"/>
  <c r="E54"/>
  <c r="F54"/>
  <c r="E18"/>
  <c r="F18"/>
  <c r="E42"/>
  <c r="F42"/>
  <c r="E52"/>
  <c r="F52"/>
  <c r="E33"/>
  <c r="F33"/>
  <c r="E44"/>
  <c r="F44"/>
  <c r="E10"/>
  <c r="F10"/>
  <c r="E21"/>
  <c r="F21"/>
  <c r="E16"/>
  <c r="F16"/>
  <c r="E49"/>
  <c r="F49"/>
  <c r="E20"/>
  <c r="F20"/>
  <c r="E55"/>
  <c r="F55"/>
</calcChain>
</file>

<file path=xl/comments1.xml><?xml version="1.0" encoding="utf-8"?>
<comments xmlns="http://schemas.openxmlformats.org/spreadsheetml/2006/main">
  <authors>
    <author>user</author>
  </authors>
  <commentList>
    <comment ref="B4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<sst xmlns="http://schemas.openxmlformats.org/spreadsheetml/2006/main" count="1111" uniqueCount="137">
  <si>
    <t>Income</t>
  </si>
  <si>
    <t>Employment</t>
  </si>
  <si>
    <t>Education, Skills and Training</t>
  </si>
  <si>
    <t>Living Evironmrnt</t>
  </si>
  <si>
    <t>Per Capita Income</t>
  </si>
  <si>
    <t>KZN Multiple Deprivation Index</t>
  </si>
  <si>
    <t>Total post Matric/Total Population</t>
  </si>
  <si>
    <t>wieghted average inverse</t>
  </si>
  <si>
    <t>weighted avg / 100,000 people</t>
  </si>
  <si>
    <t>Health-14 %</t>
  </si>
  <si>
    <t>Crime-8 %</t>
  </si>
  <si>
    <t>Living Evironmrnt-14 %</t>
  </si>
  <si>
    <t>KZN Multiple Deprivation Index-Ranking</t>
  </si>
  <si>
    <t>RANK(where 1 is most deprived)</t>
  </si>
  <si>
    <t>St Lucia Park District Management Area</t>
  </si>
  <si>
    <t>Msinga Local Municipality</t>
  </si>
  <si>
    <t>Imbabazane Local Municipality</t>
  </si>
  <si>
    <t>Score</t>
  </si>
  <si>
    <t>Vulamehlo Local Municipality</t>
  </si>
  <si>
    <t>Ndwedwe Local Municipality</t>
  </si>
  <si>
    <t>Hlabisa Local Municipality</t>
  </si>
  <si>
    <t>Nongoma Local Municipality</t>
  </si>
  <si>
    <t>Nquthu Local Municipality</t>
  </si>
  <si>
    <t>Maphumulo Local Municipality</t>
  </si>
  <si>
    <t>Nkandla Local Municipality</t>
  </si>
  <si>
    <t>Ingwe Local Municipality</t>
  </si>
  <si>
    <t>Mbonambi Local Municipality</t>
  </si>
  <si>
    <t>Umhlabuyalingana Local Municipality</t>
  </si>
  <si>
    <t>Umzimkhulu Local Municipality (Umzimkulu)</t>
  </si>
  <si>
    <t>Impendle Local Municipality</t>
  </si>
  <si>
    <t>Indaka Local Municipality</t>
  </si>
  <si>
    <t>uMuziwabantu Local Municipality</t>
  </si>
  <si>
    <t>uMlalazi Local Municipality</t>
  </si>
  <si>
    <t>Jozini Local Municipality</t>
  </si>
  <si>
    <t xml:space="preserve">Okhahlamba Local Municipality </t>
  </si>
  <si>
    <t>eDumbe Local Municipality</t>
  </si>
  <si>
    <t>Umdoni Local Municipality</t>
  </si>
  <si>
    <t>Endumeni Local Municipality</t>
  </si>
  <si>
    <t>Mtubatuba Local Municipality</t>
  </si>
  <si>
    <t xml:space="preserve">The Big Five False Bay Local Municipality </t>
  </si>
  <si>
    <t>Ubuhlebezwe Local Municipality</t>
  </si>
  <si>
    <t>Mandeni Local Municipality (Endondakusuka)</t>
  </si>
  <si>
    <t>Hibiscus Coast Local Municipality</t>
  </si>
  <si>
    <t>Ulundi Local Municipality</t>
  </si>
  <si>
    <t>Richmond Local Municipality</t>
  </si>
  <si>
    <t>Umvoti Local Municipality</t>
  </si>
  <si>
    <t>KwaDukuza Local Municipality</t>
  </si>
  <si>
    <t>uMshwathi Local Municipality</t>
  </si>
  <si>
    <t xml:space="preserve">Kwa Sani Local Municipality </t>
  </si>
  <si>
    <t>Mthonjaneni Local Municipality</t>
  </si>
  <si>
    <t>uMhlathuze Local Municipality</t>
  </si>
  <si>
    <t>eThekwini Metropolitan Municipality</t>
  </si>
  <si>
    <t>Mkhambathini Local Municipality</t>
  </si>
  <si>
    <t>Abaqulusi Local Municipality</t>
  </si>
  <si>
    <t>Umtshezi Local Municipality</t>
  </si>
  <si>
    <t>Emnambithi-Ladysmith Local Municipality</t>
  </si>
  <si>
    <t>Emadlangeni Local Municipality (Utrecht)</t>
  </si>
  <si>
    <t xml:space="preserve">Mooi Mpofana Local Municipality </t>
  </si>
  <si>
    <t>The Msunduzi Local Municipality</t>
  </si>
  <si>
    <t>uMngeni Local Municipality</t>
  </si>
  <si>
    <t>Greater Kokstad Local Municipality</t>
  </si>
  <si>
    <t>Newcastle Local Municipality</t>
  </si>
  <si>
    <t>Living Evironmrnt-14%</t>
  </si>
  <si>
    <t>Urban</t>
  </si>
  <si>
    <t>Rural</t>
  </si>
  <si>
    <t>Income-Index-Base Avrg</t>
  </si>
  <si>
    <t xml:space="preserve">Umzumbe Local Municipality </t>
  </si>
  <si>
    <t xml:space="preserve"> Ezingoleni Local Municipality </t>
  </si>
  <si>
    <t xml:space="preserve"> eDumbe Local Municipality</t>
  </si>
  <si>
    <t xml:space="preserve"> Dannhauser Local Municipality</t>
  </si>
  <si>
    <t xml:space="preserve"> uPhongolo Local Municipality</t>
  </si>
  <si>
    <t xml:space="preserve"> Ntambanana Local Municipality</t>
  </si>
  <si>
    <t>Index- Base total KZN</t>
  </si>
  <si>
    <t>Toilet-Indes- Base KZN Total</t>
  </si>
  <si>
    <t>Water-Indes- Base KZN Total</t>
  </si>
  <si>
    <t>Electricity -Indes- Base KZN Total</t>
  </si>
  <si>
    <t>Index*0.25</t>
  </si>
  <si>
    <t xml:space="preserve">Ezingoleni Local Municipality </t>
  </si>
  <si>
    <t>Index*0.14</t>
  </si>
  <si>
    <t>HIV Infection-Index Base KZN Total</t>
  </si>
  <si>
    <t>Index*0.08</t>
  </si>
  <si>
    <t>Health</t>
  </si>
  <si>
    <t>Education</t>
  </si>
  <si>
    <t>Living Eviron</t>
  </si>
  <si>
    <t>Crime</t>
  </si>
  <si>
    <t>sum(scrore)/7</t>
  </si>
  <si>
    <t>Wieghted average</t>
  </si>
  <si>
    <t>Sorted by:</t>
  </si>
  <si>
    <t>sum(scrore)/6</t>
  </si>
  <si>
    <t>Urban KZN</t>
  </si>
  <si>
    <t>Rural KZN</t>
  </si>
  <si>
    <t xml:space="preserve">Ranking by: </t>
  </si>
  <si>
    <t>Final Ranking</t>
  </si>
  <si>
    <t>Scores</t>
  </si>
  <si>
    <t>KZN Deprivation Index</t>
  </si>
  <si>
    <t>×</t>
  </si>
  <si>
    <t>Living environment</t>
  </si>
  <si>
    <t>Please Note</t>
  </si>
  <si>
    <t>Score = 1</t>
  </si>
  <si>
    <t>Most Deprived</t>
  </si>
  <si>
    <t>Munic. Expend. Ranking</t>
  </si>
  <si>
    <t>Total expenditure</t>
  </si>
  <si>
    <t>Municipal Total Expenditure-2008/09</t>
  </si>
  <si>
    <t>Ntambanana Local Municipality</t>
  </si>
  <si>
    <t>Umzumbe Local Municipality (Khiphinkunzi)</t>
  </si>
  <si>
    <t>uPhongolo Local Municipality</t>
  </si>
  <si>
    <t>(R'000)</t>
  </si>
  <si>
    <t>Ezingoleni Local Municipality (Izingolweni)</t>
  </si>
  <si>
    <t>Dannhauser Local Municipality</t>
  </si>
  <si>
    <t>KZN Municipal Expenditure</t>
  </si>
  <si>
    <t>Correlation</t>
  </si>
  <si>
    <t>Difference In Score</t>
  </si>
  <si>
    <t>KZN Government Grants</t>
  </si>
  <si>
    <t>KZN Gov Grants as % of Operating Revenue -2008/09</t>
  </si>
  <si>
    <t xml:space="preserve">KZN Gov Grants as % of Operating Revenue </t>
  </si>
  <si>
    <t>Gov Grants as % of Operating Revenue</t>
  </si>
  <si>
    <t>(%)</t>
  </si>
  <si>
    <t>Correlation 2</t>
  </si>
  <si>
    <t>Correlation 1</t>
  </si>
  <si>
    <t>Munic CAPEX as % of KZN Total CAPEX</t>
  </si>
  <si>
    <t>Munic CAPEX as % of KZN Total CAPEX -2008/09</t>
  </si>
  <si>
    <t>Munic CAPEX as % of Province CAPEX</t>
  </si>
  <si>
    <t>Summary Page</t>
  </si>
  <si>
    <t>Service Delivery</t>
  </si>
  <si>
    <t>Investment</t>
  </si>
  <si>
    <t>Financial Autonomy</t>
  </si>
  <si>
    <t>Sources: Glabal Insight Reginal Explorer, National Treasury, Stats SA</t>
  </si>
  <si>
    <t>km</t>
  </si>
  <si>
    <t>Taxes-Property rates/Population</t>
  </si>
  <si>
    <t>`</t>
  </si>
  <si>
    <t>Distance to Durban</t>
  </si>
  <si>
    <t>Distance of the main city to Durban</t>
  </si>
  <si>
    <t>Rand</t>
  </si>
  <si>
    <t>Property Tax Burden</t>
  </si>
  <si>
    <t>Correlation 4</t>
  </si>
  <si>
    <t>Correlation 3</t>
  </si>
  <si>
    <t>Average Scores (C+D+E+F)</t>
  </si>
</sst>
</file>

<file path=xl/styles.xml><?xml version="1.0" encoding="utf-8"?>
<styleSheet xmlns="http://schemas.openxmlformats.org/spreadsheetml/2006/main">
  <numFmts count="1">
    <numFmt numFmtId="164" formatCode="#,##0.000"/>
  </numFmts>
  <fonts count="13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9.9"/>
      <color theme="10"/>
      <name val="Calibri"/>
      <family val="2"/>
    </font>
    <font>
      <sz val="1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6"/>
      <color theme="10"/>
      <name val="Calibri"/>
      <family val="2"/>
    </font>
    <font>
      <u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2" tint="-9.9948118533890809E-2"/>
      </right>
      <top style="thin">
        <color theme="2" tint="-9.9917600024414813E-2"/>
      </top>
      <bottom style="thin">
        <color theme="2" tint="-9.9917600024414813E-2"/>
      </bottom>
      <diagonal/>
    </border>
    <border>
      <left style="thin">
        <color theme="2" tint="-9.9948118533890809E-2"/>
      </left>
      <right/>
      <top/>
      <bottom style="thin">
        <color theme="2" tint="-9.9917600024414813E-2"/>
      </bottom>
      <diagonal/>
    </border>
    <border>
      <left style="thin">
        <color theme="2" tint="-9.9948118533890809E-2"/>
      </left>
      <right/>
      <top style="thick">
        <color indexed="64"/>
      </top>
      <bottom style="thick">
        <color indexed="64"/>
      </bottom>
      <diagonal/>
    </border>
    <border>
      <left style="thin">
        <color theme="2" tint="-9.9948118533890809E-2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theme="2" tint="-9.9948118533890809E-2"/>
      </left>
      <right/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6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4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1" xfId="0" applyFill="1" applyBorder="1"/>
    <xf numFmtId="3" fontId="0" fillId="0" borderId="0" xfId="0" applyNumberFormat="1" applyFill="1" applyAlignment="1"/>
    <xf numFmtId="3" fontId="0" fillId="0" borderId="0" xfId="0" applyNumberForma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  <xf numFmtId="3" fontId="0" fillId="0" borderId="7" xfId="0" applyNumberFormat="1" applyFill="1" applyBorder="1" applyAlignment="1">
      <alignment horizontal="center" vertical="center"/>
    </xf>
    <xf numFmtId="4" fontId="0" fillId="0" borderId="8" xfId="0" applyNumberFormat="1" applyFill="1" applyBorder="1" applyAlignment="1">
      <alignment horizontal="center" vertical="center"/>
    </xf>
    <xf numFmtId="4" fontId="0" fillId="0" borderId="0" xfId="0" applyNumberFormat="1" applyFill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" fontId="0" fillId="5" borderId="5" xfId="0" applyNumberFormat="1" applyFill="1" applyBorder="1" applyAlignment="1">
      <alignment horizontal="center" vertical="center"/>
    </xf>
    <xf numFmtId="4" fontId="0" fillId="5" borderId="6" xfId="0" applyNumberForma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4" borderId="9" xfId="0" applyFill="1" applyBorder="1"/>
    <xf numFmtId="4" fontId="0" fillId="0" borderId="9" xfId="0" applyNumberFormat="1" applyFill="1" applyBorder="1" applyAlignment="1">
      <alignment horizontal="center" vertical="center"/>
    </xf>
    <xf numFmtId="4" fontId="0" fillId="0" borderId="10" xfId="0" applyNumberFormat="1" applyFill="1" applyBorder="1" applyAlignment="1">
      <alignment horizontal="center" vertical="center"/>
    </xf>
    <xf numFmtId="3" fontId="0" fillId="0" borderId="8" xfId="0" applyNumberFormat="1" applyFill="1" applyBorder="1" applyAlignment="1">
      <alignment horizontal="center" vertical="center"/>
    </xf>
    <xf numFmtId="4" fontId="0" fillId="0" borderId="8" xfId="0" applyNumberFormat="1" applyFill="1" applyBorder="1" applyAlignment="1">
      <alignment horizontal="center"/>
    </xf>
    <xf numFmtId="4" fontId="0" fillId="0" borderId="5" xfId="0" applyNumberFormat="1" applyFill="1" applyBorder="1" applyAlignment="1">
      <alignment horizontal="center" vertical="center"/>
    </xf>
    <xf numFmtId="4" fontId="0" fillId="0" borderId="6" xfId="0" applyNumberFormat="1" applyFill="1" applyBorder="1" applyAlignment="1">
      <alignment horizontal="center" vertical="center"/>
    </xf>
    <xf numFmtId="0" fontId="4" fillId="3" borderId="6" xfId="0" applyFont="1" applyFill="1" applyBorder="1"/>
    <xf numFmtId="0" fontId="0" fillId="3" borderId="8" xfId="0" applyFill="1" applyBorder="1"/>
    <xf numFmtId="0" fontId="0" fillId="3" borderId="6" xfId="0" applyFill="1" applyBorder="1"/>
    <xf numFmtId="3" fontId="0" fillId="0" borderId="2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 vertical="center"/>
    </xf>
    <xf numFmtId="0" fontId="0" fillId="6" borderId="11" xfId="0" applyFill="1" applyBorder="1"/>
    <xf numFmtId="0" fontId="0" fillId="4" borderId="11" xfId="0" applyFill="1" applyBorder="1"/>
    <xf numFmtId="0" fontId="0" fillId="2" borderId="6" xfId="0" applyFill="1" applyBorder="1"/>
    <xf numFmtId="0" fontId="0" fillId="0" borderId="0" xfId="0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4" fontId="0" fillId="0" borderId="12" xfId="0" applyNumberFormat="1" applyFill="1" applyBorder="1" applyAlignment="1">
      <alignment horizontal="center" vertical="center"/>
    </xf>
    <xf numFmtId="4" fontId="0" fillId="0" borderId="3" xfId="0" applyNumberFormat="1" applyFill="1" applyBorder="1" applyAlignment="1">
      <alignment horizontal="center" vertical="center"/>
    </xf>
    <xf numFmtId="4" fontId="0" fillId="0" borderId="13" xfId="0" applyNumberFormat="1" applyFill="1" applyBorder="1" applyAlignment="1">
      <alignment horizontal="center" vertical="center"/>
    </xf>
    <xf numFmtId="0" fontId="0" fillId="4" borderId="9" xfId="0" applyFill="1" applyBorder="1" applyAlignment="1"/>
    <xf numFmtId="0" fontId="0" fillId="4" borderId="5" xfId="0" applyFill="1" applyBorder="1" applyAlignment="1"/>
    <xf numFmtId="0" fontId="0" fillId="4" borderId="6" xfId="0" applyFill="1" applyBorder="1" applyAlignment="1"/>
    <xf numFmtId="0" fontId="0" fillId="4" borderId="1" xfId="0" applyFill="1" applyBorder="1" applyAlignment="1"/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14" xfId="0" applyNumberFormat="1" applyFill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3" fontId="0" fillId="0" borderId="5" xfId="0" applyNumberFormat="1" applyFill="1" applyBorder="1" applyAlignment="1">
      <alignment horizontal="center" vertical="center"/>
    </xf>
    <xf numFmtId="3" fontId="0" fillId="0" borderId="6" xfId="0" applyNumberFormat="1" applyFill="1" applyBorder="1" applyAlignment="1">
      <alignment horizontal="center" vertical="center"/>
    </xf>
    <xf numFmtId="0" fontId="0" fillId="0" borderId="6" xfId="0" applyBorder="1"/>
    <xf numFmtId="0" fontId="0" fillId="0" borderId="1" xfId="0" applyBorder="1"/>
    <xf numFmtId="4" fontId="0" fillId="0" borderId="5" xfId="0" applyNumberFormat="1" applyFill="1" applyBorder="1" applyAlignment="1">
      <alignment horizontal="center"/>
    </xf>
    <xf numFmtId="0" fontId="0" fillId="2" borderId="5" xfId="0" applyFill="1" applyBorder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2" borderId="5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16" xfId="0" applyFill="1" applyBorder="1" applyAlignment="1"/>
    <xf numFmtId="0" fontId="0" fillId="4" borderId="13" xfId="0" applyFill="1" applyBorder="1" applyAlignment="1"/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7" borderId="6" xfId="0" applyFill="1" applyBorder="1" applyAlignment="1"/>
    <xf numFmtId="0" fontId="0" fillId="7" borderId="5" xfId="0" applyFill="1" applyBorder="1" applyAlignment="1"/>
    <xf numFmtId="0" fontId="0" fillId="7" borderId="1" xfId="0" applyFill="1" applyBorder="1" applyAlignme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8" borderId="23" xfId="0" applyFill="1" applyBorder="1" applyAlignment="1">
      <alignment horizontal="center"/>
    </xf>
    <xf numFmtId="0" fontId="0" fillId="9" borderId="24" xfId="0" applyFill="1" applyBorder="1"/>
    <xf numFmtId="0" fontId="5" fillId="9" borderId="11" xfId="0" applyFont="1" applyFill="1" applyBorder="1"/>
    <xf numFmtId="0" fontId="6" fillId="9" borderId="25" xfId="0" applyFont="1" applyFill="1" applyBorder="1"/>
    <xf numFmtId="0" fontId="0" fillId="2" borderId="17" xfId="0" applyFill="1" applyBorder="1" applyAlignment="1">
      <alignment horizontal="center" vertical="center"/>
    </xf>
    <xf numFmtId="0" fontId="5" fillId="9" borderId="11" xfId="0" applyFont="1" applyFill="1" applyBorder="1" applyAlignment="1">
      <alignment horizontal="center" vertical="center"/>
    </xf>
    <xf numFmtId="0" fontId="0" fillId="10" borderId="14" xfId="0" applyFill="1" applyBorder="1"/>
    <xf numFmtId="0" fontId="0" fillId="10" borderId="0" xfId="0" applyFill="1" applyBorder="1"/>
    <xf numFmtId="0" fontId="5" fillId="10" borderId="0" xfId="0" applyFont="1" applyFill="1" applyBorder="1"/>
    <xf numFmtId="0" fontId="0" fillId="10" borderId="16" xfId="0" applyFill="1" applyBorder="1"/>
    <xf numFmtId="0" fontId="6" fillId="10" borderId="0" xfId="0" applyFont="1" applyFill="1" applyBorder="1"/>
    <xf numFmtId="0" fontId="7" fillId="10" borderId="0" xfId="0" applyFont="1" applyFill="1" applyBorder="1"/>
    <xf numFmtId="0" fontId="8" fillId="10" borderId="0" xfId="1" applyFont="1" applyFill="1" applyBorder="1" applyAlignment="1" applyProtection="1"/>
    <xf numFmtId="0" fontId="0" fillId="10" borderId="7" xfId="0" applyFill="1" applyBorder="1"/>
    <xf numFmtId="0" fontId="0" fillId="10" borderId="8" xfId="0" applyFill="1" applyBorder="1"/>
    <xf numFmtId="0" fontId="0" fillId="10" borderId="15" xfId="0" applyFill="1" applyBorder="1"/>
    <xf numFmtId="0" fontId="0" fillId="8" borderId="0" xfId="0" applyFill="1" applyBorder="1"/>
    <xf numFmtId="0" fontId="6" fillId="9" borderId="26" xfId="0" applyFont="1" applyFill="1" applyBorder="1"/>
    <xf numFmtId="0" fontId="6" fillId="9" borderId="27" xfId="0" applyFont="1" applyFill="1" applyBorder="1"/>
    <xf numFmtId="0" fontId="0" fillId="0" borderId="0" xfId="0" applyAlignment="1">
      <alignment horizontal="center"/>
    </xf>
    <xf numFmtId="0" fontId="10" fillId="11" borderId="2" xfId="0" applyFont="1" applyFill="1" applyBorder="1" applyAlignment="1">
      <alignment horizontal="center"/>
    </xf>
    <xf numFmtId="2" fontId="10" fillId="11" borderId="4" xfId="0" applyNumberFormat="1" applyFont="1" applyFill="1" applyBorder="1" applyAlignment="1">
      <alignment horizontal="center"/>
    </xf>
    <xf numFmtId="1" fontId="0" fillId="4" borderId="5" xfId="0" applyNumberFormat="1" applyFill="1" applyBorder="1" applyAlignment="1">
      <alignment horizontal="center" vertical="center"/>
    </xf>
    <xf numFmtId="1" fontId="0" fillId="4" borderId="6" xfId="0" applyNumberFormat="1" applyFill="1" applyBorder="1" applyAlignment="1">
      <alignment horizontal="center" vertical="center"/>
    </xf>
    <xf numFmtId="0" fontId="0" fillId="4" borderId="28" xfId="0" applyFill="1" applyBorder="1" applyAlignment="1"/>
    <xf numFmtId="4" fontId="0" fillId="5" borderId="9" xfId="0" applyNumberFormat="1" applyFill="1" applyBorder="1" applyAlignment="1">
      <alignment horizontal="center" vertical="center"/>
    </xf>
    <xf numFmtId="1" fontId="0" fillId="4" borderId="9" xfId="0" applyNumberForma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12" fillId="11" borderId="2" xfId="0" applyFont="1" applyFill="1" applyBorder="1" applyAlignment="1">
      <alignment horizontal="center" vertical="center" wrapText="1"/>
    </xf>
    <xf numFmtId="0" fontId="12" fillId="11" borderId="1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vertical="center"/>
    </xf>
    <xf numFmtId="164" fontId="0" fillId="5" borderId="9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2" fontId="10" fillId="11" borderId="1" xfId="0" applyNumberFormat="1" applyFont="1" applyFill="1" applyBorder="1" applyAlignment="1">
      <alignment horizontal="center"/>
    </xf>
    <xf numFmtId="0" fontId="8" fillId="10" borderId="0" xfId="1" applyFont="1" applyFill="1" applyBorder="1" applyAlignment="1" applyProtection="1"/>
    <xf numFmtId="3" fontId="0" fillId="5" borderId="9" xfId="0" applyNumberFormat="1" applyFill="1" applyBorder="1" applyAlignment="1">
      <alignment horizontal="center" vertical="center"/>
    </xf>
    <xf numFmtId="3" fontId="0" fillId="5" borderId="5" xfId="0" applyNumberFormat="1" applyFill="1" applyBorder="1" applyAlignment="1">
      <alignment horizontal="center" vertical="center"/>
    </xf>
    <xf numFmtId="3" fontId="0" fillId="5" borderId="6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3" fontId="0" fillId="0" borderId="0" xfId="0" applyNumberFormat="1" applyAlignment="1">
      <alignment horizontal="center"/>
    </xf>
    <xf numFmtId="0" fontId="9" fillId="10" borderId="0" xfId="0" applyFont="1" applyFill="1" applyBorder="1" applyAlignment="1"/>
    <xf numFmtId="0" fontId="0" fillId="0" borderId="0" xfId="0" applyAlignment="1"/>
    <xf numFmtId="0" fontId="8" fillId="10" borderId="0" xfId="1" applyFont="1" applyFill="1" applyBorder="1" applyAlignment="1" applyProtection="1"/>
    <xf numFmtId="0" fontId="11" fillId="2" borderId="2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3.4602760832370356E-2"/>
          <c:y val="1.7460714406407361E-2"/>
          <c:w val="0.95584674866461361"/>
          <c:h val="0.50489743503092155"/>
        </c:manualLayout>
      </c:layout>
      <c:bar3DChart>
        <c:barDir val="col"/>
        <c:grouping val="clustered"/>
        <c:ser>
          <c:idx val="0"/>
          <c:order val="0"/>
          <c:tx>
            <c:strRef>
              <c:f>Correlation!$B$1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Correlation!$A$2:$A$52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Correlation!$B$2:$B$52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Correlation!$C$1</c:f>
              <c:strCache>
                <c:ptCount val="1"/>
                <c:pt idx="0">
                  <c:v>KZN Municipal Expenditure</c:v>
                </c:pt>
              </c:strCache>
            </c:strRef>
          </c:tx>
          <c:cat>
            <c:strRef>
              <c:f>Correlation!$A$2:$A$52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Correlation!$C$2:$C$52</c:f>
              <c:numCache>
                <c:formatCode>General</c:formatCode>
                <c:ptCount val="51"/>
                <c:pt idx="0">
                  <c:v>8</c:v>
                </c:pt>
                <c:pt idx="1">
                  <c:v>4</c:v>
                </c:pt>
                <c:pt idx="2">
                  <c:v>22</c:v>
                </c:pt>
                <c:pt idx="3">
                  <c:v>3</c:v>
                </c:pt>
                <c:pt idx="4">
                  <c:v>11</c:v>
                </c:pt>
                <c:pt idx="5">
                  <c:v>7</c:v>
                </c:pt>
                <c:pt idx="6">
                  <c:v>5</c:v>
                </c:pt>
                <c:pt idx="7">
                  <c:v>29</c:v>
                </c:pt>
                <c:pt idx="8">
                  <c:v>32</c:v>
                </c:pt>
                <c:pt idx="9">
                  <c:v>6</c:v>
                </c:pt>
                <c:pt idx="10">
                  <c:v>19</c:v>
                </c:pt>
                <c:pt idx="11">
                  <c:v>15</c:v>
                </c:pt>
                <c:pt idx="12">
                  <c:v>14</c:v>
                </c:pt>
                <c:pt idx="13">
                  <c:v>23</c:v>
                </c:pt>
                <c:pt idx="14">
                  <c:v>10</c:v>
                </c:pt>
                <c:pt idx="15">
                  <c:v>17</c:v>
                </c:pt>
                <c:pt idx="16">
                  <c:v>13</c:v>
                </c:pt>
                <c:pt idx="17">
                  <c:v>12</c:v>
                </c:pt>
                <c:pt idx="18">
                  <c:v>16</c:v>
                </c:pt>
                <c:pt idx="19">
                  <c:v>2</c:v>
                </c:pt>
                <c:pt idx="20">
                  <c:v>24</c:v>
                </c:pt>
                <c:pt idx="21">
                  <c:v>37</c:v>
                </c:pt>
                <c:pt idx="22">
                  <c:v>20</c:v>
                </c:pt>
                <c:pt idx="23">
                  <c:v>38</c:v>
                </c:pt>
                <c:pt idx="24">
                  <c:v>1</c:v>
                </c:pt>
                <c:pt idx="25">
                  <c:v>33</c:v>
                </c:pt>
                <c:pt idx="26">
                  <c:v>26</c:v>
                </c:pt>
                <c:pt idx="27">
                  <c:v>34</c:v>
                </c:pt>
                <c:pt idx="28">
                  <c:v>31</c:v>
                </c:pt>
                <c:pt idx="29">
                  <c:v>30</c:v>
                </c:pt>
                <c:pt idx="30">
                  <c:v>21</c:v>
                </c:pt>
                <c:pt idx="31">
                  <c:v>9</c:v>
                </c:pt>
                <c:pt idx="32">
                  <c:v>25</c:v>
                </c:pt>
                <c:pt idx="33">
                  <c:v>43</c:v>
                </c:pt>
                <c:pt idx="34">
                  <c:v>40</c:v>
                </c:pt>
                <c:pt idx="35">
                  <c:v>28</c:v>
                </c:pt>
                <c:pt idx="36">
                  <c:v>27</c:v>
                </c:pt>
                <c:pt idx="37">
                  <c:v>36</c:v>
                </c:pt>
                <c:pt idx="38">
                  <c:v>18</c:v>
                </c:pt>
                <c:pt idx="39">
                  <c:v>39</c:v>
                </c:pt>
                <c:pt idx="40">
                  <c:v>41</c:v>
                </c:pt>
                <c:pt idx="41">
                  <c:v>45</c:v>
                </c:pt>
                <c:pt idx="42">
                  <c:v>35</c:v>
                </c:pt>
                <c:pt idx="43">
                  <c:v>44</c:v>
                </c:pt>
                <c:pt idx="44">
                  <c:v>49</c:v>
                </c:pt>
                <c:pt idx="45">
                  <c:v>46</c:v>
                </c:pt>
                <c:pt idx="46">
                  <c:v>42</c:v>
                </c:pt>
                <c:pt idx="47">
                  <c:v>48</c:v>
                </c:pt>
                <c:pt idx="48">
                  <c:v>47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hape val="box"/>
        <c:axId val="100879744"/>
        <c:axId val="100881536"/>
        <c:axId val="0"/>
      </c:bar3DChart>
      <c:catAx>
        <c:axId val="1008797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0881536"/>
        <c:crosses val="autoZero"/>
        <c:auto val="1"/>
        <c:lblAlgn val="ctr"/>
        <c:lblOffset val="100"/>
      </c:catAx>
      <c:valAx>
        <c:axId val="100881536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087974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1289146233769962"/>
          <c:y val="4.3963718018393813E-2"/>
          <c:w val="0.18557327874999241"/>
          <c:h val="0.13304617821648698"/>
        </c:manualLayout>
      </c:layout>
      <c:txPr>
        <a:bodyPr/>
        <a:lstStyle/>
        <a:p>
          <a:pPr>
            <a:defRPr lang="en-US" sz="1200" b="1"/>
          </a:pPr>
          <a:endParaRPr lang="en-US"/>
        </a:p>
      </c:txPr>
    </c:legend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3.4602760832370356E-2"/>
          <c:y val="1.7460714406407361E-2"/>
          <c:w val="0.95896930916422329"/>
          <c:h val="0.50489743503092155"/>
        </c:manualLayout>
      </c:layout>
      <c:bar3DChart>
        <c:barDir val="col"/>
        <c:grouping val="clustered"/>
        <c:ser>
          <c:idx val="0"/>
          <c:order val="0"/>
          <c:tx>
            <c:strRef>
              <c:f>Correlation1!$B$1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Correlation1!$A$2:$A$52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Correlation1!$B$2:$B$52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Correlation1!$C$1</c:f>
              <c:strCache>
                <c:ptCount val="1"/>
                <c:pt idx="0">
                  <c:v>KZN Government Grants</c:v>
                </c:pt>
              </c:strCache>
            </c:strRef>
          </c:tx>
          <c:cat>
            <c:strRef>
              <c:f>Correlation1!$A$2:$A$52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Correlation1!$C$2:$C$52</c:f>
              <c:numCache>
                <c:formatCode>General</c:formatCode>
                <c:ptCount val="51"/>
                <c:pt idx="0">
                  <c:v>4</c:v>
                </c:pt>
                <c:pt idx="1">
                  <c:v>16</c:v>
                </c:pt>
                <c:pt idx="2">
                  <c:v>9</c:v>
                </c:pt>
                <c:pt idx="3">
                  <c:v>24</c:v>
                </c:pt>
                <c:pt idx="4">
                  <c:v>19</c:v>
                </c:pt>
                <c:pt idx="5">
                  <c:v>5</c:v>
                </c:pt>
                <c:pt idx="6">
                  <c:v>3</c:v>
                </c:pt>
                <c:pt idx="7">
                  <c:v>28</c:v>
                </c:pt>
                <c:pt idx="8">
                  <c:v>1</c:v>
                </c:pt>
                <c:pt idx="9">
                  <c:v>20</c:v>
                </c:pt>
                <c:pt idx="10">
                  <c:v>21</c:v>
                </c:pt>
                <c:pt idx="11">
                  <c:v>23</c:v>
                </c:pt>
                <c:pt idx="12">
                  <c:v>34</c:v>
                </c:pt>
                <c:pt idx="13">
                  <c:v>12</c:v>
                </c:pt>
                <c:pt idx="14">
                  <c:v>35</c:v>
                </c:pt>
                <c:pt idx="15">
                  <c:v>10</c:v>
                </c:pt>
                <c:pt idx="16">
                  <c:v>6</c:v>
                </c:pt>
                <c:pt idx="17">
                  <c:v>13</c:v>
                </c:pt>
                <c:pt idx="18">
                  <c:v>22</c:v>
                </c:pt>
                <c:pt idx="19">
                  <c:v>29</c:v>
                </c:pt>
                <c:pt idx="20">
                  <c:v>33</c:v>
                </c:pt>
                <c:pt idx="21">
                  <c:v>15</c:v>
                </c:pt>
                <c:pt idx="22">
                  <c:v>39</c:v>
                </c:pt>
                <c:pt idx="23">
                  <c:v>49</c:v>
                </c:pt>
                <c:pt idx="24">
                  <c:v>14</c:v>
                </c:pt>
                <c:pt idx="25">
                  <c:v>27</c:v>
                </c:pt>
                <c:pt idx="26">
                  <c:v>42</c:v>
                </c:pt>
                <c:pt idx="27">
                  <c:v>31</c:v>
                </c:pt>
                <c:pt idx="28">
                  <c:v>7</c:v>
                </c:pt>
                <c:pt idx="29">
                  <c:v>26</c:v>
                </c:pt>
                <c:pt idx="30">
                  <c:v>32</c:v>
                </c:pt>
                <c:pt idx="31">
                  <c:v>18</c:v>
                </c:pt>
                <c:pt idx="32">
                  <c:v>11</c:v>
                </c:pt>
                <c:pt idx="33">
                  <c:v>17</c:v>
                </c:pt>
                <c:pt idx="34">
                  <c:v>36</c:v>
                </c:pt>
                <c:pt idx="35">
                  <c:v>30</c:v>
                </c:pt>
                <c:pt idx="36">
                  <c:v>2</c:v>
                </c:pt>
                <c:pt idx="37">
                  <c:v>37</c:v>
                </c:pt>
                <c:pt idx="38">
                  <c:v>8</c:v>
                </c:pt>
                <c:pt idx="39">
                  <c:v>25</c:v>
                </c:pt>
                <c:pt idx="40">
                  <c:v>44</c:v>
                </c:pt>
                <c:pt idx="41">
                  <c:v>43</c:v>
                </c:pt>
                <c:pt idx="42">
                  <c:v>38</c:v>
                </c:pt>
                <c:pt idx="43">
                  <c:v>40</c:v>
                </c:pt>
                <c:pt idx="44">
                  <c:v>47</c:v>
                </c:pt>
                <c:pt idx="45">
                  <c:v>45</c:v>
                </c:pt>
                <c:pt idx="46">
                  <c:v>51</c:v>
                </c:pt>
                <c:pt idx="47">
                  <c:v>41</c:v>
                </c:pt>
                <c:pt idx="48">
                  <c:v>50</c:v>
                </c:pt>
                <c:pt idx="49">
                  <c:v>48</c:v>
                </c:pt>
                <c:pt idx="50">
                  <c:v>46</c:v>
                </c:pt>
              </c:numCache>
            </c:numRef>
          </c:val>
        </c:ser>
        <c:shape val="box"/>
        <c:axId val="100768000"/>
        <c:axId val="100777984"/>
        <c:axId val="0"/>
      </c:bar3DChart>
      <c:catAx>
        <c:axId val="10076800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0777984"/>
        <c:crosses val="autoZero"/>
        <c:auto val="1"/>
        <c:lblAlgn val="ctr"/>
        <c:lblOffset val="100"/>
      </c:catAx>
      <c:valAx>
        <c:axId val="100777984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076800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0664634133848044"/>
          <c:y val="5.2524445680245016E-2"/>
          <c:w val="0.18349157175025271"/>
          <c:h val="0.12020508672371025"/>
        </c:manualLayout>
      </c:layout>
      <c:txPr>
        <a:bodyPr/>
        <a:lstStyle/>
        <a:p>
          <a:pPr>
            <a:defRPr lang="en-US" sz="1200" b="1"/>
          </a:pPr>
          <a:endParaRPr lang="en-US"/>
        </a:p>
      </c:txPr>
    </c:legend>
    <c:plotVisOnly val="1"/>
    <c:dispBlanksAs val="gap"/>
  </c:chart>
  <c:printSettings>
    <c:headerFooter/>
    <c:pageMargins b="0.75000000000000122" l="0.70000000000000062" r="0.70000000000000062" t="0.750000000000001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3.4602760832370356E-2"/>
          <c:y val="1.7460714406407361E-2"/>
          <c:w val="0.95896930916422329"/>
          <c:h val="0.50489743503092155"/>
        </c:manualLayout>
      </c:layout>
      <c:bar3DChart>
        <c:barDir val="col"/>
        <c:grouping val="clustered"/>
        <c:ser>
          <c:idx val="0"/>
          <c:order val="0"/>
          <c:tx>
            <c:strRef>
              <c:f>Correlation2!$B$1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Correlation2!$A$2:$A$52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Correlation2!$B$2:$B$52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Correlation2!$C$1</c:f>
              <c:strCache>
                <c:ptCount val="1"/>
                <c:pt idx="0">
                  <c:v>Munic CAPEX as % of KZN Total CAPEX</c:v>
                </c:pt>
              </c:strCache>
            </c:strRef>
          </c:tx>
          <c:cat>
            <c:strRef>
              <c:f>Correlation2!$A$2:$A$52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Correlation2!$C$2:$C$52</c:f>
              <c:numCache>
                <c:formatCode>General</c:formatCode>
                <c:ptCount val="51"/>
                <c:pt idx="0">
                  <c:v>4</c:v>
                </c:pt>
                <c:pt idx="1">
                  <c:v>15</c:v>
                </c:pt>
                <c:pt idx="2">
                  <c:v>34</c:v>
                </c:pt>
                <c:pt idx="3">
                  <c:v>9</c:v>
                </c:pt>
                <c:pt idx="4">
                  <c:v>26</c:v>
                </c:pt>
                <c:pt idx="5">
                  <c:v>19</c:v>
                </c:pt>
                <c:pt idx="6">
                  <c:v>8</c:v>
                </c:pt>
                <c:pt idx="7">
                  <c:v>16</c:v>
                </c:pt>
                <c:pt idx="8">
                  <c:v>36</c:v>
                </c:pt>
                <c:pt idx="9">
                  <c:v>2</c:v>
                </c:pt>
                <c:pt idx="10">
                  <c:v>28</c:v>
                </c:pt>
                <c:pt idx="11">
                  <c:v>27</c:v>
                </c:pt>
                <c:pt idx="12">
                  <c:v>7</c:v>
                </c:pt>
                <c:pt idx="13">
                  <c:v>23</c:v>
                </c:pt>
                <c:pt idx="14">
                  <c:v>25</c:v>
                </c:pt>
                <c:pt idx="15">
                  <c:v>40</c:v>
                </c:pt>
                <c:pt idx="16">
                  <c:v>37</c:v>
                </c:pt>
                <c:pt idx="17">
                  <c:v>17</c:v>
                </c:pt>
                <c:pt idx="18">
                  <c:v>14</c:v>
                </c:pt>
                <c:pt idx="19">
                  <c:v>3</c:v>
                </c:pt>
                <c:pt idx="20">
                  <c:v>20</c:v>
                </c:pt>
                <c:pt idx="21">
                  <c:v>13</c:v>
                </c:pt>
                <c:pt idx="22">
                  <c:v>1</c:v>
                </c:pt>
                <c:pt idx="23">
                  <c:v>24</c:v>
                </c:pt>
                <c:pt idx="24">
                  <c:v>21</c:v>
                </c:pt>
                <c:pt idx="25">
                  <c:v>33</c:v>
                </c:pt>
                <c:pt idx="26">
                  <c:v>29</c:v>
                </c:pt>
                <c:pt idx="27">
                  <c:v>6</c:v>
                </c:pt>
                <c:pt idx="28">
                  <c:v>11</c:v>
                </c:pt>
                <c:pt idx="29">
                  <c:v>32</c:v>
                </c:pt>
                <c:pt idx="30">
                  <c:v>22</c:v>
                </c:pt>
                <c:pt idx="31">
                  <c:v>30</c:v>
                </c:pt>
                <c:pt idx="32">
                  <c:v>18</c:v>
                </c:pt>
                <c:pt idx="33">
                  <c:v>12</c:v>
                </c:pt>
                <c:pt idx="34">
                  <c:v>35</c:v>
                </c:pt>
                <c:pt idx="35">
                  <c:v>38</c:v>
                </c:pt>
                <c:pt idx="36">
                  <c:v>5</c:v>
                </c:pt>
                <c:pt idx="37">
                  <c:v>39</c:v>
                </c:pt>
                <c:pt idx="38">
                  <c:v>10</c:v>
                </c:pt>
                <c:pt idx="39">
                  <c:v>31</c:v>
                </c:pt>
                <c:pt idx="40">
                  <c:v>43</c:v>
                </c:pt>
                <c:pt idx="41">
                  <c:v>47</c:v>
                </c:pt>
                <c:pt idx="42">
                  <c:v>42</c:v>
                </c:pt>
                <c:pt idx="43">
                  <c:v>41</c:v>
                </c:pt>
                <c:pt idx="44">
                  <c:v>50</c:v>
                </c:pt>
                <c:pt idx="45">
                  <c:v>44</c:v>
                </c:pt>
                <c:pt idx="46">
                  <c:v>46</c:v>
                </c:pt>
                <c:pt idx="47">
                  <c:v>45</c:v>
                </c:pt>
                <c:pt idx="48">
                  <c:v>48</c:v>
                </c:pt>
                <c:pt idx="49">
                  <c:v>49</c:v>
                </c:pt>
                <c:pt idx="50">
                  <c:v>51</c:v>
                </c:pt>
              </c:numCache>
            </c:numRef>
          </c:val>
        </c:ser>
        <c:shape val="box"/>
        <c:axId val="101147776"/>
        <c:axId val="101149312"/>
        <c:axId val="0"/>
      </c:bar3DChart>
      <c:catAx>
        <c:axId val="1011477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149312"/>
        <c:crosses val="autoZero"/>
        <c:auto val="1"/>
        <c:lblAlgn val="ctr"/>
        <c:lblOffset val="100"/>
      </c:catAx>
      <c:valAx>
        <c:axId val="101149312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1477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066463413384805"/>
          <c:y val="5.2524445680245016E-2"/>
          <c:w val="0.18349157175025271"/>
          <c:h val="0.12020508672371029"/>
        </c:manualLayout>
      </c:layout>
      <c:txPr>
        <a:bodyPr/>
        <a:lstStyle/>
        <a:p>
          <a:pPr>
            <a:defRPr lang="en-US" sz="1200" b="1"/>
          </a:pPr>
          <a:endParaRPr lang="en-US"/>
        </a:p>
      </c:txPr>
    </c:legend>
    <c:plotVisOnly val="1"/>
    <c:dispBlanksAs val="gap"/>
  </c:chart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4106654892886532E-2"/>
          <c:y val="3.8684724658253594E-2"/>
          <c:w val="0.91051671023281211"/>
          <c:h val="0.46895302188115262"/>
        </c:manualLayout>
      </c:layout>
      <c:barChart>
        <c:barDir val="col"/>
        <c:grouping val="clustered"/>
        <c:ser>
          <c:idx val="0"/>
          <c:order val="0"/>
          <c:tx>
            <c:strRef>
              <c:f>Correlation2!$B$1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Correlation2!$A$2:$A$52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Correlation2!$B$2:$B$52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Correlation2!$C$1</c:f>
              <c:strCache>
                <c:ptCount val="1"/>
                <c:pt idx="0">
                  <c:v>Munic CAPEX as % of KZN Total CAPEX</c:v>
                </c:pt>
              </c:strCache>
            </c:strRef>
          </c:tx>
          <c:cat>
            <c:strRef>
              <c:f>Correlation2!$A$2:$A$52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Correlation2!$C$2:$C$52</c:f>
              <c:numCache>
                <c:formatCode>General</c:formatCode>
                <c:ptCount val="51"/>
                <c:pt idx="0">
                  <c:v>4</c:v>
                </c:pt>
                <c:pt idx="1">
                  <c:v>15</c:v>
                </c:pt>
                <c:pt idx="2">
                  <c:v>34</c:v>
                </c:pt>
                <c:pt idx="3">
                  <c:v>9</c:v>
                </c:pt>
                <c:pt idx="4">
                  <c:v>26</c:v>
                </c:pt>
                <c:pt idx="5">
                  <c:v>19</c:v>
                </c:pt>
                <c:pt idx="6">
                  <c:v>8</c:v>
                </c:pt>
                <c:pt idx="7">
                  <c:v>16</c:v>
                </c:pt>
                <c:pt idx="8">
                  <c:v>36</c:v>
                </c:pt>
                <c:pt idx="9">
                  <c:v>2</c:v>
                </c:pt>
                <c:pt idx="10">
                  <c:v>28</c:v>
                </c:pt>
                <c:pt idx="11">
                  <c:v>27</c:v>
                </c:pt>
                <c:pt idx="12">
                  <c:v>7</c:v>
                </c:pt>
                <c:pt idx="13">
                  <c:v>23</c:v>
                </c:pt>
                <c:pt idx="14">
                  <c:v>25</c:v>
                </c:pt>
                <c:pt idx="15">
                  <c:v>40</c:v>
                </c:pt>
                <c:pt idx="16">
                  <c:v>37</c:v>
                </c:pt>
                <c:pt idx="17">
                  <c:v>17</c:v>
                </c:pt>
                <c:pt idx="18">
                  <c:v>14</c:v>
                </c:pt>
                <c:pt idx="19">
                  <c:v>3</c:v>
                </c:pt>
                <c:pt idx="20">
                  <c:v>20</c:v>
                </c:pt>
                <c:pt idx="21">
                  <c:v>13</c:v>
                </c:pt>
                <c:pt idx="22">
                  <c:v>1</c:v>
                </c:pt>
                <c:pt idx="23">
                  <c:v>24</c:v>
                </c:pt>
                <c:pt idx="24">
                  <c:v>21</c:v>
                </c:pt>
                <c:pt idx="25">
                  <c:v>33</c:v>
                </c:pt>
                <c:pt idx="26">
                  <c:v>29</c:v>
                </c:pt>
                <c:pt idx="27">
                  <c:v>6</c:v>
                </c:pt>
                <c:pt idx="28">
                  <c:v>11</c:v>
                </c:pt>
                <c:pt idx="29">
                  <c:v>32</c:v>
                </c:pt>
                <c:pt idx="30">
                  <c:v>22</c:v>
                </c:pt>
                <c:pt idx="31">
                  <c:v>30</c:v>
                </c:pt>
                <c:pt idx="32">
                  <c:v>18</c:v>
                </c:pt>
                <c:pt idx="33">
                  <c:v>12</c:v>
                </c:pt>
                <c:pt idx="34">
                  <c:v>35</c:v>
                </c:pt>
                <c:pt idx="35">
                  <c:v>38</c:v>
                </c:pt>
                <c:pt idx="36">
                  <c:v>5</c:v>
                </c:pt>
                <c:pt idx="37">
                  <c:v>39</c:v>
                </c:pt>
                <c:pt idx="38">
                  <c:v>10</c:v>
                </c:pt>
                <c:pt idx="39">
                  <c:v>31</c:v>
                </c:pt>
                <c:pt idx="40">
                  <c:v>43</c:v>
                </c:pt>
                <c:pt idx="41">
                  <c:v>47</c:v>
                </c:pt>
                <c:pt idx="42">
                  <c:v>42</c:v>
                </c:pt>
                <c:pt idx="43">
                  <c:v>41</c:v>
                </c:pt>
                <c:pt idx="44">
                  <c:v>50</c:v>
                </c:pt>
                <c:pt idx="45">
                  <c:v>44</c:v>
                </c:pt>
                <c:pt idx="46">
                  <c:v>46</c:v>
                </c:pt>
                <c:pt idx="47">
                  <c:v>45</c:v>
                </c:pt>
                <c:pt idx="48">
                  <c:v>48</c:v>
                </c:pt>
                <c:pt idx="49">
                  <c:v>49</c:v>
                </c:pt>
                <c:pt idx="50">
                  <c:v>51</c:v>
                </c:pt>
              </c:numCache>
            </c:numRef>
          </c:val>
        </c:ser>
        <c:axId val="101212160"/>
        <c:axId val="101213696"/>
      </c:barChart>
      <c:catAx>
        <c:axId val="10121216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213696"/>
        <c:crosses val="autoZero"/>
        <c:auto val="1"/>
        <c:lblAlgn val="ctr"/>
        <c:lblOffset val="100"/>
      </c:catAx>
      <c:valAx>
        <c:axId val="101213696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2121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7725638021946176E-2"/>
          <c:y val="4.814924250564085E-2"/>
          <c:w val="0.24923939669398412"/>
          <c:h val="0.10610406826907509"/>
        </c:manualLayout>
      </c:layout>
      <c:txPr>
        <a:bodyPr/>
        <a:lstStyle/>
        <a:p>
          <a:pPr>
            <a:defRPr lang="en-US" sz="1200" b="1"/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0657151739091215E-2"/>
          <c:y val="3.9370626187908028E-2"/>
          <c:w val="0.91452384044198376"/>
          <c:h val="0.57344283012932762"/>
        </c:manualLayout>
      </c:layout>
      <c:barChart>
        <c:barDir val="col"/>
        <c:grouping val="clustered"/>
        <c:ser>
          <c:idx val="0"/>
          <c:order val="0"/>
          <c:tx>
            <c:strRef>
              <c:f>'Correlation 3'!$B$1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'Correlation 3'!$A$2:$A$52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'Correlation 3'!$B$2:$B$52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'Correlation 3'!$C$1</c:f>
              <c:strCache>
                <c:ptCount val="1"/>
                <c:pt idx="0">
                  <c:v>Distance to Durban</c:v>
                </c:pt>
              </c:strCache>
            </c:strRef>
          </c:tx>
          <c:cat>
            <c:strRef>
              <c:f>'Correlation 3'!$A$2:$A$52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'Correlation 3'!$C$2:$C$52</c:f>
              <c:numCache>
                <c:formatCode>General</c:formatCode>
                <c:ptCount val="51"/>
                <c:pt idx="0">
                  <c:v>47</c:v>
                </c:pt>
                <c:pt idx="1">
                  <c:v>24</c:v>
                </c:pt>
                <c:pt idx="2">
                  <c:v>48</c:v>
                </c:pt>
                <c:pt idx="3">
                  <c:v>32</c:v>
                </c:pt>
                <c:pt idx="4">
                  <c:v>23</c:v>
                </c:pt>
                <c:pt idx="5">
                  <c:v>39</c:v>
                </c:pt>
                <c:pt idx="6">
                  <c:v>33</c:v>
                </c:pt>
                <c:pt idx="7">
                  <c:v>27</c:v>
                </c:pt>
                <c:pt idx="8">
                  <c:v>21</c:v>
                </c:pt>
                <c:pt idx="9">
                  <c:v>9</c:v>
                </c:pt>
                <c:pt idx="10">
                  <c:v>17</c:v>
                </c:pt>
                <c:pt idx="11">
                  <c:v>44</c:v>
                </c:pt>
                <c:pt idx="12">
                  <c:v>20</c:v>
                </c:pt>
                <c:pt idx="13">
                  <c:v>12</c:v>
                </c:pt>
                <c:pt idx="14">
                  <c:v>22</c:v>
                </c:pt>
                <c:pt idx="15">
                  <c:v>1</c:v>
                </c:pt>
                <c:pt idx="16">
                  <c:v>30</c:v>
                </c:pt>
                <c:pt idx="17">
                  <c:v>4</c:v>
                </c:pt>
                <c:pt idx="18">
                  <c:v>15</c:v>
                </c:pt>
                <c:pt idx="19">
                  <c:v>3</c:v>
                </c:pt>
                <c:pt idx="20">
                  <c:v>6</c:v>
                </c:pt>
                <c:pt idx="21">
                  <c:v>14</c:v>
                </c:pt>
                <c:pt idx="22">
                  <c:v>36</c:v>
                </c:pt>
                <c:pt idx="23">
                  <c:v>11</c:v>
                </c:pt>
                <c:pt idx="24">
                  <c:v>26</c:v>
                </c:pt>
                <c:pt idx="25">
                  <c:v>5</c:v>
                </c:pt>
                <c:pt idx="26">
                  <c:v>25</c:v>
                </c:pt>
                <c:pt idx="27">
                  <c:v>43</c:v>
                </c:pt>
                <c:pt idx="28">
                  <c:v>16</c:v>
                </c:pt>
                <c:pt idx="29">
                  <c:v>31</c:v>
                </c:pt>
                <c:pt idx="30">
                  <c:v>28</c:v>
                </c:pt>
                <c:pt idx="31">
                  <c:v>37</c:v>
                </c:pt>
                <c:pt idx="32">
                  <c:v>2</c:v>
                </c:pt>
                <c:pt idx="33">
                  <c:v>50</c:v>
                </c:pt>
                <c:pt idx="34">
                  <c:v>35</c:v>
                </c:pt>
                <c:pt idx="35">
                  <c:v>42</c:v>
                </c:pt>
                <c:pt idx="36">
                  <c:v>38</c:v>
                </c:pt>
                <c:pt idx="37">
                  <c:v>34</c:v>
                </c:pt>
                <c:pt idx="38">
                  <c:v>13</c:v>
                </c:pt>
                <c:pt idx="39">
                  <c:v>19</c:v>
                </c:pt>
                <c:pt idx="40">
                  <c:v>7</c:v>
                </c:pt>
                <c:pt idx="41">
                  <c:v>18</c:v>
                </c:pt>
                <c:pt idx="42">
                  <c:v>46</c:v>
                </c:pt>
                <c:pt idx="43">
                  <c:v>10</c:v>
                </c:pt>
                <c:pt idx="44">
                  <c:v>29</c:v>
                </c:pt>
                <c:pt idx="45">
                  <c:v>40</c:v>
                </c:pt>
                <c:pt idx="46">
                  <c:v>41</c:v>
                </c:pt>
                <c:pt idx="47">
                  <c:v>8</c:v>
                </c:pt>
                <c:pt idx="48">
                  <c:v>45</c:v>
                </c:pt>
                <c:pt idx="49">
                  <c:v>49</c:v>
                </c:pt>
                <c:pt idx="50">
                  <c:v>51</c:v>
                </c:pt>
              </c:numCache>
            </c:numRef>
          </c:val>
        </c:ser>
        <c:axId val="101116160"/>
        <c:axId val="101396480"/>
      </c:barChart>
      <c:catAx>
        <c:axId val="1011161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396480"/>
        <c:crosses val="autoZero"/>
        <c:auto val="1"/>
        <c:lblAlgn val="ctr"/>
        <c:lblOffset val="100"/>
      </c:catAx>
      <c:valAx>
        <c:axId val="101396480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11616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4516403215714999"/>
          <c:y val="7.8629025613808176E-2"/>
          <c:w val="0.2613843471964809"/>
          <c:h val="8.1728099140222263E-2"/>
        </c:manualLayout>
      </c:layout>
      <c:txPr>
        <a:bodyPr/>
        <a:lstStyle/>
        <a:p>
          <a:pPr>
            <a:defRPr lang="en-US" sz="1200" b="1"/>
          </a:pPr>
          <a:endParaRPr lang="en-US"/>
        </a:p>
      </c:txPr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3.4602760832370356E-2"/>
          <c:y val="1.7460714406407361E-2"/>
          <c:w val="0.95896930916422329"/>
          <c:h val="0.50489743503092155"/>
        </c:manualLayout>
      </c:layout>
      <c:bar3DChart>
        <c:barDir val="col"/>
        <c:grouping val="clustered"/>
        <c:ser>
          <c:idx val="0"/>
          <c:order val="0"/>
          <c:tx>
            <c:strRef>
              <c:f>'Correlation 3'!$B$1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'Correlation 3'!$A$2:$A$52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'Correlation 3'!$B$2:$B$52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'Correlation 3'!$C$1</c:f>
              <c:strCache>
                <c:ptCount val="1"/>
                <c:pt idx="0">
                  <c:v>Distance to Durban</c:v>
                </c:pt>
              </c:strCache>
            </c:strRef>
          </c:tx>
          <c:cat>
            <c:strRef>
              <c:f>'Correlation 3'!$A$2:$A$52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'Correlation 3'!$C$2:$C$52</c:f>
              <c:numCache>
                <c:formatCode>General</c:formatCode>
                <c:ptCount val="51"/>
                <c:pt idx="0">
                  <c:v>47</c:v>
                </c:pt>
                <c:pt idx="1">
                  <c:v>24</c:v>
                </c:pt>
                <c:pt idx="2">
                  <c:v>48</c:v>
                </c:pt>
                <c:pt idx="3">
                  <c:v>32</c:v>
                </c:pt>
                <c:pt idx="4">
                  <c:v>23</c:v>
                </c:pt>
                <c:pt idx="5">
                  <c:v>39</c:v>
                </c:pt>
                <c:pt idx="6">
                  <c:v>33</c:v>
                </c:pt>
                <c:pt idx="7">
                  <c:v>27</c:v>
                </c:pt>
                <c:pt idx="8">
                  <c:v>21</c:v>
                </c:pt>
                <c:pt idx="9">
                  <c:v>9</c:v>
                </c:pt>
                <c:pt idx="10">
                  <c:v>17</c:v>
                </c:pt>
                <c:pt idx="11">
                  <c:v>44</c:v>
                </c:pt>
                <c:pt idx="12">
                  <c:v>20</c:v>
                </c:pt>
                <c:pt idx="13">
                  <c:v>12</c:v>
                </c:pt>
                <c:pt idx="14">
                  <c:v>22</c:v>
                </c:pt>
                <c:pt idx="15">
                  <c:v>1</c:v>
                </c:pt>
                <c:pt idx="16">
                  <c:v>30</c:v>
                </c:pt>
                <c:pt idx="17">
                  <c:v>4</c:v>
                </c:pt>
                <c:pt idx="18">
                  <c:v>15</c:v>
                </c:pt>
                <c:pt idx="19">
                  <c:v>3</c:v>
                </c:pt>
                <c:pt idx="20">
                  <c:v>6</c:v>
                </c:pt>
                <c:pt idx="21">
                  <c:v>14</c:v>
                </c:pt>
                <c:pt idx="22">
                  <c:v>36</c:v>
                </c:pt>
                <c:pt idx="23">
                  <c:v>11</c:v>
                </c:pt>
                <c:pt idx="24">
                  <c:v>26</c:v>
                </c:pt>
                <c:pt idx="25">
                  <c:v>5</c:v>
                </c:pt>
                <c:pt idx="26">
                  <c:v>25</c:v>
                </c:pt>
                <c:pt idx="27">
                  <c:v>43</c:v>
                </c:pt>
                <c:pt idx="28">
                  <c:v>16</c:v>
                </c:pt>
                <c:pt idx="29">
                  <c:v>31</c:v>
                </c:pt>
                <c:pt idx="30">
                  <c:v>28</c:v>
                </c:pt>
                <c:pt idx="31">
                  <c:v>37</c:v>
                </c:pt>
                <c:pt idx="32">
                  <c:v>2</c:v>
                </c:pt>
                <c:pt idx="33">
                  <c:v>50</c:v>
                </c:pt>
                <c:pt idx="34">
                  <c:v>35</c:v>
                </c:pt>
                <c:pt idx="35">
                  <c:v>42</c:v>
                </c:pt>
                <c:pt idx="36">
                  <c:v>38</c:v>
                </c:pt>
                <c:pt idx="37">
                  <c:v>34</c:v>
                </c:pt>
                <c:pt idx="38">
                  <c:v>13</c:v>
                </c:pt>
                <c:pt idx="39">
                  <c:v>19</c:v>
                </c:pt>
                <c:pt idx="40">
                  <c:v>7</c:v>
                </c:pt>
                <c:pt idx="41">
                  <c:v>18</c:v>
                </c:pt>
                <c:pt idx="42">
                  <c:v>46</c:v>
                </c:pt>
                <c:pt idx="43">
                  <c:v>10</c:v>
                </c:pt>
                <c:pt idx="44">
                  <c:v>29</c:v>
                </c:pt>
                <c:pt idx="45">
                  <c:v>40</c:v>
                </c:pt>
                <c:pt idx="46">
                  <c:v>41</c:v>
                </c:pt>
                <c:pt idx="47">
                  <c:v>8</c:v>
                </c:pt>
                <c:pt idx="48">
                  <c:v>45</c:v>
                </c:pt>
                <c:pt idx="49">
                  <c:v>49</c:v>
                </c:pt>
                <c:pt idx="50">
                  <c:v>51</c:v>
                </c:pt>
              </c:numCache>
            </c:numRef>
          </c:val>
        </c:ser>
        <c:shape val="box"/>
        <c:axId val="101429632"/>
        <c:axId val="101431168"/>
        <c:axId val="0"/>
      </c:bar3DChart>
      <c:catAx>
        <c:axId val="1014296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431168"/>
        <c:crosses val="autoZero"/>
        <c:auto val="1"/>
        <c:lblAlgn val="ctr"/>
        <c:lblOffset val="100"/>
      </c:catAx>
      <c:valAx>
        <c:axId val="101431168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429632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0664634133848055"/>
          <c:y val="5.2524445680245016E-2"/>
          <c:w val="0.18349157175025271"/>
          <c:h val="0.12020508672371033"/>
        </c:manualLayout>
      </c:layout>
      <c:txPr>
        <a:bodyPr/>
        <a:lstStyle/>
        <a:p>
          <a:pPr>
            <a:defRPr lang="en-US" sz="1200" b="1"/>
          </a:pPr>
          <a:endParaRPr lang="en-US"/>
        </a:p>
      </c:txPr>
    </c:legend>
    <c:plotVisOnly val="1"/>
    <c:dispBlanksAs val="gap"/>
  </c:chart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5.0512073859493974E-2"/>
          <c:y val="3.4629080455351874E-2"/>
          <c:w val="0.9299605329882622"/>
          <c:h val="0.55561638398380897"/>
        </c:manualLayout>
      </c:layout>
      <c:barChart>
        <c:barDir val="col"/>
        <c:grouping val="clustered"/>
        <c:ser>
          <c:idx val="0"/>
          <c:order val="0"/>
          <c:tx>
            <c:strRef>
              <c:f>'Correlation 4'!$B$1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'Correlation 4'!$A$2:$A$52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'Correlation 4'!$B$2:$B$52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'Correlation 4'!$C$1</c:f>
              <c:strCache>
                <c:ptCount val="1"/>
                <c:pt idx="0">
                  <c:v>Property Tax Burden</c:v>
                </c:pt>
              </c:strCache>
            </c:strRef>
          </c:tx>
          <c:cat>
            <c:strRef>
              <c:f>'Correlation 4'!$A$2:$A$52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'Correlation 4'!$C$2:$C$52</c:f>
              <c:numCache>
                <c:formatCode>General</c:formatCode>
                <c:ptCount val="51"/>
                <c:pt idx="0">
                  <c:v>7</c:v>
                </c:pt>
                <c:pt idx="1">
                  <c:v>11</c:v>
                </c:pt>
                <c:pt idx="2">
                  <c:v>4</c:v>
                </c:pt>
                <c:pt idx="3">
                  <c:v>1</c:v>
                </c:pt>
                <c:pt idx="4">
                  <c:v>8</c:v>
                </c:pt>
                <c:pt idx="5">
                  <c:v>3</c:v>
                </c:pt>
                <c:pt idx="6">
                  <c:v>9</c:v>
                </c:pt>
                <c:pt idx="7">
                  <c:v>26</c:v>
                </c:pt>
                <c:pt idx="8">
                  <c:v>2</c:v>
                </c:pt>
                <c:pt idx="9">
                  <c:v>22</c:v>
                </c:pt>
                <c:pt idx="10">
                  <c:v>14</c:v>
                </c:pt>
                <c:pt idx="11">
                  <c:v>27</c:v>
                </c:pt>
                <c:pt idx="12">
                  <c:v>38</c:v>
                </c:pt>
                <c:pt idx="13">
                  <c:v>19</c:v>
                </c:pt>
                <c:pt idx="14">
                  <c:v>42</c:v>
                </c:pt>
                <c:pt idx="15">
                  <c:v>5</c:v>
                </c:pt>
                <c:pt idx="16">
                  <c:v>15</c:v>
                </c:pt>
                <c:pt idx="17">
                  <c:v>25</c:v>
                </c:pt>
                <c:pt idx="18">
                  <c:v>10</c:v>
                </c:pt>
                <c:pt idx="19">
                  <c:v>29</c:v>
                </c:pt>
                <c:pt idx="20">
                  <c:v>35</c:v>
                </c:pt>
                <c:pt idx="21">
                  <c:v>21</c:v>
                </c:pt>
                <c:pt idx="22">
                  <c:v>34</c:v>
                </c:pt>
                <c:pt idx="23">
                  <c:v>47</c:v>
                </c:pt>
                <c:pt idx="24">
                  <c:v>24</c:v>
                </c:pt>
                <c:pt idx="25">
                  <c:v>23</c:v>
                </c:pt>
                <c:pt idx="26">
                  <c:v>43</c:v>
                </c:pt>
                <c:pt idx="27">
                  <c:v>37</c:v>
                </c:pt>
                <c:pt idx="28">
                  <c:v>16</c:v>
                </c:pt>
                <c:pt idx="29">
                  <c:v>17</c:v>
                </c:pt>
                <c:pt idx="30">
                  <c:v>28</c:v>
                </c:pt>
                <c:pt idx="31">
                  <c:v>20</c:v>
                </c:pt>
                <c:pt idx="32">
                  <c:v>12</c:v>
                </c:pt>
                <c:pt idx="33">
                  <c:v>18</c:v>
                </c:pt>
                <c:pt idx="34">
                  <c:v>36</c:v>
                </c:pt>
                <c:pt idx="35">
                  <c:v>30</c:v>
                </c:pt>
                <c:pt idx="36">
                  <c:v>6</c:v>
                </c:pt>
                <c:pt idx="37">
                  <c:v>33</c:v>
                </c:pt>
                <c:pt idx="38">
                  <c:v>13</c:v>
                </c:pt>
                <c:pt idx="39">
                  <c:v>31</c:v>
                </c:pt>
                <c:pt idx="40">
                  <c:v>40</c:v>
                </c:pt>
                <c:pt idx="41">
                  <c:v>41</c:v>
                </c:pt>
                <c:pt idx="42">
                  <c:v>45</c:v>
                </c:pt>
                <c:pt idx="43">
                  <c:v>32</c:v>
                </c:pt>
                <c:pt idx="44">
                  <c:v>39</c:v>
                </c:pt>
                <c:pt idx="45">
                  <c:v>49</c:v>
                </c:pt>
                <c:pt idx="46">
                  <c:v>48</c:v>
                </c:pt>
                <c:pt idx="47">
                  <c:v>44</c:v>
                </c:pt>
                <c:pt idx="48">
                  <c:v>51</c:v>
                </c:pt>
                <c:pt idx="49">
                  <c:v>46</c:v>
                </c:pt>
                <c:pt idx="50">
                  <c:v>50</c:v>
                </c:pt>
              </c:numCache>
            </c:numRef>
          </c:val>
        </c:ser>
        <c:axId val="100715136"/>
        <c:axId val="100721024"/>
      </c:barChart>
      <c:catAx>
        <c:axId val="100715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0721024"/>
        <c:crosses val="autoZero"/>
        <c:auto val="1"/>
        <c:lblAlgn val="ctr"/>
        <c:lblOffset val="100"/>
      </c:catAx>
      <c:valAx>
        <c:axId val="100721024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0715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455977355039053"/>
          <c:y val="6.3262393237218453E-2"/>
          <c:w val="0.17497860625578787"/>
          <c:h val="8.299214003761575E-2"/>
        </c:manualLayout>
      </c:layout>
      <c:txPr>
        <a:bodyPr/>
        <a:lstStyle/>
        <a:p>
          <a:pPr>
            <a:defRPr lang="en-US" sz="1100" b="1"/>
          </a:pPr>
          <a:endParaRPr lang="en-US"/>
        </a:p>
      </c:txPr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3.4602760832370356E-2"/>
          <c:y val="1.7460714406407361E-2"/>
          <c:w val="0.95896930916422329"/>
          <c:h val="0.50489743503092155"/>
        </c:manualLayout>
      </c:layout>
      <c:bar3DChart>
        <c:barDir val="col"/>
        <c:grouping val="clustered"/>
        <c:ser>
          <c:idx val="0"/>
          <c:order val="0"/>
          <c:tx>
            <c:strRef>
              <c:f>'Correlation 4'!$B$1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'Correlation 4'!$A$2:$A$52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'Correlation 4'!$B$2:$B$52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'Correlation 4'!$C$1</c:f>
              <c:strCache>
                <c:ptCount val="1"/>
                <c:pt idx="0">
                  <c:v>Property Tax Burden</c:v>
                </c:pt>
              </c:strCache>
            </c:strRef>
          </c:tx>
          <c:cat>
            <c:strRef>
              <c:f>'Correlation 4'!$A$2:$A$52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'Correlation 4'!$C$2:$C$52</c:f>
              <c:numCache>
                <c:formatCode>General</c:formatCode>
                <c:ptCount val="51"/>
                <c:pt idx="0">
                  <c:v>7</c:v>
                </c:pt>
                <c:pt idx="1">
                  <c:v>11</c:v>
                </c:pt>
                <c:pt idx="2">
                  <c:v>4</c:v>
                </c:pt>
                <c:pt idx="3">
                  <c:v>1</c:v>
                </c:pt>
                <c:pt idx="4">
                  <c:v>8</c:v>
                </c:pt>
                <c:pt idx="5">
                  <c:v>3</c:v>
                </c:pt>
                <c:pt idx="6">
                  <c:v>9</c:v>
                </c:pt>
                <c:pt idx="7">
                  <c:v>26</c:v>
                </c:pt>
                <c:pt idx="8">
                  <c:v>2</c:v>
                </c:pt>
                <c:pt idx="9">
                  <c:v>22</c:v>
                </c:pt>
                <c:pt idx="10">
                  <c:v>14</c:v>
                </c:pt>
                <c:pt idx="11">
                  <c:v>27</c:v>
                </c:pt>
                <c:pt idx="12">
                  <c:v>38</c:v>
                </c:pt>
                <c:pt idx="13">
                  <c:v>19</c:v>
                </c:pt>
                <c:pt idx="14">
                  <c:v>42</c:v>
                </c:pt>
                <c:pt idx="15">
                  <c:v>5</c:v>
                </c:pt>
                <c:pt idx="16">
                  <c:v>15</c:v>
                </c:pt>
                <c:pt idx="17">
                  <c:v>25</c:v>
                </c:pt>
                <c:pt idx="18">
                  <c:v>10</c:v>
                </c:pt>
                <c:pt idx="19">
                  <c:v>29</c:v>
                </c:pt>
                <c:pt idx="20">
                  <c:v>35</c:v>
                </c:pt>
                <c:pt idx="21">
                  <c:v>21</c:v>
                </c:pt>
                <c:pt idx="22">
                  <c:v>34</c:v>
                </c:pt>
                <c:pt idx="23">
                  <c:v>47</c:v>
                </c:pt>
                <c:pt idx="24">
                  <c:v>24</c:v>
                </c:pt>
                <c:pt idx="25">
                  <c:v>23</c:v>
                </c:pt>
                <c:pt idx="26">
                  <c:v>43</c:v>
                </c:pt>
                <c:pt idx="27">
                  <c:v>37</c:v>
                </c:pt>
                <c:pt idx="28">
                  <c:v>16</c:v>
                </c:pt>
                <c:pt idx="29">
                  <c:v>17</c:v>
                </c:pt>
                <c:pt idx="30">
                  <c:v>28</c:v>
                </c:pt>
                <c:pt idx="31">
                  <c:v>20</c:v>
                </c:pt>
                <c:pt idx="32">
                  <c:v>12</c:v>
                </c:pt>
                <c:pt idx="33">
                  <c:v>18</c:v>
                </c:pt>
                <c:pt idx="34">
                  <c:v>36</c:v>
                </c:pt>
                <c:pt idx="35">
                  <c:v>30</c:v>
                </c:pt>
                <c:pt idx="36">
                  <c:v>6</c:v>
                </c:pt>
                <c:pt idx="37">
                  <c:v>33</c:v>
                </c:pt>
                <c:pt idx="38">
                  <c:v>13</c:v>
                </c:pt>
                <c:pt idx="39">
                  <c:v>31</c:v>
                </c:pt>
                <c:pt idx="40">
                  <c:v>40</c:v>
                </c:pt>
                <c:pt idx="41">
                  <c:v>41</c:v>
                </c:pt>
                <c:pt idx="42">
                  <c:v>45</c:v>
                </c:pt>
                <c:pt idx="43">
                  <c:v>32</c:v>
                </c:pt>
                <c:pt idx="44">
                  <c:v>39</c:v>
                </c:pt>
                <c:pt idx="45">
                  <c:v>49</c:v>
                </c:pt>
                <c:pt idx="46">
                  <c:v>48</c:v>
                </c:pt>
                <c:pt idx="47">
                  <c:v>44</c:v>
                </c:pt>
                <c:pt idx="48">
                  <c:v>51</c:v>
                </c:pt>
                <c:pt idx="49">
                  <c:v>46</c:v>
                </c:pt>
                <c:pt idx="50">
                  <c:v>50</c:v>
                </c:pt>
              </c:numCache>
            </c:numRef>
          </c:val>
        </c:ser>
        <c:shape val="box"/>
        <c:axId val="101470976"/>
        <c:axId val="101472512"/>
        <c:axId val="0"/>
      </c:bar3DChart>
      <c:catAx>
        <c:axId val="1014709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472512"/>
        <c:crosses val="autoZero"/>
        <c:auto val="1"/>
        <c:lblAlgn val="ctr"/>
        <c:lblOffset val="100"/>
      </c:catAx>
      <c:valAx>
        <c:axId val="101472512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10147097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0664634133848061"/>
          <c:y val="5.2524445680245016E-2"/>
          <c:w val="0.18349157175025271"/>
          <c:h val="0.12020508672371039"/>
        </c:manualLayout>
      </c:layout>
      <c:txPr>
        <a:bodyPr/>
        <a:lstStyle/>
        <a:p>
          <a:pPr>
            <a:defRPr lang="en-US" sz="1200" b="1"/>
          </a:pPr>
          <a:endParaRPr lang="en-US"/>
        </a:p>
      </c:txPr>
    </c:legend>
    <c:plotVisOnly val="1"/>
    <c:dispBlanksAs val="gap"/>
  </c:chart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3.8367488832107888E-2"/>
          <c:y val="3.1164967536952613E-2"/>
          <c:w val="0.94767164038270091"/>
          <c:h val="0.87766067136344839"/>
        </c:manualLayout>
      </c:layout>
      <c:scatterChart>
        <c:scatterStyle val="lineMarker"/>
        <c:ser>
          <c:idx val="0"/>
          <c:order val="0"/>
          <c:tx>
            <c:strRef>
              <c:f>Summary!$C$1</c:f>
              <c:strCache>
                <c:ptCount val="1"/>
                <c:pt idx="0">
                  <c:v>Service Delivery</c:v>
                </c:pt>
              </c:strCache>
            </c:strRef>
          </c:tx>
          <c:spPr>
            <a:ln w="28575">
              <a:noFill/>
            </a:ln>
          </c:spPr>
          <c:xVal>
            <c:numRef>
              <c:f>Summary!$B$2:$B$52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xVal>
          <c:yVal>
            <c:numRef>
              <c:f>Summary!$C$2:$C$52</c:f>
              <c:numCache>
                <c:formatCode>General</c:formatCode>
                <c:ptCount val="51"/>
                <c:pt idx="0">
                  <c:v>8</c:v>
                </c:pt>
                <c:pt idx="1">
                  <c:v>4</c:v>
                </c:pt>
                <c:pt idx="2">
                  <c:v>22</c:v>
                </c:pt>
                <c:pt idx="3">
                  <c:v>3</c:v>
                </c:pt>
                <c:pt idx="4">
                  <c:v>11</c:v>
                </c:pt>
                <c:pt idx="5">
                  <c:v>7</c:v>
                </c:pt>
                <c:pt idx="6">
                  <c:v>5</c:v>
                </c:pt>
                <c:pt idx="7">
                  <c:v>29</c:v>
                </c:pt>
                <c:pt idx="8">
                  <c:v>32</c:v>
                </c:pt>
                <c:pt idx="9">
                  <c:v>6</c:v>
                </c:pt>
                <c:pt idx="10">
                  <c:v>19</c:v>
                </c:pt>
                <c:pt idx="11">
                  <c:v>15</c:v>
                </c:pt>
                <c:pt idx="12">
                  <c:v>14</c:v>
                </c:pt>
                <c:pt idx="13">
                  <c:v>23</c:v>
                </c:pt>
                <c:pt idx="14">
                  <c:v>10</c:v>
                </c:pt>
                <c:pt idx="15">
                  <c:v>17</c:v>
                </c:pt>
                <c:pt idx="16">
                  <c:v>13</c:v>
                </c:pt>
                <c:pt idx="17">
                  <c:v>12</c:v>
                </c:pt>
                <c:pt idx="18">
                  <c:v>16</c:v>
                </c:pt>
                <c:pt idx="19">
                  <c:v>2</c:v>
                </c:pt>
                <c:pt idx="20">
                  <c:v>24</c:v>
                </c:pt>
                <c:pt idx="21">
                  <c:v>37</c:v>
                </c:pt>
                <c:pt idx="22">
                  <c:v>20</c:v>
                </c:pt>
                <c:pt idx="23">
                  <c:v>38</c:v>
                </c:pt>
                <c:pt idx="24">
                  <c:v>1</c:v>
                </c:pt>
                <c:pt idx="25">
                  <c:v>33</c:v>
                </c:pt>
                <c:pt idx="26">
                  <c:v>26</c:v>
                </c:pt>
                <c:pt idx="27">
                  <c:v>34</c:v>
                </c:pt>
                <c:pt idx="28">
                  <c:v>31</c:v>
                </c:pt>
                <c:pt idx="29">
                  <c:v>30</c:v>
                </c:pt>
                <c:pt idx="30">
                  <c:v>21</c:v>
                </c:pt>
                <c:pt idx="31">
                  <c:v>9</c:v>
                </c:pt>
                <c:pt idx="32">
                  <c:v>25</c:v>
                </c:pt>
                <c:pt idx="33">
                  <c:v>43</c:v>
                </c:pt>
                <c:pt idx="34">
                  <c:v>40</c:v>
                </c:pt>
                <c:pt idx="35">
                  <c:v>28</c:v>
                </c:pt>
                <c:pt idx="36">
                  <c:v>27</c:v>
                </c:pt>
                <c:pt idx="37">
                  <c:v>36</c:v>
                </c:pt>
                <c:pt idx="38">
                  <c:v>18</c:v>
                </c:pt>
                <c:pt idx="39">
                  <c:v>39</c:v>
                </c:pt>
                <c:pt idx="40">
                  <c:v>41</c:v>
                </c:pt>
                <c:pt idx="41">
                  <c:v>45</c:v>
                </c:pt>
                <c:pt idx="42">
                  <c:v>35</c:v>
                </c:pt>
                <c:pt idx="43">
                  <c:v>44</c:v>
                </c:pt>
                <c:pt idx="44">
                  <c:v>49</c:v>
                </c:pt>
                <c:pt idx="45">
                  <c:v>46</c:v>
                </c:pt>
                <c:pt idx="46">
                  <c:v>42</c:v>
                </c:pt>
                <c:pt idx="47">
                  <c:v>48</c:v>
                </c:pt>
                <c:pt idx="48">
                  <c:v>47</c:v>
                </c:pt>
                <c:pt idx="49">
                  <c:v>50</c:v>
                </c:pt>
                <c:pt idx="50">
                  <c:v>51</c:v>
                </c:pt>
              </c:numCache>
            </c:numRef>
          </c:yVal>
        </c:ser>
        <c:ser>
          <c:idx val="1"/>
          <c:order val="1"/>
          <c:tx>
            <c:strRef>
              <c:f>Summary!$D$1</c:f>
              <c:strCache>
                <c:ptCount val="1"/>
                <c:pt idx="0">
                  <c:v>Financial Autonomy</c:v>
                </c:pt>
              </c:strCache>
            </c:strRef>
          </c:tx>
          <c:spPr>
            <a:ln w="28575">
              <a:noFill/>
            </a:ln>
          </c:spPr>
          <c:xVal>
            <c:numRef>
              <c:f>Summary!$B$2:$B$52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xVal>
          <c:yVal>
            <c:numRef>
              <c:f>Summary!$D$2:$D$52</c:f>
              <c:numCache>
                <c:formatCode>General</c:formatCode>
                <c:ptCount val="51"/>
                <c:pt idx="0">
                  <c:v>4</c:v>
                </c:pt>
                <c:pt idx="1">
                  <c:v>16</c:v>
                </c:pt>
                <c:pt idx="2">
                  <c:v>9</c:v>
                </c:pt>
                <c:pt idx="3">
                  <c:v>24</c:v>
                </c:pt>
                <c:pt idx="4">
                  <c:v>19</c:v>
                </c:pt>
                <c:pt idx="5">
                  <c:v>5</c:v>
                </c:pt>
                <c:pt idx="6">
                  <c:v>3</c:v>
                </c:pt>
                <c:pt idx="7">
                  <c:v>28</c:v>
                </c:pt>
                <c:pt idx="8">
                  <c:v>1</c:v>
                </c:pt>
                <c:pt idx="9">
                  <c:v>20</c:v>
                </c:pt>
                <c:pt idx="10">
                  <c:v>21</c:v>
                </c:pt>
                <c:pt idx="11">
                  <c:v>23</c:v>
                </c:pt>
                <c:pt idx="12">
                  <c:v>34</c:v>
                </c:pt>
                <c:pt idx="13">
                  <c:v>12</c:v>
                </c:pt>
                <c:pt idx="14">
                  <c:v>35</c:v>
                </c:pt>
                <c:pt idx="15">
                  <c:v>10</c:v>
                </c:pt>
                <c:pt idx="16">
                  <c:v>6</c:v>
                </c:pt>
                <c:pt idx="17">
                  <c:v>13</c:v>
                </c:pt>
                <c:pt idx="18">
                  <c:v>22</c:v>
                </c:pt>
                <c:pt idx="19">
                  <c:v>29</c:v>
                </c:pt>
                <c:pt idx="20">
                  <c:v>33</c:v>
                </c:pt>
                <c:pt idx="21">
                  <c:v>15</c:v>
                </c:pt>
                <c:pt idx="22">
                  <c:v>39</c:v>
                </c:pt>
                <c:pt idx="23">
                  <c:v>49</c:v>
                </c:pt>
                <c:pt idx="24">
                  <c:v>14</c:v>
                </c:pt>
                <c:pt idx="25">
                  <c:v>27</c:v>
                </c:pt>
                <c:pt idx="26">
                  <c:v>42</c:v>
                </c:pt>
                <c:pt idx="27">
                  <c:v>31</c:v>
                </c:pt>
                <c:pt idx="28">
                  <c:v>7</c:v>
                </c:pt>
                <c:pt idx="29">
                  <c:v>26</c:v>
                </c:pt>
                <c:pt idx="30">
                  <c:v>32</c:v>
                </c:pt>
                <c:pt idx="31">
                  <c:v>18</c:v>
                </c:pt>
                <c:pt idx="32">
                  <c:v>11</c:v>
                </c:pt>
                <c:pt idx="33">
                  <c:v>17</c:v>
                </c:pt>
                <c:pt idx="34">
                  <c:v>36</c:v>
                </c:pt>
                <c:pt idx="35">
                  <c:v>30</c:v>
                </c:pt>
                <c:pt idx="36">
                  <c:v>2</c:v>
                </c:pt>
                <c:pt idx="37">
                  <c:v>37</c:v>
                </c:pt>
                <c:pt idx="38">
                  <c:v>8</c:v>
                </c:pt>
                <c:pt idx="39">
                  <c:v>25</c:v>
                </c:pt>
                <c:pt idx="40">
                  <c:v>44</c:v>
                </c:pt>
                <c:pt idx="41">
                  <c:v>43</c:v>
                </c:pt>
                <c:pt idx="42">
                  <c:v>38</c:v>
                </c:pt>
                <c:pt idx="43">
                  <c:v>40</c:v>
                </c:pt>
                <c:pt idx="44">
                  <c:v>47</c:v>
                </c:pt>
                <c:pt idx="45">
                  <c:v>45</c:v>
                </c:pt>
                <c:pt idx="46">
                  <c:v>51</c:v>
                </c:pt>
                <c:pt idx="47">
                  <c:v>41</c:v>
                </c:pt>
                <c:pt idx="48">
                  <c:v>50</c:v>
                </c:pt>
                <c:pt idx="49">
                  <c:v>48</c:v>
                </c:pt>
                <c:pt idx="50">
                  <c:v>46</c:v>
                </c:pt>
              </c:numCache>
            </c:numRef>
          </c:yVal>
        </c:ser>
        <c:ser>
          <c:idx val="2"/>
          <c:order val="2"/>
          <c:tx>
            <c:strRef>
              <c:f>Summary!$E$1</c:f>
              <c:strCache>
                <c:ptCount val="1"/>
                <c:pt idx="0">
                  <c:v>Investment</c:v>
                </c:pt>
              </c:strCache>
            </c:strRef>
          </c:tx>
          <c:spPr>
            <a:ln w="28575">
              <a:noFill/>
            </a:ln>
          </c:spPr>
          <c:xVal>
            <c:numRef>
              <c:f>Summary!$B$2:$B$52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xVal>
          <c:yVal>
            <c:numRef>
              <c:f>Summary!$E$2:$E$52</c:f>
              <c:numCache>
                <c:formatCode>General</c:formatCode>
                <c:ptCount val="51"/>
                <c:pt idx="0">
                  <c:v>4</c:v>
                </c:pt>
                <c:pt idx="1">
                  <c:v>15</c:v>
                </c:pt>
                <c:pt idx="2">
                  <c:v>34</c:v>
                </c:pt>
                <c:pt idx="3">
                  <c:v>9</c:v>
                </c:pt>
                <c:pt idx="4">
                  <c:v>26</c:v>
                </c:pt>
                <c:pt idx="5">
                  <c:v>19</c:v>
                </c:pt>
                <c:pt idx="6">
                  <c:v>8</c:v>
                </c:pt>
                <c:pt idx="7">
                  <c:v>16</c:v>
                </c:pt>
                <c:pt idx="8">
                  <c:v>36</c:v>
                </c:pt>
                <c:pt idx="9">
                  <c:v>2</c:v>
                </c:pt>
                <c:pt idx="10">
                  <c:v>28</c:v>
                </c:pt>
                <c:pt idx="11">
                  <c:v>27</c:v>
                </c:pt>
                <c:pt idx="12">
                  <c:v>7</c:v>
                </c:pt>
                <c:pt idx="13">
                  <c:v>23</c:v>
                </c:pt>
                <c:pt idx="14">
                  <c:v>25</c:v>
                </c:pt>
                <c:pt idx="15">
                  <c:v>40</c:v>
                </c:pt>
                <c:pt idx="16">
                  <c:v>37</c:v>
                </c:pt>
                <c:pt idx="17">
                  <c:v>17</c:v>
                </c:pt>
                <c:pt idx="18">
                  <c:v>14</c:v>
                </c:pt>
                <c:pt idx="19">
                  <c:v>3</c:v>
                </c:pt>
                <c:pt idx="20">
                  <c:v>20</c:v>
                </c:pt>
                <c:pt idx="21">
                  <c:v>13</c:v>
                </c:pt>
                <c:pt idx="22">
                  <c:v>1</c:v>
                </c:pt>
                <c:pt idx="23">
                  <c:v>24</c:v>
                </c:pt>
                <c:pt idx="24">
                  <c:v>21</c:v>
                </c:pt>
                <c:pt idx="25">
                  <c:v>33</c:v>
                </c:pt>
                <c:pt idx="26">
                  <c:v>29</c:v>
                </c:pt>
                <c:pt idx="27">
                  <c:v>6</c:v>
                </c:pt>
                <c:pt idx="28">
                  <c:v>11</c:v>
                </c:pt>
                <c:pt idx="29">
                  <c:v>32</c:v>
                </c:pt>
                <c:pt idx="30">
                  <c:v>22</c:v>
                </c:pt>
                <c:pt idx="31">
                  <c:v>30</c:v>
                </c:pt>
                <c:pt idx="32">
                  <c:v>18</c:v>
                </c:pt>
                <c:pt idx="33">
                  <c:v>12</c:v>
                </c:pt>
                <c:pt idx="34">
                  <c:v>35</c:v>
                </c:pt>
                <c:pt idx="35">
                  <c:v>38</c:v>
                </c:pt>
                <c:pt idx="36">
                  <c:v>5</c:v>
                </c:pt>
                <c:pt idx="37">
                  <c:v>39</c:v>
                </c:pt>
                <c:pt idx="38">
                  <c:v>10</c:v>
                </c:pt>
                <c:pt idx="39">
                  <c:v>31</c:v>
                </c:pt>
                <c:pt idx="40">
                  <c:v>43</c:v>
                </c:pt>
                <c:pt idx="41">
                  <c:v>47</c:v>
                </c:pt>
                <c:pt idx="42">
                  <c:v>42</c:v>
                </c:pt>
                <c:pt idx="43">
                  <c:v>41</c:v>
                </c:pt>
                <c:pt idx="44">
                  <c:v>50</c:v>
                </c:pt>
                <c:pt idx="45">
                  <c:v>44</c:v>
                </c:pt>
                <c:pt idx="46">
                  <c:v>46</c:v>
                </c:pt>
                <c:pt idx="47">
                  <c:v>45</c:v>
                </c:pt>
                <c:pt idx="48">
                  <c:v>48</c:v>
                </c:pt>
                <c:pt idx="49">
                  <c:v>49</c:v>
                </c:pt>
                <c:pt idx="50">
                  <c:v>51</c:v>
                </c:pt>
              </c:numCache>
            </c:numRef>
          </c:yVal>
        </c:ser>
        <c:ser>
          <c:idx val="3"/>
          <c:order val="3"/>
          <c:tx>
            <c:strRef>
              <c:f>Summary!$F$1</c:f>
              <c:strCache>
                <c:ptCount val="1"/>
                <c:pt idx="0">
                  <c:v>Property Tax Burden</c:v>
                </c:pt>
              </c:strCache>
            </c:strRef>
          </c:tx>
          <c:spPr>
            <a:ln w="28575">
              <a:noFill/>
            </a:ln>
          </c:spPr>
          <c:xVal>
            <c:numRef>
              <c:f>Summary!$B$2:$B$52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xVal>
          <c:yVal>
            <c:numRef>
              <c:f>Summary!$F$2:$F$52</c:f>
              <c:numCache>
                <c:formatCode>General</c:formatCode>
                <c:ptCount val="51"/>
                <c:pt idx="0">
                  <c:v>7</c:v>
                </c:pt>
                <c:pt idx="1">
                  <c:v>11</c:v>
                </c:pt>
                <c:pt idx="2">
                  <c:v>4</c:v>
                </c:pt>
                <c:pt idx="3">
                  <c:v>1</c:v>
                </c:pt>
                <c:pt idx="4">
                  <c:v>8</c:v>
                </c:pt>
                <c:pt idx="5">
                  <c:v>3</c:v>
                </c:pt>
                <c:pt idx="6">
                  <c:v>9</c:v>
                </c:pt>
                <c:pt idx="7">
                  <c:v>26</c:v>
                </c:pt>
                <c:pt idx="8">
                  <c:v>2</c:v>
                </c:pt>
                <c:pt idx="9">
                  <c:v>22</c:v>
                </c:pt>
                <c:pt idx="10">
                  <c:v>14</c:v>
                </c:pt>
                <c:pt idx="11">
                  <c:v>27</c:v>
                </c:pt>
                <c:pt idx="12">
                  <c:v>38</c:v>
                </c:pt>
                <c:pt idx="13">
                  <c:v>19</c:v>
                </c:pt>
                <c:pt idx="14">
                  <c:v>42</c:v>
                </c:pt>
                <c:pt idx="15">
                  <c:v>5</c:v>
                </c:pt>
                <c:pt idx="16">
                  <c:v>15</c:v>
                </c:pt>
                <c:pt idx="17">
                  <c:v>25</c:v>
                </c:pt>
                <c:pt idx="18">
                  <c:v>10</c:v>
                </c:pt>
                <c:pt idx="19">
                  <c:v>29</c:v>
                </c:pt>
                <c:pt idx="20">
                  <c:v>35</c:v>
                </c:pt>
                <c:pt idx="21">
                  <c:v>21</c:v>
                </c:pt>
                <c:pt idx="22">
                  <c:v>34</c:v>
                </c:pt>
                <c:pt idx="23">
                  <c:v>47</c:v>
                </c:pt>
                <c:pt idx="24">
                  <c:v>24</c:v>
                </c:pt>
                <c:pt idx="25">
                  <c:v>23</c:v>
                </c:pt>
                <c:pt idx="26">
                  <c:v>43</c:v>
                </c:pt>
                <c:pt idx="27">
                  <c:v>37</c:v>
                </c:pt>
                <c:pt idx="28">
                  <c:v>16</c:v>
                </c:pt>
                <c:pt idx="29">
                  <c:v>17</c:v>
                </c:pt>
                <c:pt idx="30">
                  <c:v>28</c:v>
                </c:pt>
                <c:pt idx="31">
                  <c:v>20</c:v>
                </c:pt>
                <c:pt idx="32">
                  <c:v>12</c:v>
                </c:pt>
                <c:pt idx="33">
                  <c:v>18</c:v>
                </c:pt>
                <c:pt idx="34">
                  <c:v>36</c:v>
                </c:pt>
                <c:pt idx="35">
                  <c:v>30</c:v>
                </c:pt>
                <c:pt idx="36">
                  <c:v>6</c:v>
                </c:pt>
                <c:pt idx="37">
                  <c:v>33</c:v>
                </c:pt>
                <c:pt idx="38">
                  <c:v>13</c:v>
                </c:pt>
                <c:pt idx="39">
                  <c:v>31</c:v>
                </c:pt>
                <c:pt idx="40">
                  <c:v>40</c:v>
                </c:pt>
                <c:pt idx="41">
                  <c:v>41</c:v>
                </c:pt>
                <c:pt idx="42">
                  <c:v>45</c:v>
                </c:pt>
                <c:pt idx="43">
                  <c:v>32</c:v>
                </c:pt>
                <c:pt idx="44">
                  <c:v>39</c:v>
                </c:pt>
                <c:pt idx="45">
                  <c:v>49</c:v>
                </c:pt>
                <c:pt idx="46">
                  <c:v>48</c:v>
                </c:pt>
                <c:pt idx="47">
                  <c:v>44</c:v>
                </c:pt>
                <c:pt idx="48">
                  <c:v>51</c:v>
                </c:pt>
                <c:pt idx="49">
                  <c:v>46</c:v>
                </c:pt>
                <c:pt idx="50">
                  <c:v>50</c:v>
                </c:pt>
              </c:numCache>
            </c:numRef>
          </c:yVal>
        </c:ser>
        <c:axId val="101797248"/>
        <c:axId val="101807232"/>
      </c:scatterChart>
      <c:valAx>
        <c:axId val="101797248"/>
        <c:scaling>
          <c:orientation val="minMax"/>
        </c:scaling>
        <c:axPos val="b"/>
        <c:numFmt formatCode="General" sourceLinked="1"/>
        <c:tickLblPos val="nextTo"/>
        <c:crossAx val="101807232"/>
        <c:crosses val="autoZero"/>
        <c:crossBetween val="midCat"/>
      </c:valAx>
      <c:valAx>
        <c:axId val="101807232"/>
        <c:scaling>
          <c:orientation val="minMax"/>
        </c:scaling>
        <c:axPos val="l"/>
        <c:numFmt formatCode="General" sourceLinked="1"/>
        <c:tickLblPos val="nextTo"/>
        <c:crossAx val="101797248"/>
        <c:crosses val="autoZero"/>
        <c:crossBetween val="midCat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9.0142507021059443E-2"/>
          <c:y val="4.7721066445641717E-2"/>
          <c:w val="0.14931976204405339"/>
          <c:h val="0.2051636199467935"/>
        </c:manualLayout>
      </c:layout>
      <c:txPr>
        <a:bodyPr/>
        <a:lstStyle/>
        <a:p>
          <a:pPr>
            <a:defRPr sz="1200" b="1"/>
          </a:pPr>
          <a:endParaRPr lang="en-US"/>
        </a:p>
      </c:txPr>
    </c:legend>
    <c:plotVisOnly val="1"/>
  </c:chart>
  <c:spPr>
    <a:solidFill>
      <a:schemeClr val="accent6">
        <a:lumMod val="60000"/>
        <a:lumOff val="40000"/>
      </a:schemeClr>
    </a:solidFill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view3D>
      <c:depthPercent val="100"/>
      <c:rAngAx val="1"/>
    </c:view3D>
    <c:plotArea>
      <c:layout>
        <c:manualLayout>
          <c:layoutTarget val="inner"/>
          <c:xMode val="edge"/>
          <c:yMode val="edge"/>
          <c:x val="3.4602760832370356E-2"/>
          <c:y val="1.7460714406407361E-2"/>
          <c:w val="0.95896930916422329"/>
          <c:h val="0.50489743503092155"/>
        </c:manualLayout>
      </c:layout>
      <c:bar3DChart>
        <c:barDir val="col"/>
        <c:grouping val="clustered"/>
        <c:ser>
          <c:idx val="0"/>
          <c:order val="0"/>
          <c:tx>
            <c:strRef>
              <c:f>Summary!$B$1</c:f>
              <c:strCache>
                <c:ptCount val="1"/>
                <c:pt idx="0">
                  <c:v>KZN Multiple Deprivation Index</c:v>
                </c:pt>
              </c:strCache>
            </c:strRef>
          </c:tx>
          <c:cat>
            <c:strRef>
              <c:f>'Correlation 4'!$A$2:$A$52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Summary!$B$2:$B$52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val>
        </c:ser>
        <c:ser>
          <c:idx val="1"/>
          <c:order val="1"/>
          <c:tx>
            <c:strRef>
              <c:f>Summary!$G$1</c:f>
              <c:strCache>
                <c:ptCount val="1"/>
                <c:pt idx="0">
                  <c:v>Average Scores (C+D+E+F)</c:v>
                </c:pt>
              </c:strCache>
            </c:strRef>
          </c:tx>
          <c:cat>
            <c:strRef>
              <c:f>'Correlation 4'!$A$2:$A$52</c:f>
              <c:strCache>
                <c:ptCount val="51"/>
                <c:pt idx="0">
                  <c:v>Vulamehlo Local Municipality</c:v>
                </c:pt>
                <c:pt idx="1">
                  <c:v>Ntambanana Local Municipality</c:v>
                </c:pt>
                <c:pt idx="2">
                  <c:v>Ndwedwe Local Municipality</c:v>
                </c:pt>
                <c:pt idx="3">
                  <c:v>Ezingoleni Local Municipality </c:v>
                </c:pt>
                <c:pt idx="4">
                  <c:v>Msinga Local Municipality</c:v>
                </c:pt>
                <c:pt idx="5">
                  <c:v>Maphumulo Local Municipality</c:v>
                </c:pt>
                <c:pt idx="6">
                  <c:v>Impendle Local Municipality</c:v>
                </c:pt>
                <c:pt idx="7">
                  <c:v>uMuziwabantu Local Municipality</c:v>
                </c:pt>
                <c:pt idx="8">
                  <c:v>Imbabazane Local Municipality</c:v>
                </c:pt>
                <c:pt idx="9">
                  <c:v>Dannhauser Local Municipality</c:v>
                </c:pt>
                <c:pt idx="10">
                  <c:v>Nkandla Local Municipality</c:v>
                </c:pt>
                <c:pt idx="11">
                  <c:v>Richmond Local Municipality</c:v>
                </c:pt>
                <c:pt idx="12">
                  <c:v>Mtubatuba Local Municipality</c:v>
                </c:pt>
                <c:pt idx="13">
                  <c:v>Nquthu Local Municipality</c:v>
                </c:pt>
                <c:pt idx="14">
                  <c:v>Kwa Sani Local Municipality </c:v>
                </c:pt>
                <c:pt idx="15">
                  <c:v>Umhlabuyalingana Local Municipality</c:v>
                </c:pt>
                <c:pt idx="16">
                  <c:v>Ingwe Local Municipality</c:v>
                </c:pt>
                <c:pt idx="17">
                  <c:v>The Big Five False Bay Local Municipality </c:v>
                </c:pt>
                <c:pt idx="18">
                  <c:v>Hlabisa Local Municipality</c:v>
                </c:pt>
                <c:pt idx="19">
                  <c:v>Emadlangeni Local Municipality (Utrecht)</c:v>
                </c:pt>
                <c:pt idx="20">
                  <c:v>eDumbe Local Municipality</c:v>
                </c:pt>
                <c:pt idx="21">
                  <c:v>Okhahlamba Local Municipality </c:v>
                </c:pt>
                <c:pt idx="22">
                  <c:v>Mooi Mpofana Local Municipality </c:v>
                </c:pt>
                <c:pt idx="23">
                  <c:v>Endumeni Local Municipality</c:v>
                </c:pt>
                <c:pt idx="24">
                  <c:v>Mbonambi Local Municipality</c:v>
                </c:pt>
                <c:pt idx="25">
                  <c:v>uPhongolo Local Municipality</c:v>
                </c:pt>
                <c:pt idx="26">
                  <c:v>Umtshezi Local Municipality</c:v>
                </c:pt>
                <c:pt idx="27">
                  <c:v>uMshwathi Local Municipality</c:v>
                </c:pt>
                <c:pt idx="28">
                  <c:v>Indaka Local Municipality</c:v>
                </c:pt>
                <c:pt idx="29">
                  <c:v>Umzimkhulu Local Municipality (Umzimkulu)</c:v>
                </c:pt>
                <c:pt idx="30">
                  <c:v>Mthonjaneni Local Municipality</c:v>
                </c:pt>
                <c:pt idx="31">
                  <c:v>Ubuhlebezwe Local Municipality</c:v>
                </c:pt>
                <c:pt idx="32">
                  <c:v>Jozini Local Municipality</c:v>
                </c:pt>
                <c:pt idx="33">
                  <c:v>Mkhambathini Local Municipality</c:v>
                </c:pt>
                <c:pt idx="34">
                  <c:v>uMlalazi Local Municipality</c:v>
                </c:pt>
                <c:pt idx="35">
                  <c:v>Mandeni Local Municipality (Endondakusuka)</c:v>
                </c:pt>
                <c:pt idx="36">
                  <c:v>Umzumbe Local Municipality </c:v>
                </c:pt>
                <c:pt idx="37">
                  <c:v>Umvoti Local Municipality</c:v>
                </c:pt>
                <c:pt idx="38">
                  <c:v>Nongoma Local Municipality</c:v>
                </c:pt>
                <c:pt idx="39">
                  <c:v>Ulundi Local Municipality</c:v>
                </c:pt>
                <c:pt idx="40">
                  <c:v>Greater Kokstad Local Municipality</c:v>
                </c:pt>
                <c:pt idx="41">
                  <c:v>Emnambithi-Ladysmith Local Municipality</c:v>
                </c:pt>
                <c:pt idx="42">
                  <c:v>Umdoni Local Municipality</c:v>
                </c:pt>
                <c:pt idx="43">
                  <c:v>Abaqulusi Local Municipality</c:v>
                </c:pt>
                <c:pt idx="44">
                  <c:v>uMhlathuze Local Municipality</c:v>
                </c:pt>
                <c:pt idx="45">
                  <c:v>Hibiscus Coast Local Municipality</c:v>
                </c:pt>
                <c:pt idx="46">
                  <c:v>uMngeni Local Municipality</c:v>
                </c:pt>
                <c:pt idx="47">
                  <c:v>Newcastle Local Municipality</c:v>
                </c:pt>
                <c:pt idx="48">
                  <c:v>KwaDukuza Local Municipality</c:v>
                </c:pt>
                <c:pt idx="49">
                  <c:v>The Msunduzi Local Municipality</c:v>
                </c:pt>
                <c:pt idx="50">
                  <c:v>eThekwini Metropolitan Municipality</c:v>
                </c:pt>
              </c:strCache>
            </c:strRef>
          </c:cat>
          <c:val>
            <c:numRef>
              <c:f>Summary!$G$2:$G$52</c:f>
              <c:numCache>
                <c:formatCode>0.00</c:formatCode>
                <c:ptCount val="51"/>
                <c:pt idx="0">
                  <c:v>5.75</c:v>
                </c:pt>
                <c:pt idx="1">
                  <c:v>11.5</c:v>
                </c:pt>
                <c:pt idx="2">
                  <c:v>17.25</c:v>
                </c:pt>
                <c:pt idx="3">
                  <c:v>9.25</c:v>
                </c:pt>
                <c:pt idx="4">
                  <c:v>16</c:v>
                </c:pt>
                <c:pt idx="5">
                  <c:v>8.5</c:v>
                </c:pt>
                <c:pt idx="6">
                  <c:v>6.25</c:v>
                </c:pt>
                <c:pt idx="7">
                  <c:v>24.75</c:v>
                </c:pt>
                <c:pt idx="8">
                  <c:v>17.75</c:v>
                </c:pt>
                <c:pt idx="9">
                  <c:v>12.5</c:v>
                </c:pt>
                <c:pt idx="10">
                  <c:v>20.5</c:v>
                </c:pt>
                <c:pt idx="11">
                  <c:v>23</c:v>
                </c:pt>
                <c:pt idx="12">
                  <c:v>23.25</c:v>
                </c:pt>
                <c:pt idx="13">
                  <c:v>19.25</c:v>
                </c:pt>
                <c:pt idx="14">
                  <c:v>28</c:v>
                </c:pt>
                <c:pt idx="15">
                  <c:v>18</c:v>
                </c:pt>
                <c:pt idx="16">
                  <c:v>17.75</c:v>
                </c:pt>
                <c:pt idx="17">
                  <c:v>16.75</c:v>
                </c:pt>
                <c:pt idx="18">
                  <c:v>15.5</c:v>
                </c:pt>
                <c:pt idx="19">
                  <c:v>15.75</c:v>
                </c:pt>
                <c:pt idx="20">
                  <c:v>28</c:v>
                </c:pt>
                <c:pt idx="21">
                  <c:v>21.5</c:v>
                </c:pt>
                <c:pt idx="22">
                  <c:v>23.5</c:v>
                </c:pt>
                <c:pt idx="23">
                  <c:v>39.5</c:v>
                </c:pt>
                <c:pt idx="24">
                  <c:v>15</c:v>
                </c:pt>
                <c:pt idx="25">
                  <c:v>29</c:v>
                </c:pt>
                <c:pt idx="26">
                  <c:v>35</c:v>
                </c:pt>
                <c:pt idx="27">
                  <c:v>27</c:v>
                </c:pt>
                <c:pt idx="28">
                  <c:v>16.25</c:v>
                </c:pt>
                <c:pt idx="29">
                  <c:v>26.25</c:v>
                </c:pt>
                <c:pt idx="30">
                  <c:v>25.75</c:v>
                </c:pt>
                <c:pt idx="31">
                  <c:v>19.25</c:v>
                </c:pt>
                <c:pt idx="32">
                  <c:v>16.5</c:v>
                </c:pt>
                <c:pt idx="33">
                  <c:v>22.5</c:v>
                </c:pt>
                <c:pt idx="34">
                  <c:v>36.75</c:v>
                </c:pt>
                <c:pt idx="35">
                  <c:v>31.5</c:v>
                </c:pt>
                <c:pt idx="36">
                  <c:v>10</c:v>
                </c:pt>
                <c:pt idx="37">
                  <c:v>36.25</c:v>
                </c:pt>
                <c:pt idx="38">
                  <c:v>12.25</c:v>
                </c:pt>
                <c:pt idx="39">
                  <c:v>31.5</c:v>
                </c:pt>
                <c:pt idx="40">
                  <c:v>42</c:v>
                </c:pt>
                <c:pt idx="41">
                  <c:v>44</c:v>
                </c:pt>
                <c:pt idx="42">
                  <c:v>40</c:v>
                </c:pt>
                <c:pt idx="43">
                  <c:v>39.25</c:v>
                </c:pt>
                <c:pt idx="44">
                  <c:v>46.25</c:v>
                </c:pt>
                <c:pt idx="45">
                  <c:v>46</c:v>
                </c:pt>
                <c:pt idx="46">
                  <c:v>46.75</c:v>
                </c:pt>
                <c:pt idx="47">
                  <c:v>44.5</c:v>
                </c:pt>
                <c:pt idx="48">
                  <c:v>49</c:v>
                </c:pt>
                <c:pt idx="49">
                  <c:v>48.25</c:v>
                </c:pt>
                <c:pt idx="50">
                  <c:v>49.5</c:v>
                </c:pt>
              </c:numCache>
            </c:numRef>
          </c:val>
        </c:ser>
        <c:shape val="box"/>
        <c:axId val="90675840"/>
        <c:axId val="90698112"/>
        <c:axId val="0"/>
      </c:bar3DChart>
      <c:catAx>
        <c:axId val="906758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90698112"/>
        <c:crosses val="autoZero"/>
        <c:auto val="1"/>
        <c:lblAlgn val="ctr"/>
        <c:lblOffset val="100"/>
      </c:catAx>
      <c:valAx>
        <c:axId val="90698112"/>
        <c:scaling>
          <c:orientation val="minMax"/>
        </c:scaling>
        <c:axPos val="l"/>
        <c:numFmt formatCode="General" sourceLinked="1"/>
        <c:tickLblPos val="nextTo"/>
        <c:txPr>
          <a:bodyPr/>
          <a:lstStyle/>
          <a:p>
            <a:pPr>
              <a:defRPr lang="en-US"/>
            </a:pPr>
            <a:endParaRPr lang="en-US"/>
          </a:p>
        </c:txPr>
        <c:crossAx val="90675840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0664634133848067"/>
          <c:y val="5.2524445680245016E-2"/>
          <c:w val="0.23751241039621429"/>
          <c:h val="0.12020508672371044"/>
        </c:manualLayout>
      </c:layout>
      <c:txPr>
        <a:bodyPr/>
        <a:lstStyle/>
        <a:p>
          <a:pPr>
            <a:defRPr lang="en-US" sz="1200" b="1"/>
          </a:pPr>
          <a:endParaRPr lang="en-US"/>
        </a:p>
      </c:txPr>
    </c:legend>
    <c:plotVisOnly val="1"/>
    <c:dispBlanksAs val="gap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Cover!A1"/><Relationship Id="rId1" Type="http://schemas.openxmlformats.org/officeDocument/2006/relationships/chart" Target="../charts/chart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Cover!A1"/><Relationship Id="rId1" Type="http://schemas.openxmlformats.org/officeDocument/2006/relationships/chart" Target="../charts/chart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hyperlink" Target="#Cover!A1"/><Relationship Id="rId1" Type="http://schemas.openxmlformats.org/officeDocument/2006/relationships/chart" Target="../charts/chart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hyperlink" Target="#Cover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Cover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hyperlink" Target="#Cover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2" Type="http://schemas.openxmlformats.org/officeDocument/2006/relationships/chart" Target="../charts/chart9.xml"/><Relationship Id="rId1" Type="http://schemas.openxmlformats.org/officeDocument/2006/relationships/hyperlink" Target="#Cover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1</xdr:row>
      <xdr:rowOff>47625</xdr:rowOff>
    </xdr:from>
    <xdr:to>
      <xdr:col>0</xdr:col>
      <xdr:colOff>1304925</xdr:colOff>
      <xdr:row>1</xdr:row>
      <xdr:rowOff>400050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142875" y="352425"/>
          <a:ext cx="1162050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1162050</xdr:colOff>
      <xdr:row>1</xdr:row>
      <xdr:rowOff>352425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304800"/>
          <a:ext cx="1162050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1162050</xdr:colOff>
      <xdr:row>2</xdr:row>
      <xdr:rowOff>19050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304800"/>
          <a:ext cx="1162050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1162050</xdr:colOff>
      <xdr:row>1</xdr:row>
      <xdr:rowOff>352425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304800"/>
          <a:ext cx="1162050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1162050</xdr:colOff>
      <xdr:row>1</xdr:row>
      <xdr:rowOff>352425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304800"/>
          <a:ext cx="1162050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1162050</xdr:colOff>
      <xdr:row>1</xdr:row>
      <xdr:rowOff>352425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0" y="304800"/>
          <a:ext cx="1162050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0</xdr:rowOff>
    </xdr:from>
    <xdr:to>
      <xdr:col>1</xdr:col>
      <xdr:colOff>1323974</xdr:colOff>
      <xdr:row>1</xdr:row>
      <xdr:rowOff>352425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04850" y="304800"/>
          <a:ext cx="1228724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2</xdr:row>
      <xdr:rowOff>123825</xdr:rowOff>
    </xdr:from>
    <xdr:to>
      <xdr:col>6</xdr:col>
      <xdr:colOff>1162050</xdr:colOff>
      <xdr:row>5</xdr:row>
      <xdr:rowOff>114300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6162675" y="733425"/>
          <a:ext cx="12763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</xdr:row>
      <xdr:rowOff>0</xdr:rowOff>
    </xdr:from>
    <xdr:to>
      <xdr:col>6</xdr:col>
      <xdr:colOff>57150</xdr:colOff>
      <xdr:row>6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6153150" y="752475"/>
          <a:ext cx="12763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55</xdr:row>
      <xdr:rowOff>9525</xdr:rowOff>
    </xdr:from>
    <xdr:to>
      <xdr:col>10</xdr:col>
      <xdr:colOff>95250</xdr:colOff>
      <xdr:row>86</xdr:row>
      <xdr:rowOff>38100</xdr:rowOff>
    </xdr:to>
    <xdr:graphicFrame macro="">
      <xdr:nvGraphicFramePr>
        <xdr:cNvPr id="1536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4</xdr:row>
      <xdr:rowOff>0</xdr:rowOff>
    </xdr:from>
    <xdr:to>
      <xdr:col>7</xdr:col>
      <xdr:colOff>57150</xdr:colOff>
      <xdr:row>7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9105900" y="933450"/>
          <a:ext cx="12763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438151</xdr:colOff>
      <xdr:row>5</xdr:row>
      <xdr:rowOff>47625</xdr:rowOff>
    </xdr:from>
    <xdr:to>
      <xdr:col>5</xdr:col>
      <xdr:colOff>400051</xdr:colOff>
      <xdr:row>8</xdr:row>
      <xdr:rowOff>171450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8067676" y="1504950"/>
          <a:ext cx="1181100" cy="6953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55</xdr:row>
      <xdr:rowOff>0</xdr:rowOff>
    </xdr:from>
    <xdr:to>
      <xdr:col>10</xdr:col>
      <xdr:colOff>95250</xdr:colOff>
      <xdr:row>86</xdr:row>
      <xdr:rowOff>28575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4</xdr:row>
      <xdr:rowOff>0</xdr:rowOff>
    </xdr:from>
    <xdr:to>
      <xdr:col>7</xdr:col>
      <xdr:colOff>57150</xdr:colOff>
      <xdr:row>7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9105900" y="933450"/>
          <a:ext cx="12763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409576</xdr:colOff>
      <xdr:row>5</xdr:row>
      <xdr:rowOff>0</xdr:rowOff>
    </xdr:from>
    <xdr:to>
      <xdr:col>5</xdr:col>
      <xdr:colOff>352426</xdr:colOff>
      <xdr:row>8</xdr:row>
      <xdr:rowOff>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7496176" y="1457325"/>
          <a:ext cx="11620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55</xdr:row>
      <xdr:rowOff>0</xdr:rowOff>
    </xdr:from>
    <xdr:to>
      <xdr:col>10</xdr:col>
      <xdr:colOff>95250</xdr:colOff>
      <xdr:row>86</xdr:row>
      <xdr:rowOff>28575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4</xdr:row>
      <xdr:rowOff>0</xdr:rowOff>
    </xdr:from>
    <xdr:to>
      <xdr:col>7</xdr:col>
      <xdr:colOff>57150</xdr:colOff>
      <xdr:row>7</xdr:row>
      <xdr:rowOff>0</xdr:rowOff>
    </xdr:to>
    <xdr:sp macro="" textlink="">
      <xdr:nvSpPr>
        <xdr:cNvPr id="3" name="Left Arrow 2">
          <a:hlinkClick xmlns:r="http://schemas.openxmlformats.org/officeDocument/2006/relationships" r:id="rId2"/>
        </xdr:cNvPr>
        <xdr:cNvSpPr/>
      </xdr:nvSpPr>
      <xdr:spPr>
        <a:xfrm>
          <a:off x="9105900" y="1114425"/>
          <a:ext cx="12763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  <xdr:twoCellAnchor>
    <xdr:from>
      <xdr:col>0</xdr:col>
      <xdr:colOff>85724</xdr:colOff>
      <xdr:row>86</xdr:row>
      <xdr:rowOff>28574</xdr:rowOff>
    </xdr:from>
    <xdr:to>
      <xdr:col>10</xdr:col>
      <xdr:colOff>171450</xdr:colOff>
      <xdr:row>113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409576</xdr:colOff>
      <xdr:row>5</xdr:row>
      <xdr:rowOff>0</xdr:rowOff>
    </xdr:from>
    <xdr:to>
      <xdr:col>5</xdr:col>
      <xdr:colOff>352426</xdr:colOff>
      <xdr:row>8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496176" y="1457325"/>
          <a:ext cx="11620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7</xdr:col>
      <xdr:colOff>57150</xdr:colOff>
      <xdr:row>7</xdr:row>
      <xdr:rowOff>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9572625" y="1114425"/>
          <a:ext cx="12763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  <xdr:twoCellAnchor>
    <xdr:from>
      <xdr:col>0</xdr:col>
      <xdr:colOff>0</xdr:colOff>
      <xdr:row>85</xdr:row>
      <xdr:rowOff>161923</xdr:rowOff>
    </xdr:from>
    <xdr:to>
      <xdr:col>10</xdr:col>
      <xdr:colOff>85725</xdr:colOff>
      <xdr:row>119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55</xdr:row>
      <xdr:rowOff>0</xdr:rowOff>
    </xdr:from>
    <xdr:to>
      <xdr:col>9</xdr:col>
      <xdr:colOff>190500</xdr:colOff>
      <xdr:row>86</xdr:row>
      <xdr:rowOff>28575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409576</xdr:colOff>
      <xdr:row>5</xdr:row>
      <xdr:rowOff>0</xdr:rowOff>
    </xdr:from>
    <xdr:to>
      <xdr:col>5</xdr:col>
      <xdr:colOff>352426</xdr:colOff>
      <xdr:row>8</xdr:row>
      <xdr:rowOff>0</xdr:rowOff>
    </xdr:to>
    <xdr:sp macro="" textlink="">
      <xdr:nvSpPr>
        <xdr:cNvPr id="2" name="Left Arrow 1">
          <a:hlinkClick xmlns:r="http://schemas.openxmlformats.org/officeDocument/2006/relationships" r:id="rId1"/>
        </xdr:cNvPr>
        <xdr:cNvSpPr/>
      </xdr:nvSpPr>
      <xdr:spPr>
        <a:xfrm>
          <a:off x="7496176" y="1457325"/>
          <a:ext cx="15049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0</xdr:rowOff>
    </xdr:from>
    <xdr:to>
      <xdr:col>7</xdr:col>
      <xdr:colOff>57150</xdr:colOff>
      <xdr:row>7</xdr:row>
      <xdr:rowOff>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9105900" y="1114425"/>
          <a:ext cx="1276350" cy="5715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  <xdr:twoCellAnchor>
    <xdr:from>
      <xdr:col>0</xdr:col>
      <xdr:colOff>76199</xdr:colOff>
      <xdr:row>85</xdr:row>
      <xdr:rowOff>114300</xdr:rowOff>
    </xdr:from>
    <xdr:to>
      <xdr:col>10</xdr:col>
      <xdr:colOff>95250</xdr:colOff>
      <xdr:row>116</xdr:row>
      <xdr:rowOff>114299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54</xdr:row>
      <xdr:rowOff>171450</xdr:rowOff>
    </xdr:from>
    <xdr:to>
      <xdr:col>10</xdr:col>
      <xdr:colOff>114300</xdr:colOff>
      <xdr:row>86</xdr:row>
      <xdr:rowOff>9525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771524</xdr:colOff>
      <xdr:row>0</xdr:row>
      <xdr:rowOff>104775</xdr:rowOff>
    </xdr:from>
    <xdr:to>
      <xdr:col>0</xdr:col>
      <xdr:colOff>1828799</xdr:colOff>
      <xdr:row>0</xdr:row>
      <xdr:rowOff>647700</xdr:rowOff>
    </xdr:to>
    <xdr:sp macro="" textlink="">
      <xdr:nvSpPr>
        <xdr:cNvPr id="3" name="Left Arrow 2">
          <a:hlinkClick xmlns:r="http://schemas.openxmlformats.org/officeDocument/2006/relationships" r:id="rId1"/>
        </xdr:cNvPr>
        <xdr:cNvSpPr/>
      </xdr:nvSpPr>
      <xdr:spPr>
        <a:xfrm>
          <a:off x="771524" y="104775"/>
          <a:ext cx="1057275" cy="5429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Cover</a:t>
          </a:r>
          <a:r>
            <a:rPr lang="en-US" sz="1100" baseline="0"/>
            <a:t> Page</a:t>
          </a:r>
          <a:endParaRPr lang="en-US" sz="1100"/>
        </a:p>
      </xdr:txBody>
    </xdr:sp>
    <xdr:clientData/>
  </xdr:twoCellAnchor>
  <xdr:twoCellAnchor>
    <xdr:from>
      <xdr:col>0</xdr:col>
      <xdr:colOff>219073</xdr:colOff>
      <xdr:row>55</xdr:row>
      <xdr:rowOff>9524</xdr:rowOff>
    </xdr:from>
    <xdr:to>
      <xdr:col>6</xdr:col>
      <xdr:colOff>1562099</xdr:colOff>
      <xdr:row>81</xdr:row>
      <xdr:rowOff>133350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238125</xdr:colOff>
      <xdr:row>82</xdr:row>
      <xdr:rowOff>142875</xdr:rowOff>
    </xdr:from>
    <xdr:to>
      <xdr:col>6</xdr:col>
      <xdr:colOff>1657350</xdr:colOff>
      <xdr:row>113</xdr:row>
      <xdr:rowOff>171450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2"/>
  <sheetViews>
    <sheetView tabSelected="1" topLeftCell="A2" workbookViewId="0"/>
  </sheetViews>
  <sheetFormatPr defaultRowHeight="15"/>
  <cols>
    <col min="1" max="1" width="2.7109375" customWidth="1"/>
    <col min="2" max="2" width="34.28515625" customWidth="1"/>
    <col min="3" max="3" width="9.42578125" customWidth="1"/>
    <col min="4" max="4" width="36.85546875" customWidth="1"/>
    <col min="5" max="5" width="17.85546875" customWidth="1"/>
    <col min="6" max="6" width="19.28515625" customWidth="1"/>
    <col min="7" max="7" width="16" customWidth="1"/>
    <col min="8" max="8" width="11.140625" customWidth="1"/>
    <col min="9" max="10" width="10.28515625" customWidth="1"/>
  </cols>
  <sheetData>
    <row r="1" spans="1:15" ht="9" hidden="1" customHeight="1">
      <c r="A1" s="76"/>
      <c r="B1" s="72"/>
      <c r="C1" s="72"/>
      <c r="D1" s="72"/>
      <c r="E1" s="72"/>
      <c r="F1" s="72"/>
      <c r="G1" s="72"/>
      <c r="H1" s="72"/>
      <c r="I1" s="72"/>
      <c r="J1" s="72"/>
      <c r="K1" s="72"/>
      <c r="L1" s="74"/>
      <c r="M1" s="74"/>
      <c r="N1" s="74"/>
      <c r="O1" s="75"/>
    </row>
    <row r="2" spans="1:15" ht="33" customHeight="1">
      <c r="A2" s="82"/>
      <c r="B2" s="83"/>
      <c r="C2" s="84" t="s">
        <v>5</v>
      </c>
      <c r="D2" s="84"/>
      <c r="E2" s="84"/>
      <c r="F2" s="83"/>
      <c r="G2" s="83"/>
      <c r="H2" s="83"/>
      <c r="I2" s="83"/>
      <c r="J2" s="83"/>
      <c r="K2" s="85"/>
      <c r="L2" s="73"/>
      <c r="M2" s="74"/>
      <c r="N2" s="74"/>
      <c r="O2" s="75"/>
    </row>
    <row r="3" spans="1:15" ht="26.25">
      <c r="A3" s="82"/>
      <c r="B3" s="83"/>
      <c r="C3" s="86" t="s">
        <v>91</v>
      </c>
      <c r="D3" s="86"/>
      <c r="E3" s="87"/>
      <c r="F3" s="87"/>
      <c r="G3" s="83"/>
      <c r="H3" s="92" t="s">
        <v>97</v>
      </c>
      <c r="I3" s="83"/>
      <c r="J3" s="83"/>
      <c r="K3" s="85"/>
      <c r="L3" s="73"/>
      <c r="M3" s="74"/>
      <c r="N3" s="74"/>
      <c r="O3" s="75"/>
    </row>
    <row r="4" spans="1:15" ht="1.5" customHeight="1">
      <c r="A4" s="82"/>
      <c r="B4" s="83"/>
      <c r="C4" s="87"/>
      <c r="D4" s="87"/>
      <c r="E4" s="87"/>
      <c r="F4" s="87"/>
      <c r="G4" s="83"/>
      <c r="H4" s="83"/>
      <c r="I4" s="83"/>
      <c r="J4" s="83"/>
      <c r="K4" s="85"/>
      <c r="L4" s="73"/>
      <c r="M4" s="74"/>
      <c r="N4" s="74"/>
      <c r="O4" s="75"/>
    </row>
    <row r="5" spans="1:15" ht="21.75" customHeight="1">
      <c r="A5" s="82"/>
      <c r="B5" s="83"/>
      <c r="C5" s="87"/>
      <c r="D5" s="88" t="s">
        <v>0</v>
      </c>
      <c r="E5" s="86"/>
      <c r="F5" s="87"/>
      <c r="G5" s="83"/>
      <c r="H5" s="92" t="s">
        <v>98</v>
      </c>
      <c r="I5" s="92" t="s">
        <v>99</v>
      </c>
      <c r="J5" s="92"/>
      <c r="K5" s="85"/>
      <c r="L5" s="73"/>
      <c r="M5" s="74"/>
      <c r="N5" s="74"/>
      <c r="O5" s="75"/>
    </row>
    <row r="6" spans="1:15" ht="26.25">
      <c r="A6" s="82"/>
      <c r="B6" s="83"/>
      <c r="C6" s="87"/>
      <c r="D6" s="88" t="s">
        <v>1</v>
      </c>
      <c r="E6" s="86"/>
      <c r="F6" s="87"/>
      <c r="G6" s="83"/>
      <c r="H6" s="83"/>
      <c r="I6" s="83"/>
      <c r="J6" s="83"/>
      <c r="K6" s="85"/>
      <c r="L6" s="73"/>
      <c r="M6" s="74"/>
      <c r="N6" s="74"/>
      <c r="O6" s="75"/>
    </row>
    <row r="7" spans="1:15" ht="26.25">
      <c r="A7" s="82"/>
      <c r="B7" s="83"/>
      <c r="C7" s="87"/>
      <c r="D7" s="88" t="s">
        <v>81</v>
      </c>
      <c r="E7" s="86"/>
      <c r="F7" s="87"/>
      <c r="G7" s="83"/>
      <c r="H7" s="83"/>
      <c r="I7" s="83"/>
      <c r="J7" s="83"/>
      <c r="K7" s="85"/>
      <c r="L7" s="73"/>
      <c r="M7" s="74"/>
      <c r="N7" s="74"/>
      <c r="O7" s="75"/>
    </row>
    <row r="8" spans="1:15" ht="26.25">
      <c r="A8" s="82"/>
      <c r="B8" s="83"/>
      <c r="C8" s="87"/>
      <c r="D8" s="88" t="s">
        <v>82</v>
      </c>
      <c r="E8" s="86"/>
      <c r="F8" s="87"/>
      <c r="G8" s="83"/>
      <c r="H8" s="83"/>
      <c r="I8" s="83"/>
      <c r="J8" s="83"/>
      <c r="K8" s="85"/>
      <c r="L8" s="73"/>
      <c r="M8" s="74"/>
      <c r="N8" s="74"/>
      <c r="O8" s="75"/>
    </row>
    <row r="9" spans="1:15" ht="26.25">
      <c r="A9" s="82"/>
      <c r="B9" s="83"/>
      <c r="C9" s="87"/>
      <c r="D9" s="88" t="s">
        <v>96</v>
      </c>
      <c r="E9" s="86"/>
      <c r="F9" s="87"/>
      <c r="G9" s="83"/>
      <c r="H9" s="83"/>
      <c r="I9" s="83"/>
      <c r="J9" s="83"/>
      <c r="K9" s="85"/>
      <c r="L9" s="73"/>
      <c r="M9" s="74"/>
      <c r="N9" s="74"/>
      <c r="O9" s="75"/>
    </row>
    <row r="10" spans="1:15" ht="26.25">
      <c r="A10" s="82"/>
      <c r="B10" s="83"/>
      <c r="C10" s="87"/>
      <c r="D10" s="88" t="s">
        <v>84</v>
      </c>
      <c r="E10" s="86"/>
      <c r="F10" s="87"/>
      <c r="G10" s="83"/>
      <c r="H10" s="83"/>
      <c r="I10" s="83"/>
      <c r="J10" s="83"/>
      <c r="K10" s="85"/>
      <c r="L10" s="73"/>
      <c r="M10" s="74"/>
      <c r="N10" s="74"/>
      <c r="O10" s="75"/>
    </row>
    <row r="11" spans="1:15" ht="26.25">
      <c r="A11" s="82"/>
      <c r="B11" s="83"/>
      <c r="C11" s="123" t="s">
        <v>93</v>
      </c>
      <c r="D11" s="122"/>
      <c r="E11" s="122"/>
      <c r="F11" s="87"/>
      <c r="G11" s="83"/>
      <c r="H11" s="83"/>
      <c r="I11" s="83"/>
      <c r="J11" s="83"/>
      <c r="K11" s="85"/>
      <c r="L11" s="73"/>
      <c r="M11" s="74"/>
      <c r="N11" s="74"/>
      <c r="O11" s="75"/>
    </row>
    <row r="12" spans="1:15" ht="21">
      <c r="A12" s="82"/>
      <c r="B12" s="83"/>
      <c r="C12" s="123" t="s">
        <v>92</v>
      </c>
      <c r="D12" s="122"/>
      <c r="E12" s="122"/>
      <c r="F12" s="83"/>
      <c r="G12" s="83"/>
      <c r="H12" s="83"/>
      <c r="I12" s="83"/>
      <c r="J12" s="83"/>
      <c r="K12" s="85"/>
      <c r="L12" s="73"/>
      <c r="M12" s="74"/>
      <c r="N12" s="74"/>
      <c r="O12" s="75"/>
    </row>
    <row r="13" spans="1:15" ht="21">
      <c r="A13" s="82"/>
      <c r="B13" s="83"/>
      <c r="C13" s="123" t="s">
        <v>100</v>
      </c>
      <c r="D13" s="122"/>
      <c r="E13" s="122"/>
      <c r="F13" s="88" t="s">
        <v>110</v>
      </c>
      <c r="G13" s="83"/>
      <c r="H13" s="83"/>
      <c r="I13" s="83"/>
      <c r="J13" s="83"/>
      <c r="K13" s="85"/>
    </row>
    <row r="14" spans="1:15" ht="21">
      <c r="A14" s="82"/>
      <c r="B14" s="83"/>
      <c r="C14" s="123" t="s">
        <v>114</v>
      </c>
      <c r="D14" s="122"/>
      <c r="E14" s="122"/>
      <c r="F14" s="88" t="s">
        <v>118</v>
      </c>
      <c r="G14" s="83"/>
      <c r="H14" s="83"/>
      <c r="I14" s="83"/>
      <c r="J14" s="83"/>
      <c r="K14" s="85"/>
    </row>
    <row r="15" spans="1:15" ht="21">
      <c r="A15" s="82"/>
      <c r="B15" s="83"/>
      <c r="C15" s="123" t="s">
        <v>121</v>
      </c>
      <c r="D15" s="122"/>
      <c r="E15" s="122"/>
      <c r="F15" s="115" t="s">
        <v>117</v>
      </c>
      <c r="G15" s="83"/>
      <c r="H15" s="83"/>
      <c r="I15" s="83"/>
      <c r="J15" s="83"/>
      <c r="K15" s="85"/>
    </row>
    <row r="16" spans="1:15" ht="21">
      <c r="A16" s="82"/>
      <c r="B16" s="83"/>
      <c r="C16" s="123" t="s">
        <v>130</v>
      </c>
      <c r="D16" s="122"/>
      <c r="E16" s="122"/>
      <c r="F16" s="115" t="s">
        <v>135</v>
      </c>
      <c r="G16" s="83"/>
      <c r="H16" s="83"/>
      <c r="I16" s="83"/>
      <c r="J16" s="83"/>
      <c r="K16" s="85"/>
    </row>
    <row r="17" spans="1:11" ht="21">
      <c r="A17" s="82"/>
      <c r="B17" s="83"/>
      <c r="C17" s="123" t="s">
        <v>133</v>
      </c>
      <c r="D17" s="122"/>
      <c r="E17" s="122"/>
      <c r="F17" s="115" t="s">
        <v>134</v>
      </c>
      <c r="G17" s="83"/>
      <c r="H17" s="83"/>
      <c r="I17" s="83"/>
      <c r="J17" s="83"/>
      <c r="K17" s="85"/>
    </row>
    <row r="18" spans="1:11" ht="21">
      <c r="A18" s="82"/>
      <c r="B18" s="83"/>
      <c r="C18" s="123" t="s">
        <v>122</v>
      </c>
      <c r="D18" s="122"/>
      <c r="E18" s="122"/>
      <c r="F18" s="88"/>
      <c r="G18" s="83"/>
      <c r="H18" s="83"/>
      <c r="I18" s="83"/>
      <c r="J18" s="83"/>
      <c r="K18" s="85"/>
    </row>
    <row r="19" spans="1:11">
      <c r="A19" s="82"/>
      <c r="B19" s="121" t="s">
        <v>126</v>
      </c>
      <c r="C19" s="122"/>
      <c r="D19" s="122"/>
      <c r="E19" s="122"/>
      <c r="F19" s="122"/>
      <c r="G19" s="83"/>
      <c r="H19" s="83"/>
      <c r="I19" s="83"/>
      <c r="J19" s="83"/>
      <c r="K19" s="85"/>
    </row>
    <row r="20" spans="1:11">
      <c r="A20" s="82"/>
      <c r="B20" s="83"/>
      <c r="C20" s="83"/>
      <c r="D20" s="83"/>
      <c r="E20" s="83"/>
      <c r="F20" s="83"/>
      <c r="G20" s="83"/>
      <c r="H20" s="83"/>
      <c r="I20" s="83"/>
      <c r="J20" s="83"/>
      <c r="K20" s="85"/>
    </row>
    <row r="21" spans="1:11">
      <c r="A21" s="82"/>
      <c r="B21" s="83"/>
      <c r="C21" s="83"/>
      <c r="D21" s="83"/>
      <c r="E21" s="83"/>
      <c r="F21" s="83"/>
      <c r="G21" s="83"/>
      <c r="H21" s="83"/>
      <c r="I21" s="83"/>
      <c r="J21" s="83"/>
      <c r="K21" s="85"/>
    </row>
    <row r="22" spans="1:11" ht="15.75" thickBot="1">
      <c r="A22" s="89"/>
      <c r="B22" s="90"/>
      <c r="C22" s="90"/>
      <c r="D22" s="90"/>
      <c r="E22" s="90"/>
      <c r="F22" s="90"/>
      <c r="G22" s="90"/>
      <c r="H22" s="90"/>
      <c r="I22" s="90"/>
      <c r="J22" s="90"/>
      <c r="K22" s="91"/>
    </row>
  </sheetData>
  <mergeCells count="9">
    <mergeCell ref="B19:F19"/>
    <mergeCell ref="C11:E11"/>
    <mergeCell ref="C12:E12"/>
    <mergeCell ref="C13:E13"/>
    <mergeCell ref="C18:E18"/>
    <mergeCell ref="C15:E15"/>
    <mergeCell ref="C14:E14"/>
    <mergeCell ref="C16:E16"/>
    <mergeCell ref="C17:E17"/>
  </mergeCells>
  <hyperlinks>
    <hyperlink ref="D5" location="'Rank-income'!A1" display="Income"/>
    <hyperlink ref="D6" location="'Rank-employment'!A1" display="Employment"/>
    <hyperlink ref="D7" location="'Rank-health'!A1" display="Health"/>
    <hyperlink ref="D8" location="'Rank education'!A1" display="Education"/>
    <hyperlink ref="D9" location="'Rank-Living enviro'!A1" display="Livining environment"/>
    <hyperlink ref="D10" location="'Rank-crime'!A1" display="Crime"/>
    <hyperlink ref="C11" location="Scores!A1" display="Score"/>
    <hyperlink ref="C12" location="'Final ranking'!A1" display="Final Ranking"/>
    <hyperlink ref="C13" location="'Munic. Expend. Ranking'!A1" display="Munic. Expend. Ranking"/>
    <hyperlink ref="F13" location="Correlation!A1" display="Correlation"/>
    <hyperlink ref="F14" location="Correlation1!A1" display="Correlation 1"/>
    <hyperlink ref="C14" location="'Munic Gov Grants'!A1" display="KZN Gov Grants as % of Operating Revenue -2008/09"/>
    <hyperlink ref="C14:E14" location="'Gov Grants Ranking'!A1" display="KZN Gov Grants as % of Operating Revenue "/>
    <hyperlink ref="F15" location="Correlation2!A1" display="Correlation 2"/>
    <hyperlink ref="C15:E15" location="'Munic Capital Expenditure'!A1" display="Munic. Capital Expend as % of Province"/>
    <hyperlink ref="C18:E18" location="Summary!A1" display="Summary Page"/>
    <hyperlink ref="C16:E16" location="'Distance to Durban'!A1" display="Distance to Durban"/>
    <hyperlink ref="F16" location="'Correlation 3'!A1" display="Correlation 3"/>
    <hyperlink ref="F17" location="'Correlation 4'!A1" display="Correlation 4"/>
    <hyperlink ref="C17:E17" location="Taxes!A1" display="Property Tax Burden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55"/>
  <sheetViews>
    <sheetView workbookViewId="0"/>
  </sheetViews>
  <sheetFormatPr defaultRowHeight="15"/>
  <cols>
    <col min="1" max="1" width="47.140625" customWidth="1"/>
    <col min="2" max="2" width="22.85546875" customWidth="1"/>
    <col min="3" max="3" width="15" customWidth="1"/>
    <col min="7" max="7" width="23" customWidth="1"/>
  </cols>
  <sheetData>
    <row r="1" spans="1:47" ht="24" thickBot="1">
      <c r="A1" s="3" t="s">
        <v>5</v>
      </c>
      <c r="B1" s="4"/>
      <c r="C1" s="5"/>
      <c r="D1" s="5"/>
    </row>
    <row r="2" spans="1:47" ht="40.5" customHeight="1" thickBot="1">
      <c r="A2" s="1"/>
      <c r="B2" s="2" t="s">
        <v>65</v>
      </c>
      <c r="C2" s="2" t="s">
        <v>76</v>
      </c>
      <c r="D2" s="2" t="s">
        <v>17</v>
      </c>
      <c r="G2" s="9"/>
    </row>
    <row r="3" spans="1:47" ht="41.25" customHeight="1" thickBot="1">
      <c r="A3" s="7"/>
      <c r="B3" s="51" t="s">
        <v>4</v>
      </c>
      <c r="C3" s="52"/>
      <c r="D3" s="11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</row>
    <row r="4" spans="1:47">
      <c r="A4" s="47" t="s">
        <v>39</v>
      </c>
      <c r="B4" s="44">
        <v>42.565993742783675</v>
      </c>
      <c r="C4" s="22">
        <f t="shared" ref="C4:C35" si="0">B4*(0.25)</f>
        <v>10.641498435695919</v>
      </c>
      <c r="D4" s="54">
        <v>1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</row>
    <row r="5" spans="1:47">
      <c r="A5" s="48" t="s">
        <v>49</v>
      </c>
      <c r="B5" s="26">
        <v>47.218118746669433</v>
      </c>
      <c r="C5" s="26">
        <f t="shared" si="0"/>
        <v>11.804529686667358</v>
      </c>
      <c r="D5" s="55">
        <v>2</v>
      </c>
    </row>
    <row r="6" spans="1:47">
      <c r="A6" s="48" t="s">
        <v>69</v>
      </c>
      <c r="B6" s="53">
        <v>49.519232457951851</v>
      </c>
      <c r="C6" s="26">
        <f t="shared" si="0"/>
        <v>12.379808114487963</v>
      </c>
      <c r="D6" s="55">
        <v>3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>
      <c r="A7" s="48" t="s">
        <v>33</v>
      </c>
      <c r="B7" s="12">
        <v>49.950087227190927</v>
      </c>
      <c r="C7" s="26">
        <f t="shared" si="0"/>
        <v>12.487521806797732</v>
      </c>
      <c r="D7" s="55">
        <v>4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</row>
    <row r="8" spans="1:47">
      <c r="A8" s="48" t="s">
        <v>20</v>
      </c>
      <c r="B8" s="12">
        <v>50.764899097347481</v>
      </c>
      <c r="C8" s="26">
        <f t="shared" si="0"/>
        <v>12.69122477433687</v>
      </c>
      <c r="D8" s="55">
        <v>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</row>
    <row r="9" spans="1:47">
      <c r="A9" s="48" t="s">
        <v>25</v>
      </c>
      <c r="B9" s="12">
        <v>52.081904178497204</v>
      </c>
      <c r="C9" s="26">
        <f t="shared" si="0"/>
        <v>13.020476044624301</v>
      </c>
      <c r="D9" s="55">
        <v>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</row>
    <row r="10" spans="1:47">
      <c r="A10" s="48" t="s">
        <v>34</v>
      </c>
      <c r="B10" s="12">
        <v>52.488658498475395</v>
      </c>
      <c r="C10" s="26">
        <f t="shared" si="0"/>
        <v>13.122164624618849</v>
      </c>
      <c r="D10" s="55">
        <v>7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</row>
    <row r="11" spans="1:47">
      <c r="A11" s="48" t="s">
        <v>22</v>
      </c>
      <c r="B11" s="12">
        <v>54.610176301400926</v>
      </c>
      <c r="C11" s="26">
        <f t="shared" si="0"/>
        <v>13.652544075350232</v>
      </c>
      <c r="D11" s="55">
        <v>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48" t="s">
        <v>35</v>
      </c>
      <c r="B12" s="12">
        <v>55.170130505219504</v>
      </c>
      <c r="C12" s="26">
        <f t="shared" si="0"/>
        <v>13.792532626304876</v>
      </c>
      <c r="D12" s="55">
        <v>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</row>
    <row r="13" spans="1:47">
      <c r="A13" s="48" t="s">
        <v>40</v>
      </c>
      <c r="B13" s="12">
        <v>55.535526564903506</v>
      </c>
      <c r="C13" s="26">
        <f t="shared" si="0"/>
        <v>13.883881641225877</v>
      </c>
      <c r="D13" s="55">
        <v>10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</row>
    <row r="14" spans="1:47">
      <c r="A14" s="48" t="s">
        <v>66</v>
      </c>
      <c r="B14" s="12">
        <v>55.787225587375701</v>
      </c>
      <c r="C14" s="26">
        <f t="shared" si="0"/>
        <v>13.946806396843925</v>
      </c>
      <c r="D14" s="55">
        <v>11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</row>
    <row r="15" spans="1:47">
      <c r="A15" s="48" t="s">
        <v>27</v>
      </c>
      <c r="B15" s="12">
        <v>56.219216030323473</v>
      </c>
      <c r="C15" s="26">
        <f t="shared" si="0"/>
        <v>14.054804007580868</v>
      </c>
      <c r="D15" s="55">
        <v>12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</row>
    <row r="16" spans="1:47">
      <c r="A16" s="48" t="s">
        <v>30</v>
      </c>
      <c r="B16" s="12">
        <v>59.382435273161107</v>
      </c>
      <c r="C16" s="26">
        <f t="shared" si="0"/>
        <v>14.845608818290277</v>
      </c>
      <c r="D16" s="55">
        <v>13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</row>
    <row r="17" spans="1:47">
      <c r="A17" s="48" t="s">
        <v>21</v>
      </c>
      <c r="B17" s="12">
        <v>59.54105062164713</v>
      </c>
      <c r="C17" s="26">
        <f t="shared" si="0"/>
        <v>14.885262655411783</v>
      </c>
      <c r="D17" s="55">
        <v>14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</row>
    <row r="18" spans="1:47">
      <c r="A18" s="48" t="s">
        <v>16</v>
      </c>
      <c r="B18" s="12">
        <v>60.726019976746471</v>
      </c>
      <c r="C18" s="26">
        <f t="shared" si="0"/>
        <v>15.181504994186618</v>
      </c>
      <c r="D18" s="55">
        <v>15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</row>
    <row r="19" spans="1:47">
      <c r="A19" s="48" t="s">
        <v>70</v>
      </c>
      <c r="B19" s="12">
        <v>61.266015663212471</v>
      </c>
      <c r="C19" s="26">
        <f t="shared" si="0"/>
        <v>15.316503915803118</v>
      </c>
      <c r="D19" s="55">
        <v>16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</row>
    <row r="20" spans="1:47">
      <c r="A20" s="48" t="s">
        <v>24</v>
      </c>
      <c r="B20" s="12">
        <v>62.122289140903</v>
      </c>
      <c r="C20" s="26">
        <f t="shared" si="0"/>
        <v>15.53057228522575</v>
      </c>
      <c r="D20" s="55">
        <v>17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>
      <c r="A21" s="48" t="s">
        <v>15</v>
      </c>
      <c r="B21" s="12">
        <v>62.957383019512939</v>
      </c>
      <c r="C21" s="26">
        <f t="shared" si="0"/>
        <v>15.739345754878235</v>
      </c>
      <c r="D21" s="55">
        <v>18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</row>
    <row r="22" spans="1:47">
      <c r="A22" s="48" t="s">
        <v>71</v>
      </c>
      <c r="B22" s="12">
        <v>65.65098626929732</v>
      </c>
      <c r="C22" s="26">
        <f t="shared" si="0"/>
        <v>16.41274656732433</v>
      </c>
      <c r="D22" s="55">
        <v>19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</row>
    <row r="23" spans="1:47">
      <c r="A23" s="48" t="s">
        <v>56</v>
      </c>
      <c r="B23" s="12">
        <v>72.613226746199558</v>
      </c>
      <c r="C23" s="26">
        <f t="shared" si="0"/>
        <v>18.15330668654989</v>
      </c>
      <c r="D23" s="55">
        <v>20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</row>
    <row r="24" spans="1:47">
      <c r="A24" s="48" t="s">
        <v>43</v>
      </c>
      <c r="B24" s="12">
        <v>72.682734253076219</v>
      </c>
      <c r="C24" s="26">
        <f t="shared" si="0"/>
        <v>18.170683563269055</v>
      </c>
      <c r="D24" s="55">
        <v>21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</row>
    <row r="25" spans="1:47">
      <c r="A25" s="48" t="s">
        <v>31</v>
      </c>
      <c r="B25" s="12">
        <v>75.108450069147835</v>
      </c>
      <c r="C25" s="26">
        <f t="shared" si="0"/>
        <v>18.777112517286959</v>
      </c>
      <c r="D25" s="55">
        <v>22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</row>
    <row r="26" spans="1:47">
      <c r="A26" s="48" t="s">
        <v>23</v>
      </c>
      <c r="B26" s="12">
        <v>76.875029638339583</v>
      </c>
      <c r="C26" s="26">
        <f t="shared" si="0"/>
        <v>19.218757409584896</v>
      </c>
      <c r="D26" s="55">
        <v>23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</row>
    <row r="27" spans="1:47">
      <c r="A27" s="48" t="s">
        <v>77</v>
      </c>
      <c r="B27" s="12">
        <v>77.668919728038532</v>
      </c>
      <c r="C27" s="26">
        <f t="shared" si="0"/>
        <v>19.417229932009633</v>
      </c>
      <c r="D27" s="55">
        <v>24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</row>
    <row r="28" spans="1:47">
      <c r="A28" s="48" t="s">
        <v>52</v>
      </c>
      <c r="B28" s="12">
        <v>78.279666494547811</v>
      </c>
      <c r="C28" s="26">
        <f t="shared" si="0"/>
        <v>19.569916623636953</v>
      </c>
      <c r="D28" s="55">
        <v>25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</row>
    <row r="29" spans="1:47">
      <c r="A29" s="48" t="s">
        <v>57</v>
      </c>
      <c r="B29" s="12">
        <v>85.200952881195917</v>
      </c>
      <c r="C29" s="26">
        <f t="shared" si="0"/>
        <v>21.300238220298979</v>
      </c>
      <c r="D29" s="55">
        <v>26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</row>
    <row r="30" spans="1:47">
      <c r="A30" s="48" t="s">
        <v>53</v>
      </c>
      <c r="B30" s="12">
        <v>86.823923488585052</v>
      </c>
      <c r="C30" s="26">
        <f t="shared" si="0"/>
        <v>21.705980872146263</v>
      </c>
      <c r="D30" s="55">
        <v>27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</row>
    <row r="31" spans="1:47">
      <c r="A31" s="48" t="s">
        <v>32</v>
      </c>
      <c r="B31" s="12">
        <v>90.89058195027053</v>
      </c>
      <c r="C31" s="26">
        <f t="shared" si="0"/>
        <v>22.722645487567632</v>
      </c>
      <c r="D31" s="55">
        <v>28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>
      <c r="A32" s="48" t="s">
        <v>28</v>
      </c>
      <c r="B32" s="12">
        <v>91.493701467353389</v>
      </c>
      <c r="C32" s="26">
        <f t="shared" si="0"/>
        <v>22.873425366838347</v>
      </c>
      <c r="D32" s="55">
        <v>29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1:47">
      <c r="A33" s="48" t="s">
        <v>60</v>
      </c>
      <c r="B33" s="12">
        <v>93.665624846463231</v>
      </c>
      <c r="C33" s="26">
        <f t="shared" si="0"/>
        <v>23.416406211615808</v>
      </c>
      <c r="D33" s="55">
        <v>30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>
      <c r="A34" s="48" t="s">
        <v>26</v>
      </c>
      <c r="B34" s="12">
        <v>94.700610097281256</v>
      </c>
      <c r="C34" s="26">
        <f t="shared" si="0"/>
        <v>23.675152524320314</v>
      </c>
      <c r="D34" s="55">
        <v>31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>
      <c r="A35" s="48" t="s">
        <v>18</v>
      </c>
      <c r="B35" s="12">
        <v>97.449108226154522</v>
      </c>
      <c r="C35" s="26">
        <f t="shared" si="0"/>
        <v>24.36227705653863</v>
      </c>
      <c r="D35" s="55">
        <v>32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48" t="s">
        <v>47</v>
      </c>
      <c r="B36" s="12">
        <v>100.61126536366449</v>
      </c>
      <c r="C36" s="26">
        <f t="shared" ref="C36:C55" si="1">B36*(0.25)</f>
        <v>25.152816340916122</v>
      </c>
      <c r="D36" s="55">
        <v>33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48" t="s">
        <v>19</v>
      </c>
      <c r="B37" s="12">
        <v>101.66837930420074</v>
      </c>
      <c r="C37" s="26">
        <f t="shared" si="1"/>
        <v>25.417094826050185</v>
      </c>
      <c r="D37" s="55">
        <v>34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48" t="s">
        <v>44</v>
      </c>
      <c r="B38" s="12">
        <v>105.71155570309882</v>
      </c>
      <c r="C38" s="26">
        <f t="shared" si="1"/>
        <v>26.427888925774706</v>
      </c>
      <c r="D38" s="55">
        <v>35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>
      <c r="A39" s="48" t="s">
        <v>38</v>
      </c>
      <c r="B39" s="12">
        <v>105.92862443650964</v>
      </c>
      <c r="C39" s="26">
        <f t="shared" si="1"/>
        <v>26.482156109127409</v>
      </c>
      <c r="D39" s="55">
        <v>36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48" t="s">
        <v>55</v>
      </c>
      <c r="B40" s="12">
        <v>109.20575872390043</v>
      </c>
      <c r="C40" s="26">
        <f t="shared" si="1"/>
        <v>27.301439680975108</v>
      </c>
      <c r="D40" s="55">
        <v>37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48" t="s">
        <v>41</v>
      </c>
      <c r="B41" s="12">
        <v>111.79521806999968</v>
      </c>
      <c r="C41" s="26">
        <f t="shared" si="1"/>
        <v>27.948804517499919</v>
      </c>
      <c r="D41" s="55">
        <v>38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48" t="s">
        <v>54</v>
      </c>
      <c r="B42" s="12">
        <v>112.60276170928503</v>
      </c>
      <c r="C42" s="26">
        <f t="shared" si="1"/>
        <v>28.150690427321258</v>
      </c>
      <c r="D42" s="55">
        <v>39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48" t="s">
        <v>14</v>
      </c>
      <c r="B43" s="12">
        <v>118.11771082839719</v>
      </c>
      <c r="C43" s="26">
        <f t="shared" si="1"/>
        <v>29.529427707099298</v>
      </c>
      <c r="D43" s="55">
        <v>40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48" t="s">
        <v>45</v>
      </c>
      <c r="B44" s="12">
        <v>121.13440822842676</v>
      </c>
      <c r="C44" s="26">
        <f t="shared" si="1"/>
        <v>30.283602057106691</v>
      </c>
      <c r="D44" s="55">
        <v>41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>
      <c r="A45" s="48" t="s">
        <v>29</v>
      </c>
      <c r="B45" s="12">
        <v>123.98912801607193</v>
      </c>
      <c r="C45" s="26">
        <f t="shared" si="1"/>
        <v>30.997282004017983</v>
      </c>
      <c r="D45" s="55">
        <v>42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48" t="s">
        <v>37</v>
      </c>
      <c r="B46" s="12">
        <v>125.48108285032401</v>
      </c>
      <c r="C46" s="26">
        <f t="shared" si="1"/>
        <v>31.370270712581004</v>
      </c>
      <c r="D46" s="55">
        <v>43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>
      <c r="A47" s="48" t="s">
        <v>48</v>
      </c>
      <c r="B47" s="12">
        <v>131.71851641159932</v>
      </c>
      <c r="C47" s="26">
        <f t="shared" si="1"/>
        <v>32.929629102899831</v>
      </c>
      <c r="D47" s="55">
        <v>44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48" t="s">
        <v>61</v>
      </c>
      <c r="B48" s="12">
        <v>150.51602693384169</v>
      </c>
      <c r="C48" s="26">
        <f t="shared" si="1"/>
        <v>37.629006733460422</v>
      </c>
      <c r="D48" s="55">
        <v>45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>
      <c r="A49" s="48" t="s">
        <v>50</v>
      </c>
      <c r="B49" s="12">
        <v>181.26734038843492</v>
      </c>
      <c r="C49" s="26">
        <f t="shared" si="1"/>
        <v>45.316835097108729</v>
      </c>
      <c r="D49" s="55">
        <v>46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48" t="s">
        <v>36</v>
      </c>
      <c r="B50" s="12">
        <v>187.04257250797562</v>
      </c>
      <c r="C50" s="26">
        <f t="shared" si="1"/>
        <v>46.760643126993905</v>
      </c>
      <c r="D50" s="55">
        <v>47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>
      <c r="A51" s="48" t="s">
        <v>42</v>
      </c>
      <c r="B51" s="12">
        <v>203.0826229608555</v>
      </c>
      <c r="C51" s="26">
        <f t="shared" si="1"/>
        <v>50.770655740213876</v>
      </c>
      <c r="D51" s="55">
        <v>48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48" t="s">
        <v>46</v>
      </c>
      <c r="B52" s="12">
        <v>205.42253818465718</v>
      </c>
      <c r="C52" s="26">
        <f t="shared" si="1"/>
        <v>51.355634546164296</v>
      </c>
      <c r="D52" s="55">
        <v>49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>
      <c r="A53" s="48" t="s">
        <v>58</v>
      </c>
      <c r="B53" s="12">
        <v>218.37793734818831</v>
      </c>
      <c r="C53" s="26">
        <f t="shared" si="1"/>
        <v>54.594484337047078</v>
      </c>
      <c r="D53" s="55">
        <v>50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48" t="s">
        <v>51</v>
      </c>
      <c r="B54" s="12">
        <v>265.28593923899058</v>
      </c>
      <c r="C54" s="26">
        <f t="shared" si="1"/>
        <v>66.321484809747645</v>
      </c>
      <c r="D54" s="55">
        <v>51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5.75" thickBot="1">
      <c r="A55" s="49" t="s">
        <v>59</v>
      </c>
      <c r="B55" s="14">
        <v>274.03073400230608</v>
      </c>
      <c r="C55" s="27">
        <f t="shared" si="1"/>
        <v>68.507683500576519</v>
      </c>
      <c r="D55" s="56">
        <v>52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U55"/>
  <sheetViews>
    <sheetView workbookViewId="0"/>
  </sheetViews>
  <sheetFormatPr defaultRowHeight="15"/>
  <cols>
    <col min="1" max="1" width="47.140625" customWidth="1"/>
    <col min="2" max="2" width="22.5703125" customWidth="1"/>
    <col min="3" max="3" width="15" customWidth="1"/>
    <col min="6" max="6" width="23.28515625" customWidth="1"/>
  </cols>
  <sheetData>
    <row r="1" spans="1:47" ht="24" thickBot="1">
      <c r="A1" s="3" t="s">
        <v>5</v>
      </c>
      <c r="B1" s="4"/>
      <c r="C1" s="5"/>
      <c r="D1" s="5"/>
    </row>
    <row r="2" spans="1:47" ht="32.25" customHeight="1" thickBot="1">
      <c r="A2" s="1"/>
      <c r="B2" s="2" t="s">
        <v>1</v>
      </c>
      <c r="C2" s="2" t="s">
        <v>76</v>
      </c>
      <c r="D2" s="2" t="s">
        <v>17</v>
      </c>
      <c r="F2" s="9"/>
    </row>
    <row r="3" spans="1:47" ht="36.75" customHeight="1" thickBot="1">
      <c r="A3" s="8"/>
      <c r="B3" s="40" t="s">
        <v>72</v>
      </c>
      <c r="C3" s="58"/>
      <c r="D3" s="11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</row>
    <row r="4" spans="1:47">
      <c r="A4" s="48" t="s">
        <v>14</v>
      </c>
      <c r="B4" s="32">
        <v>2.6590829165245043E-2</v>
      </c>
      <c r="C4" s="26">
        <f t="shared" ref="C4:C35" si="0">B4*0.25</f>
        <v>6.6477072913112608E-3</v>
      </c>
      <c r="D4" s="54">
        <v>1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</row>
    <row r="5" spans="1:47">
      <c r="A5" s="48" t="s">
        <v>29</v>
      </c>
      <c r="B5" s="26">
        <v>7.79269889692671E-2</v>
      </c>
      <c r="C5" s="32">
        <f t="shared" si="0"/>
        <v>1.9481747242316775E-2</v>
      </c>
      <c r="D5" s="55">
        <v>2</v>
      </c>
    </row>
    <row r="6" spans="1:47">
      <c r="A6" s="48" t="s">
        <v>18</v>
      </c>
      <c r="B6" s="12">
        <v>8.9723242784316981E-2</v>
      </c>
      <c r="C6" s="26">
        <f t="shared" si="0"/>
        <v>2.2430810696079245E-2</v>
      </c>
      <c r="D6" s="55">
        <v>3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>
      <c r="A7" s="48" t="s">
        <v>39</v>
      </c>
      <c r="B7" s="12">
        <v>9.9473095732796488E-2</v>
      </c>
      <c r="C7" s="26">
        <f t="shared" si="0"/>
        <v>2.4868273933199122E-2</v>
      </c>
      <c r="D7" s="55">
        <v>4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</row>
    <row r="8" spans="1:47">
      <c r="A8" s="48" t="s">
        <v>15</v>
      </c>
      <c r="B8" s="12">
        <v>0.13205175590658141</v>
      </c>
      <c r="C8" s="26">
        <f t="shared" si="0"/>
        <v>3.3012938976645353E-2</v>
      </c>
      <c r="D8" s="55">
        <v>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</row>
    <row r="9" spans="1:47">
      <c r="A9" s="48" t="s">
        <v>24</v>
      </c>
      <c r="B9" s="12">
        <v>0.17098571882048086</v>
      </c>
      <c r="C9" s="26">
        <f t="shared" si="0"/>
        <v>4.2746429705120215E-2</v>
      </c>
      <c r="D9" s="55">
        <v>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</row>
    <row r="10" spans="1:47">
      <c r="A10" s="48" t="s">
        <v>71</v>
      </c>
      <c r="B10" s="12">
        <v>0.18024493124738616</v>
      </c>
      <c r="C10" s="26">
        <f t="shared" si="0"/>
        <v>4.5061232811846541E-2</v>
      </c>
      <c r="D10" s="55">
        <v>7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</row>
    <row r="11" spans="1:47">
      <c r="A11" s="48" t="s">
        <v>69</v>
      </c>
      <c r="B11" s="12">
        <v>0.19346895872681397</v>
      </c>
      <c r="C11" s="26">
        <f t="shared" si="0"/>
        <v>4.8367239681703492E-2</v>
      </c>
      <c r="D11" s="55">
        <v>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48" t="s">
        <v>23</v>
      </c>
      <c r="B12" s="12">
        <v>0.19613514507947849</v>
      </c>
      <c r="C12" s="26">
        <f t="shared" si="0"/>
        <v>4.9033786269869623E-2</v>
      </c>
      <c r="D12" s="55">
        <v>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</row>
    <row r="13" spans="1:47">
      <c r="A13" s="48" t="s">
        <v>19</v>
      </c>
      <c r="B13" s="12">
        <v>0.20950080521334452</v>
      </c>
      <c r="C13" s="26">
        <f t="shared" si="0"/>
        <v>5.237520130333613E-2</v>
      </c>
      <c r="D13" s="55">
        <v>10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</row>
    <row r="14" spans="1:47">
      <c r="A14" s="48" t="s">
        <v>38</v>
      </c>
      <c r="B14" s="12">
        <v>0.24972099144309001</v>
      </c>
      <c r="C14" s="26">
        <f t="shared" si="0"/>
        <v>6.2430247860772503E-2</v>
      </c>
      <c r="D14" s="55">
        <v>11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</row>
    <row r="15" spans="1:47">
      <c r="A15" s="48" t="s">
        <v>31</v>
      </c>
      <c r="B15" s="12">
        <v>0.25921044228337453</v>
      </c>
      <c r="C15" s="26">
        <f t="shared" si="0"/>
        <v>6.4802610570843633E-2</v>
      </c>
      <c r="D15" s="55">
        <v>12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</row>
    <row r="16" spans="1:47">
      <c r="A16" s="48" t="s">
        <v>48</v>
      </c>
      <c r="B16" s="12">
        <v>0.26049992778538195</v>
      </c>
      <c r="C16" s="26">
        <f t="shared" si="0"/>
        <v>6.5124981946345487E-2</v>
      </c>
      <c r="D16" s="55">
        <v>13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</row>
    <row r="17" spans="1:47">
      <c r="A17" s="48" t="s">
        <v>21</v>
      </c>
      <c r="B17" s="12">
        <v>0.2641439416093988</v>
      </c>
      <c r="C17" s="26">
        <f t="shared" si="0"/>
        <v>6.6035985402349701E-2</v>
      </c>
      <c r="D17" s="55">
        <v>14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</row>
    <row r="18" spans="1:47">
      <c r="A18" s="48" t="s">
        <v>67</v>
      </c>
      <c r="B18" s="12">
        <v>0.2648849157158914</v>
      </c>
      <c r="C18" s="26">
        <f t="shared" si="0"/>
        <v>6.622122892897285E-2</v>
      </c>
      <c r="D18" s="55">
        <v>15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</row>
    <row r="19" spans="1:47">
      <c r="A19" s="48" t="s">
        <v>37</v>
      </c>
      <c r="B19" s="12">
        <v>0.29301590504362918</v>
      </c>
      <c r="C19" s="26">
        <f t="shared" si="0"/>
        <v>7.3253976260907294E-2</v>
      </c>
      <c r="D19" s="55">
        <v>16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</row>
    <row r="20" spans="1:47">
      <c r="A20" s="48" t="s">
        <v>54</v>
      </c>
      <c r="B20" s="12">
        <v>0.30781987956794948</v>
      </c>
      <c r="C20" s="26">
        <f t="shared" si="0"/>
        <v>7.6954969891987371E-2</v>
      </c>
      <c r="D20" s="55">
        <v>17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>
      <c r="A21" s="48" t="s">
        <v>44</v>
      </c>
      <c r="B21" s="12">
        <v>0.33742311313536705</v>
      </c>
      <c r="C21" s="26">
        <f t="shared" si="0"/>
        <v>8.4355778283841762E-2</v>
      </c>
      <c r="D21" s="55">
        <v>18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</row>
    <row r="22" spans="1:47">
      <c r="A22" s="48" t="s">
        <v>56</v>
      </c>
      <c r="B22" s="12">
        <v>0.3409270633837258</v>
      </c>
      <c r="C22" s="26">
        <f t="shared" si="0"/>
        <v>8.5231765845931451E-2</v>
      </c>
      <c r="D22" s="55">
        <v>19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</row>
    <row r="23" spans="1:47">
      <c r="A23" s="48" t="s">
        <v>22</v>
      </c>
      <c r="B23" s="12">
        <v>0.36399017657917826</v>
      </c>
      <c r="C23" s="26">
        <f t="shared" si="0"/>
        <v>9.0997544144794565E-2</v>
      </c>
      <c r="D23" s="55">
        <v>20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</row>
    <row r="24" spans="1:47">
      <c r="A24" s="48" t="s">
        <v>25</v>
      </c>
      <c r="B24" s="12">
        <v>0.38643601838802982</v>
      </c>
      <c r="C24" s="26">
        <f t="shared" si="0"/>
        <v>9.6609004597007456E-2</v>
      </c>
      <c r="D24" s="55">
        <v>21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</row>
    <row r="25" spans="1:47">
      <c r="A25" s="48" t="s">
        <v>34</v>
      </c>
      <c r="B25" s="12">
        <v>0.42883106870633003</v>
      </c>
      <c r="C25" s="26">
        <f t="shared" si="0"/>
        <v>0.10720776717658251</v>
      </c>
      <c r="D25" s="55">
        <v>22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</row>
    <row r="26" spans="1:47">
      <c r="A26" s="48" t="s">
        <v>33</v>
      </c>
      <c r="B26" s="12">
        <v>0.43211144942913299</v>
      </c>
      <c r="C26" s="26">
        <f t="shared" si="0"/>
        <v>0.10802786235728325</v>
      </c>
      <c r="D26" s="55">
        <v>23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</row>
    <row r="27" spans="1:47">
      <c r="A27" s="48" t="s">
        <v>27</v>
      </c>
      <c r="B27" s="12">
        <v>0.44003273410312571</v>
      </c>
      <c r="C27" s="26">
        <f t="shared" si="0"/>
        <v>0.11000818352578143</v>
      </c>
      <c r="D27" s="55">
        <v>24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</row>
    <row r="28" spans="1:47">
      <c r="A28" s="48" t="s">
        <v>40</v>
      </c>
      <c r="B28" s="12">
        <v>0.47198103160044097</v>
      </c>
      <c r="C28" s="26">
        <f t="shared" si="0"/>
        <v>0.11799525790011024</v>
      </c>
      <c r="D28" s="55">
        <v>25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</row>
    <row r="29" spans="1:47">
      <c r="A29" s="48" t="s">
        <v>68</v>
      </c>
      <c r="B29" s="12">
        <v>0.47469373384971941</v>
      </c>
      <c r="C29" s="26">
        <f t="shared" si="0"/>
        <v>0.11867343346242985</v>
      </c>
      <c r="D29" s="55">
        <v>26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</row>
    <row r="30" spans="1:47">
      <c r="A30" s="48" t="s">
        <v>16</v>
      </c>
      <c r="B30" s="12">
        <v>0.49284337253421745</v>
      </c>
      <c r="C30" s="26">
        <f t="shared" si="0"/>
        <v>0.12321084313355436</v>
      </c>
      <c r="D30" s="55">
        <v>27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</row>
    <row r="31" spans="1:47">
      <c r="A31" s="48" t="s">
        <v>57</v>
      </c>
      <c r="B31" s="12">
        <v>0.50437171824919935</v>
      </c>
      <c r="C31" s="26">
        <f t="shared" si="0"/>
        <v>0.12609292956229984</v>
      </c>
      <c r="D31" s="55">
        <v>28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>
      <c r="A32" s="48" t="s">
        <v>28</v>
      </c>
      <c r="B32" s="12">
        <v>0.50840589959653382</v>
      </c>
      <c r="C32" s="26">
        <f t="shared" si="0"/>
        <v>0.12710147489913345</v>
      </c>
      <c r="D32" s="55">
        <v>29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1:47">
      <c r="A33" s="48" t="s">
        <v>70</v>
      </c>
      <c r="B33" s="12">
        <v>0.51399930952030393</v>
      </c>
      <c r="C33" s="26">
        <f t="shared" si="0"/>
        <v>0.12849982738007598</v>
      </c>
      <c r="D33" s="55">
        <v>30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>
      <c r="A34" s="48" t="s">
        <v>36</v>
      </c>
      <c r="B34" s="12">
        <v>0.536755112675118</v>
      </c>
      <c r="C34" s="26">
        <f t="shared" si="0"/>
        <v>0.1341887781687795</v>
      </c>
      <c r="D34" s="55">
        <v>31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>
      <c r="A35" s="48" t="s">
        <v>45</v>
      </c>
      <c r="B35" s="12">
        <v>0.55740221816507185</v>
      </c>
      <c r="C35" s="26">
        <f t="shared" si="0"/>
        <v>0.13935055454126796</v>
      </c>
      <c r="D35" s="55">
        <v>32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48" t="s">
        <v>49</v>
      </c>
      <c r="B36" s="12">
        <v>0.61269419058242869</v>
      </c>
      <c r="C36" s="26">
        <f t="shared" ref="C36:C55" si="1">B36*0.25</f>
        <v>0.15317354764560717</v>
      </c>
      <c r="D36" s="55">
        <v>33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48" t="s">
        <v>43</v>
      </c>
      <c r="B37" s="12">
        <v>0.6354061315220213</v>
      </c>
      <c r="C37" s="26">
        <f t="shared" si="1"/>
        <v>0.15885153288050533</v>
      </c>
      <c r="D37" s="55">
        <v>34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48" t="s">
        <v>20</v>
      </c>
      <c r="B38" s="12">
        <v>0.64599409433406796</v>
      </c>
      <c r="C38" s="26">
        <f t="shared" si="1"/>
        <v>0.16149852358351699</v>
      </c>
      <c r="D38" s="55">
        <v>35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>
      <c r="A39" s="48" t="s">
        <v>30</v>
      </c>
      <c r="B39" s="12">
        <v>0.78340495227743556</v>
      </c>
      <c r="C39" s="26">
        <f t="shared" si="1"/>
        <v>0.19585123806935889</v>
      </c>
      <c r="D39" s="55">
        <v>36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48" t="s">
        <v>47</v>
      </c>
      <c r="B40" s="12">
        <v>0.86161494551805906</v>
      </c>
      <c r="C40" s="26">
        <f t="shared" si="1"/>
        <v>0.21540373637951477</v>
      </c>
      <c r="D40" s="55">
        <v>37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48" t="s">
        <v>41</v>
      </c>
      <c r="B41" s="12">
        <v>0.9588234737150193</v>
      </c>
      <c r="C41" s="26">
        <f t="shared" si="1"/>
        <v>0.23970586842875483</v>
      </c>
      <c r="D41" s="55">
        <v>38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48" t="s">
        <v>60</v>
      </c>
      <c r="B42" s="12">
        <v>1.0226604065704166</v>
      </c>
      <c r="C42" s="26">
        <f t="shared" si="1"/>
        <v>0.25566510164260414</v>
      </c>
      <c r="D42" s="55">
        <v>39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48" t="s">
        <v>59</v>
      </c>
      <c r="B43" s="12">
        <v>1.0608856467126655</v>
      </c>
      <c r="C43" s="26">
        <f t="shared" si="1"/>
        <v>0.26522141167816637</v>
      </c>
      <c r="D43" s="55">
        <v>40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48" t="s">
        <v>52</v>
      </c>
      <c r="B44" s="12">
        <v>1.0995491473197057</v>
      </c>
      <c r="C44" s="26">
        <f t="shared" si="1"/>
        <v>0.27488728682992641</v>
      </c>
      <c r="D44" s="55">
        <v>41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>
      <c r="A45" s="48" t="s">
        <v>32</v>
      </c>
      <c r="B45" s="12">
        <v>1.1179373532279546</v>
      </c>
      <c r="C45" s="26">
        <f t="shared" si="1"/>
        <v>0.27948433830698866</v>
      </c>
      <c r="D45" s="55">
        <v>42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48" t="s">
        <v>53</v>
      </c>
      <c r="B46" s="12">
        <v>1.3195015386976534</v>
      </c>
      <c r="C46" s="26">
        <f t="shared" si="1"/>
        <v>0.32987538467441335</v>
      </c>
      <c r="D46" s="55">
        <v>43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>
      <c r="A47" s="48" t="s">
        <v>66</v>
      </c>
      <c r="B47" s="12">
        <v>1.3311526239239126</v>
      </c>
      <c r="C47" s="26">
        <f t="shared" si="1"/>
        <v>0.33278815598097816</v>
      </c>
      <c r="D47" s="55">
        <v>44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48" t="s">
        <v>26</v>
      </c>
      <c r="B48" s="12">
        <v>1.7547045930447598</v>
      </c>
      <c r="C48" s="26">
        <f t="shared" si="1"/>
        <v>0.43867614826118995</v>
      </c>
      <c r="D48" s="55">
        <v>45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>
      <c r="A49" s="48" t="s">
        <v>55</v>
      </c>
      <c r="B49" s="12">
        <v>2.3560446035962546</v>
      </c>
      <c r="C49" s="26">
        <f t="shared" si="1"/>
        <v>0.58901115089906364</v>
      </c>
      <c r="D49" s="55">
        <v>46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48" t="s">
        <v>46</v>
      </c>
      <c r="B50" s="12">
        <v>2.8742758260000776</v>
      </c>
      <c r="C50" s="26">
        <f t="shared" si="1"/>
        <v>0.7185689565000194</v>
      </c>
      <c r="D50" s="55">
        <v>47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>
      <c r="A51" s="48" t="s">
        <v>42</v>
      </c>
      <c r="B51" s="12">
        <v>2.877784577174924</v>
      </c>
      <c r="C51" s="26">
        <f t="shared" si="1"/>
        <v>0.71944614429373099</v>
      </c>
      <c r="D51" s="55">
        <v>48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48" t="s">
        <v>50</v>
      </c>
      <c r="B52" s="12">
        <v>3.8568913609408715</v>
      </c>
      <c r="C52" s="26">
        <f t="shared" si="1"/>
        <v>0.96422284023521787</v>
      </c>
      <c r="D52" s="55">
        <v>49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>
      <c r="A53" s="48" t="s">
        <v>61</v>
      </c>
      <c r="B53" s="12">
        <v>4.4741975434842329</v>
      </c>
      <c r="C53" s="26">
        <f t="shared" si="1"/>
        <v>1.1185493858710582</v>
      </c>
      <c r="D53" s="55">
        <v>50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48" t="s">
        <v>58</v>
      </c>
      <c r="B54" s="12">
        <v>6.652474216886894</v>
      </c>
      <c r="C54" s="26">
        <f t="shared" si="1"/>
        <v>1.6631185542217235</v>
      </c>
      <c r="D54" s="55">
        <v>51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5.75" thickBot="1">
      <c r="A55" s="49" t="s">
        <v>51</v>
      </c>
      <c r="B55" s="14">
        <v>53.638401279460702</v>
      </c>
      <c r="C55" s="27">
        <f t="shared" si="1"/>
        <v>13.409600319865175</v>
      </c>
      <c r="D55" s="56">
        <v>52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U55"/>
  <sheetViews>
    <sheetView workbookViewId="0"/>
  </sheetViews>
  <sheetFormatPr defaultRowHeight="15"/>
  <cols>
    <col min="1" max="1" width="47.140625" customWidth="1"/>
    <col min="2" max="2" width="34.5703125" customWidth="1"/>
    <col min="3" max="3" width="16.140625" customWidth="1"/>
    <col min="6" max="6" width="19.7109375" customWidth="1"/>
  </cols>
  <sheetData>
    <row r="1" spans="1:47" ht="24" thickBot="1">
      <c r="A1" s="3" t="s">
        <v>5</v>
      </c>
      <c r="B1" s="4"/>
      <c r="C1" s="5"/>
      <c r="D1" s="5"/>
    </row>
    <row r="2" spans="1:47" ht="26.25" customHeight="1" thickBot="1">
      <c r="A2" s="1"/>
      <c r="B2" s="16" t="s">
        <v>9</v>
      </c>
      <c r="C2" s="2" t="s">
        <v>78</v>
      </c>
      <c r="D2" s="2" t="s">
        <v>17</v>
      </c>
      <c r="F2" s="9"/>
    </row>
    <row r="3" spans="1:47" ht="42" customHeight="1" thickBot="1">
      <c r="A3" s="8"/>
      <c r="B3" s="39" t="s">
        <v>79</v>
      </c>
      <c r="C3" s="11"/>
      <c r="D3" s="11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</row>
    <row r="4" spans="1:47">
      <c r="A4" s="48" t="s">
        <v>60</v>
      </c>
      <c r="B4" s="38">
        <v>124.09688169139994</v>
      </c>
      <c r="C4" s="26">
        <f t="shared" ref="C4:C35" si="0">0.14*B4</f>
        <v>17.373563436795994</v>
      </c>
      <c r="D4" s="54">
        <v>1</v>
      </c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</row>
    <row r="5" spans="1:47">
      <c r="A5" s="48" t="s">
        <v>38</v>
      </c>
      <c r="B5" s="59">
        <v>120.3081127838693</v>
      </c>
      <c r="C5" s="26">
        <f t="shared" si="0"/>
        <v>16.843135789741705</v>
      </c>
      <c r="D5" s="55">
        <v>2</v>
      </c>
    </row>
    <row r="6" spans="1:47">
      <c r="A6" s="48" t="s">
        <v>57</v>
      </c>
      <c r="B6" s="15">
        <v>116.39825287730407</v>
      </c>
      <c r="C6" s="26">
        <f t="shared" si="0"/>
        <v>16.295755402822572</v>
      </c>
      <c r="D6" s="55">
        <v>3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>
      <c r="A7" s="48" t="s">
        <v>50</v>
      </c>
      <c r="B7" s="15">
        <v>114.95317000937632</v>
      </c>
      <c r="C7" s="26">
        <f t="shared" si="0"/>
        <v>16.093443801312688</v>
      </c>
      <c r="D7" s="55">
        <v>4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</row>
    <row r="8" spans="1:47">
      <c r="A8" s="48" t="s">
        <v>56</v>
      </c>
      <c r="B8" s="15">
        <v>113.60859152169205</v>
      </c>
      <c r="C8" s="26">
        <f t="shared" si="0"/>
        <v>15.905202813036889</v>
      </c>
      <c r="D8" s="55">
        <v>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</row>
    <row r="9" spans="1:47">
      <c r="A9" s="48" t="s">
        <v>44</v>
      </c>
      <c r="B9" s="15">
        <v>112.29395822022448</v>
      </c>
      <c r="C9" s="26">
        <f t="shared" si="0"/>
        <v>15.721154150831429</v>
      </c>
      <c r="D9" s="55">
        <v>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</row>
    <row r="10" spans="1:47">
      <c r="A10" s="48" t="s">
        <v>49</v>
      </c>
      <c r="B10" s="15">
        <v>111.95508678774982</v>
      </c>
      <c r="C10" s="26">
        <f t="shared" si="0"/>
        <v>15.673712150284976</v>
      </c>
      <c r="D10" s="55">
        <v>7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</row>
    <row r="11" spans="1:47">
      <c r="A11" s="48" t="s">
        <v>14</v>
      </c>
      <c r="B11" s="15">
        <v>111.58011533755945</v>
      </c>
      <c r="C11" s="26">
        <f t="shared" si="0"/>
        <v>15.621216147258325</v>
      </c>
      <c r="D11" s="55">
        <v>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48" t="s">
        <v>18</v>
      </c>
      <c r="B12" s="15">
        <v>111.48242322196351</v>
      </c>
      <c r="C12" s="26">
        <f t="shared" si="0"/>
        <v>15.607539251074893</v>
      </c>
      <c r="D12" s="55">
        <v>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</row>
    <row r="13" spans="1:47">
      <c r="A13" s="48" t="s">
        <v>55</v>
      </c>
      <c r="B13" s="15">
        <v>109.37849739809921</v>
      </c>
      <c r="C13" s="26">
        <f t="shared" si="0"/>
        <v>15.312989635733892</v>
      </c>
      <c r="D13" s="55">
        <v>10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</row>
    <row r="14" spans="1:47">
      <c r="A14" s="48" t="s">
        <v>61</v>
      </c>
      <c r="B14" s="15">
        <v>108.9290294117818</v>
      </c>
      <c r="C14" s="26">
        <f t="shared" si="0"/>
        <v>15.250064117649453</v>
      </c>
      <c r="D14" s="55">
        <v>11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</row>
    <row r="15" spans="1:47">
      <c r="A15" s="48" t="s">
        <v>52</v>
      </c>
      <c r="B15" s="15">
        <v>108.77533121661402</v>
      </c>
      <c r="C15" s="26">
        <f t="shared" si="0"/>
        <v>15.228546370325965</v>
      </c>
      <c r="D15" s="55">
        <v>12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</row>
    <row r="16" spans="1:47">
      <c r="A16" s="48" t="s">
        <v>41</v>
      </c>
      <c r="B16" s="15">
        <v>108.59803746448607</v>
      </c>
      <c r="C16" s="26">
        <f t="shared" si="0"/>
        <v>15.203725245028052</v>
      </c>
      <c r="D16" s="55">
        <v>13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</row>
    <row r="17" spans="1:47">
      <c r="A17" s="48" t="s">
        <v>47</v>
      </c>
      <c r="B17" s="15">
        <v>107.65323803430759</v>
      </c>
      <c r="C17" s="26">
        <f t="shared" si="0"/>
        <v>15.071453324803064</v>
      </c>
      <c r="D17" s="55">
        <v>14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</row>
    <row r="18" spans="1:47">
      <c r="A18" s="48" t="s">
        <v>37</v>
      </c>
      <c r="B18" s="15">
        <v>106.78577117334898</v>
      </c>
      <c r="C18" s="26">
        <f t="shared" si="0"/>
        <v>14.950007964268858</v>
      </c>
      <c r="D18" s="55">
        <v>15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</row>
    <row r="19" spans="1:47">
      <c r="A19" s="48" t="s">
        <v>48</v>
      </c>
      <c r="B19" s="15">
        <v>104.92372086049386</v>
      </c>
      <c r="C19" s="26">
        <f t="shared" si="0"/>
        <v>14.689320920469141</v>
      </c>
      <c r="D19" s="55">
        <v>16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</row>
    <row r="20" spans="1:47">
      <c r="A20" s="48" t="s">
        <v>54</v>
      </c>
      <c r="B20" s="15">
        <v>104.87597221638141</v>
      </c>
      <c r="C20" s="26">
        <f t="shared" si="0"/>
        <v>14.6826361102934</v>
      </c>
      <c r="D20" s="55">
        <v>17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>
      <c r="A21" s="48" t="s">
        <v>42</v>
      </c>
      <c r="B21" s="15">
        <v>104.50334950426206</v>
      </c>
      <c r="C21" s="26">
        <f t="shared" si="0"/>
        <v>14.63046893059669</v>
      </c>
      <c r="D21" s="55">
        <v>18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</row>
    <row r="22" spans="1:47">
      <c r="A22" s="48" t="s">
        <v>71</v>
      </c>
      <c r="B22" s="15">
        <v>103.57303824253097</v>
      </c>
      <c r="C22" s="26">
        <f t="shared" si="0"/>
        <v>14.500225353954336</v>
      </c>
      <c r="D22" s="55">
        <v>19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</row>
    <row r="23" spans="1:47">
      <c r="A23" s="48" t="s">
        <v>58</v>
      </c>
      <c r="B23" s="15">
        <v>103.11106218888585</v>
      </c>
      <c r="C23" s="26">
        <f t="shared" si="0"/>
        <v>14.43554870644402</v>
      </c>
      <c r="D23" s="55">
        <v>20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</row>
    <row r="24" spans="1:47">
      <c r="A24" s="48" t="s">
        <v>70</v>
      </c>
      <c r="B24" s="12">
        <v>102.58747546986999</v>
      </c>
      <c r="C24" s="26">
        <f t="shared" si="0"/>
        <v>14.362246565781799</v>
      </c>
      <c r="D24" s="55">
        <v>21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</row>
    <row r="25" spans="1:47">
      <c r="A25" s="48" t="s">
        <v>26</v>
      </c>
      <c r="B25" s="15">
        <v>101.93591647506651</v>
      </c>
      <c r="C25" s="26">
        <f t="shared" si="0"/>
        <v>14.271028306509312</v>
      </c>
      <c r="D25" s="55">
        <v>22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</row>
    <row r="26" spans="1:47">
      <c r="A26" s="48" t="s">
        <v>59</v>
      </c>
      <c r="B26" s="15">
        <v>101.68367525859365</v>
      </c>
      <c r="C26" s="26">
        <f t="shared" si="0"/>
        <v>14.235714536203112</v>
      </c>
      <c r="D26" s="55">
        <v>23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</row>
    <row r="27" spans="1:47">
      <c r="A27" s="48" t="s">
        <v>68</v>
      </c>
      <c r="B27" s="15">
        <v>100.95310810400207</v>
      </c>
      <c r="C27" s="26">
        <f t="shared" si="0"/>
        <v>14.13343513456029</v>
      </c>
      <c r="D27" s="55">
        <v>24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</row>
    <row r="28" spans="1:47">
      <c r="A28" s="48" t="s">
        <v>34</v>
      </c>
      <c r="B28" s="15">
        <v>100.85517224461115</v>
      </c>
      <c r="C28" s="26">
        <f t="shared" si="0"/>
        <v>14.119724114245562</v>
      </c>
      <c r="D28" s="55">
        <v>25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</row>
    <row r="29" spans="1:47">
      <c r="A29" s="48" t="s">
        <v>53</v>
      </c>
      <c r="B29" s="15">
        <v>100.53314500721096</v>
      </c>
      <c r="C29" s="26">
        <f t="shared" si="0"/>
        <v>14.074640301009536</v>
      </c>
      <c r="D29" s="55">
        <v>26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</row>
    <row r="30" spans="1:47">
      <c r="A30" s="48" t="s">
        <v>27</v>
      </c>
      <c r="B30" s="15">
        <v>100.43893010528826</v>
      </c>
      <c r="C30" s="26">
        <f t="shared" si="0"/>
        <v>14.061450214740358</v>
      </c>
      <c r="D30" s="55">
        <v>27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</row>
    <row r="31" spans="1:47">
      <c r="A31" s="48" t="s">
        <v>67</v>
      </c>
      <c r="B31" s="15">
        <v>99.669515113643996</v>
      </c>
      <c r="C31" s="26">
        <f t="shared" si="0"/>
        <v>13.95373211591016</v>
      </c>
      <c r="D31" s="55">
        <v>28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>
      <c r="A32" s="48" t="s">
        <v>32</v>
      </c>
      <c r="B32" s="15">
        <v>99.466972910734455</v>
      </c>
      <c r="C32" s="26">
        <f t="shared" si="0"/>
        <v>13.925376207502826</v>
      </c>
      <c r="D32" s="55">
        <v>29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1:47">
      <c r="A33" s="48" t="s">
        <v>46</v>
      </c>
      <c r="B33" s="15">
        <v>99.289513054731501</v>
      </c>
      <c r="C33" s="26">
        <f t="shared" si="0"/>
        <v>13.900531827662411</v>
      </c>
      <c r="D33" s="55">
        <v>30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>
      <c r="A34" s="48" t="s">
        <v>39</v>
      </c>
      <c r="B34" s="15">
        <v>99.253863072703481</v>
      </c>
      <c r="C34" s="26">
        <f t="shared" si="0"/>
        <v>13.895540830178488</v>
      </c>
      <c r="D34" s="55">
        <v>31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>
      <c r="A35" s="48" t="s">
        <v>31</v>
      </c>
      <c r="B35" s="15">
        <v>98.653314950440901</v>
      </c>
      <c r="C35" s="26">
        <f t="shared" si="0"/>
        <v>13.811464093061728</v>
      </c>
      <c r="D35" s="55">
        <v>32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48" t="s">
        <v>43</v>
      </c>
      <c r="B36" s="15">
        <v>98.619708091332456</v>
      </c>
      <c r="C36" s="26">
        <f t="shared" ref="C36:C55" si="1">0.14*B36</f>
        <v>13.806759132786546</v>
      </c>
      <c r="D36" s="55">
        <v>33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48" t="s">
        <v>40</v>
      </c>
      <c r="B37" s="15">
        <v>98.366460367909824</v>
      </c>
      <c r="C37" s="26">
        <f t="shared" si="1"/>
        <v>13.771304451507376</v>
      </c>
      <c r="D37" s="55">
        <v>34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48" t="s">
        <v>51</v>
      </c>
      <c r="B38" s="15">
        <v>98.327165055965409</v>
      </c>
      <c r="C38" s="26">
        <f t="shared" si="1"/>
        <v>13.765803107835158</v>
      </c>
      <c r="D38" s="55">
        <v>35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>
      <c r="A39" s="48" t="s">
        <v>20</v>
      </c>
      <c r="B39" s="15">
        <v>96.735180528332123</v>
      </c>
      <c r="C39" s="26">
        <f t="shared" si="1"/>
        <v>13.542925273966498</v>
      </c>
      <c r="D39" s="55">
        <v>36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48" t="s">
        <v>33</v>
      </c>
      <c r="B40" s="15">
        <v>96.458857451042618</v>
      </c>
      <c r="C40" s="26">
        <f t="shared" si="1"/>
        <v>13.504240043145968</v>
      </c>
      <c r="D40" s="55">
        <v>37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48" t="s">
        <v>36</v>
      </c>
      <c r="B41" s="15">
        <v>95.744128726515882</v>
      </c>
      <c r="C41" s="26">
        <f t="shared" si="1"/>
        <v>13.404178021712225</v>
      </c>
      <c r="D41" s="55">
        <v>38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48" t="s">
        <v>66</v>
      </c>
      <c r="B42" s="15">
        <v>95.416232631470223</v>
      </c>
      <c r="C42" s="26">
        <f t="shared" si="1"/>
        <v>13.358272568405832</v>
      </c>
      <c r="D42" s="55">
        <v>39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48" t="s">
        <v>16</v>
      </c>
      <c r="B43" s="15">
        <v>93.697221930829528</v>
      </c>
      <c r="C43" s="26">
        <f t="shared" si="1"/>
        <v>13.117611070316135</v>
      </c>
      <c r="D43" s="55">
        <v>40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48" t="s">
        <v>19</v>
      </c>
      <c r="B44" s="15">
        <v>93.505904495845712</v>
      </c>
      <c r="C44" s="26">
        <f t="shared" si="1"/>
        <v>13.090826629418402</v>
      </c>
      <c r="D44" s="55">
        <v>41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>
      <c r="A45" s="48" t="s">
        <v>25</v>
      </c>
      <c r="B45" s="15">
        <v>93.475086233442866</v>
      </c>
      <c r="C45" s="26">
        <f t="shared" si="1"/>
        <v>13.086512072682002</v>
      </c>
      <c r="D45" s="55">
        <v>42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48" t="s">
        <v>24</v>
      </c>
      <c r="B46" s="15">
        <v>92.759670430834475</v>
      </c>
      <c r="C46" s="26">
        <f t="shared" si="1"/>
        <v>12.986353860316827</v>
      </c>
      <c r="D46" s="55">
        <v>43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>
      <c r="A47" s="48" t="s">
        <v>69</v>
      </c>
      <c r="B47" s="15">
        <v>92.466645122811755</v>
      </c>
      <c r="C47" s="26">
        <f t="shared" si="1"/>
        <v>12.945330317193648</v>
      </c>
      <c r="D47" s="55">
        <v>44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48" t="s">
        <v>45</v>
      </c>
      <c r="B48" s="15">
        <v>92.431289201848898</v>
      </c>
      <c r="C48" s="26">
        <f t="shared" si="1"/>
        <v>12.940380488258848</v>
      </c>
      <c r="D48" s="55">
        <v>45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>
      <c r="A49" s="48" t="s">
        <v>22</v>
      </c>
      <c r="B49" s="15">
        <v>91.013471577768243</v>
      </c>
      <c r="C49" s="26">
        <f t="shared" si="1"/>
        <v>12.741886020887556</v>
      </c>
      <c r="D49" s="55">
        <v>46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48" t="s">
        <v>28</v>
      </c>
      <c r="B50" s="15">
        <v>90.594214595352312</v>
      </c>
      <c r="C50" s="26">
        <f t="shared" si="1"/>
        <v>12.683190043349326</v>
      </c>
      <c r="D50" s="55">
        <v>47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>
      <c r="A51" s="48" t="s">
        <v>30</v>
      </c>
      <c r="B51" s="15">
        <v>89.299575862197671</v>
      </c>
      <c r="C51" s="26">
        <f t="shared" si="1"/>
        <v>12.501940620707675</v>
      </c>
      <c r="D51" s="55">
        <v>48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48" t="s">
        <v>15</v>
      </c>
      <c r="B52" s="15">
        <v>87.210562933515817</v>
      </c>
      <c r="C52" s="26">
        <f t="shared" si="1"/>
        <v>12.209478810692216</v>
      </c>
      <c r="D52" s="55">
        <v>49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>
      <c r="A53" s="48" t="s">
        <v>29</v>
      </c>
      <c r="B53" s="15">
        <v>84.760057549349071</v>
      </c>
      <c r="C53" s="26">
        <f t="shared" si="1"/>
        <v>11.86640805690887</v>
      </c>
      <c r="D53" s="55">
        <v>50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48" t="s">
        <v>23</v>
      </c>
      <c r="B54" s="15">
        <v>84.139627625410441</v>
      </c>
      <c r="C54" s="26">
        <f t="shared" si="1"/>
        <v>11.779547867557463</v>
      </c>
      <c r="D54" s="55">
        <v>51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5.75" thickBot="1">
      <c r="A55" s="49" t="s">
        <v>21</v>
      </c>
      <c r="B55" s="25">
        <v>82.984269205871925</v>
      </c>
      <c r="C55" s="27">
        <f t="shared" si="1"/>
        <v>11.617797688822071</v>
      </c>
      <c r="D55" s="56">
        <v>52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U55"/>
  <sheetViews>
    <sheetView workbookViewId="0"/>
  </sheetViews>
  <sheetFormatPr defaultRowHeight="15"/>
  <cols>
    <col min="1" max="1" width="47.140625" customWidth="1"/>
    <col min="2" max="2" width="31.28515625" customWidth="1"/>
    <col min="3" max="3" width="15" customWidth="1"/>
    <col min="6" max="6" width="19.28515625" customWidth="1"/>
  </cols>
  <sheetData>
    <row r="1" spans="1:47" ht="24" thickBot="1">
      <c r="A1" s="3" t="s">
        <v>5</v>
      </c>
      <c r="B1" s="4"/>
      <c r="C1" s="5"/>
      <c r="D1" s="5"/>
    </row>
    <row r="2" spans="1:47" ht="36.75" customHeight="1" thickBot="1">
      <c r="A2" s="1"/>
      <c r="B2" s="2" t="s">
        <v>2</v>
      </c>
      <c r="C2" s="2" t="s">
        <v>78</v>
      </c>
      <c r="D2" s="2" t="s">
        <v>17</v>
      </c>
      <c r="F2" s="9"/>
    </row>
    <row r="3" spans="1:47" ht="39" customHeight="1" thickBot="1">
      <c r="A3" s="7"/>
      <c r="B3" s="51" t="s">
        <v>6</v>
      </c>
      <c r="C3" s="57"/>
      <c r="D3" s="52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</row>
    <row r="4" spans="1:47">
      <c r="A4" s="47" t="s">
        <v>71</v>
      </c>
      <c r="B4" s="22">
        <v>23.130911946285952</v>
      </c>
      <c r="C4" s="23">
        <f t="shared" ref="C4:C35" si="0">0.14*B4</f>
        <v>3.2383276724800334</v>
      </c>
      <c r="D4" s="54">
        <v>1</v>
      </c>
      <c r="F4" s="9"/>
    </row>
    <row r="5" spans="1:47">
      <c r="A5" s="48" t="s">
        <v>19</v>
      </c>
      <c r="B5" s="12">
        <v>27.819933905838596</v>
      </c>
      <c r="C5" s="26">
        <f t="shared" si="0"/>
        <v>3.8947907468174039</v>
      </c>
      <c r="D5" s="55">
        <v>2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</row>
    <row r="6" spans="1:47">
      <c r="A6" s="48" t="s">
        <v>22</v>
      </c>
      <c r="B6" s="12">
        <v>28.587949229800774</v>
      </c>
      <c r="C6" s="26">
        <f t="shared" si="0"/>
        <v>4.0023128921721085</v>
      </c>
      <c r="D6" s="55">
        <v>3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>
      <c r="A7" s="48" t="s">
        <v>16</v>
      </c>
      <c r="B7" s="12">
        <v>31.09343705495688</v>
      </c>
      <c r="C7" s="26">
        <f t="shared" si="0"/>
        <v>4.3530811876939639</v>
      </c>
      <c r="D7" s="55">
        <v>4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</row>
    <row r="8" spans="1:47">
      <c r="A8" s="48" t="s">
        <v>30</v>
      </c>
      <c r="B8" s="12">
        <v>32.106567031376144</v>
      </c>
      <c r="C8" s="26">
        <f t="shared" si="0"/>
        <v>4.4949193843926603</v>
      </c>
      <c r="D8" s="55">
        <v>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</row>
    <row r="9" spans="1:47">
      <c r="A9" s="48" t="s">
        <v>18</v>
      </c>
      <c r="B9" s="12">
        <v>33.723108916875674</v>
      </c>
      <c r="C9" s="26">
        <f t="shared" si="0"/>
        <v>4.7212352483625946</v>
      </c>
      <c r="D9" s="55">
        <v>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</row>
    <row r="10" spans="1:47">
      <c r="A10" s="48" t="s">
        <v>15</v>
      </c>
      <c r="B10" s="12">
        <v>33.749073120444606</v>
      </c>
      <c r="C10" s="26">
        <f t="shared" si="0"/>
        <v>4.7248702368622455</v>
      </c>
      <c r="D10" s="55">
        <v>7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</row>
    <row r="11" spans="1:47">
      <c r="A11" s="48" t="s">
        <v>26</v>
      </c>
      <c r="B11" s="12">
        <v>34.628678623608053</v>
      </c>
      <c r="C11" s="26">
        <f t="shared" si="0"/>
        <v>4.8480150073051282</v>
      </c>
      <c r="D11" s="55">
        <v>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48" t="s">
        <v>24</v>
      </c>
      <c r="B12" s="12">
        <v>35.545850534868023</v>
      </c>
      <c r="C12" s="26">
        <f t="shared" si="0"/>
        <v>4.976419074881524</v>
      </c>
      <c r="D12" s="55">
        <v>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</row>
    <row r="13" spans="1:47">
      <c r="A13" s="48" t="s">
        <v>66</v>
      </c>
      <c r="B13" s="12">
        <v>35.634914793822894</v>
      </c>
      <c r="C13" s="26">
        <f t="shared" si="0"/>
        <v>4.9888880711352055</v>
      </c>
      <c r="D13" s="55">
        <v>10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</row>
    <row r="14" spans="1:47">
      <c r="A14" s="48" t="s">
        <v>23</v>
      </c>
      <c r="B14" s="12">
        <v>35.641092926239807</v>
      </c>
      <c r="C14" s="26">
        <f t="shared" si="0"/>
        <v>4.9897530096735734</v>
      </c>
      <c r="D14" s="55">
        <v>11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</row>
    <row r="15" spans="1:47">
      <c r="A15" s="48" t="s">
        <v>27</v>
      </c>
      <c r="B15" s="12">
        <v>37.237204001684503</v>
      </c>
      <c r="C15" s="26">
        <f t="shared" si="0"/>
        <v>5.2132085602358309</v>
      </c>
      <c r="D15" s="55">
        <v>12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</row>
    <row r="16" spans="1:47">
      <c r="A16" s="48" t="s">
        <v>67</v>
      </c>
      <c r="B16" s="12">
        <v>37.394003531696221</v>
      </c>
      <c r="C16" s="26">
        <f t="shared" si="0"/>
        <v>5.235160494437471</v>
      </c>
      <c r="D16" s="55">
        <v>13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</row>
    <row r="17" spans="1:47">
      <c r="A17" s="48" t="s">
        <v>20</v>
      </c>
      <c r="B17" s="12">
        <v>37.501869409107726</v>
      </c>
      <c r="C17" s="26">
        <f t="shared" si="0"/>
        <v>5.2502617172750821</v>
      </c>
      <c r="D17" s="55">
        <v>14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</row>
    <row r="18" spans="1:47">
      <c r="A18" s="48" t="s">
        <v>52</v>
      </c>
      <c r="B18" s="12">
        <v>38.743986335450394</v>
      </c>
      <c r="C18" s="26">
        <f t="shared" si="0"/>
        <v>5.4241580869630557</v>
      </c>
      <c r="D18" s="55">
        <v>15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</row>
    <row r="19" spans="1:47">
      <c r="A19" s="48" t="s">
        <v>29</v>
      </c>
      <c r="B19" s="12">
        <v>39.892490862784122</v>
      </c>
      <c r="C19" s="26">
        <f t="shared" si="0"/>
        <v>5.5849487207897779</v>
      </c>
      <c r="D19" s="55">
        <v>16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</row>
    <row r="20" spans="1:47">
      <c r="A20" s="48" t="s">
        <v>21</v>
      </c>
      <c r="B20" s="12">
        <v>40.5280959953812</v>
      </c>
      <c r="C20" s="26">
        <f t="shared" si="0"/>
        <v>5.6739334393533687</v>
      </c>
      <c r="D20" s="55">
        <v>17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>
      <c r="A21" s="48" t="s">
        <v>25</v>
      </c>
      <c r="B21" s="12">
        <v>41.410028207799549</v>
      </c>
      <c r="C21" s="26">
        <f t="shared" si="0"/>
        <v>5.7974039490919376</v>
      </c>
      <c r="D21" s="55">
        <v>18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</row>
    <row r="22" spans="1:47">
      <c r="A22" s="48" t="s">
        <v>68</v>
      </c>
      <c r="B22" s="12">
        <v>41.893679898423485</v>
      </c>
      <c r="C22" s="26">
        <f t="shared" si="0"/>
        <v>5.8651151857792883</v>
      </c>
      <c r="D22" s="55">
        <v>19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</row>
    <row r="23" spans="1:47">
      <c r="A23" s="48" t="s">
        <v>33</v>
      </c>
      <c r="B23" s="12">
        <v>43.401582034204232</v>
      </c>
      <c r="C23" s="26">
        <f t="shared" si="0"/>
        <v>6.0762214847885927</v>
      </c>
      <c r="D23" s="55">
        <v>20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</row>
    <row r="24" spans="1:47">
      <c r="A24" s="48" t="s">
        <v>69</v>
      </c>
      <c r="B24" s="12">
        <v>43.692866077460913</v>
      </c>
      <c r="C24" s="26">
        <f t="shared" si="0"/>
        <v>6.1170012508445284</v>
      </c>
      <c r="D24" s="55">
        <v>21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</row>
    <row r="25" spans="1:47">
      <c r="A25" s="48" t="s">
        <v>47</v>
      </c>
      <c r="B25" s="12">
        <v>44.250888439901701</v>
      </c>
      <c r="C25" s="26">
        <f t="shared" si="0"/>
        <v>6.1951243815862389</v>
      </c>
      <c r="D25" s="55">
        <v>22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</row>
    <row r="26" spans="1:47">
      <c r="A26" s="48" t="s">
        <v>31</v>
      </c>
      <c r="B26" s="12">
        <v>47.898285395885708</v>
      </c>
      <c r="C26" s="26">
        <f t="shared" si="0"/>
        <v>6.7057599554239999</v>
      </c>
      <c r="D26" s="55">
        <v>23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</row>
    <row r="27" spans="1:47">
      <c r="A27" s="48" t="s">
        <v>32</v>
      </c>
      <c r="B27" s="12">
        <v>48.196543105403194</v>
      </c>
      <c r="C27" s="26">
        <f t="shared" si="0"/>
        <v>6.7475160347564476</v>
      </c>
      <c r="D27" s="55">
        <v>24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</row>
    <row r="28" spans="1:47">
      <c r="A28" s="48" t="s">
        <v>40</v>
      </c>
      <c r="B28" s="12">
        <v>48.203273169492576</v>
      </c>
      <c r="C28" s="26">
        <f t="shared" si="0"/>
        <v>6.7484582437289609</v>
      </c>
      <c r="D28" s="55">
        <v>25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</row>
    <row r="29" spans="1:47">
      <c r="A29" s="48" t="s">
        <v>39</v>
      </c>
      <c r="B29" s="12">
        <v>51.094508633531035</v>
      </c>
      <c r="C29" s="26">
        <f t="shared" si="0"/>
        <v>7.1532312086943453</v>
      </c>
      <c r="D29" s="55">
        <v>26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</row>
    <row r="30" spans="1:47">
      <c r="A30" s="48" t="s">
        <v>14</v>
      </c>
      <c r="B30" s="12">
        <v>51.450462486210625</v>
      </c>
      <c r="C30" s="26">
        <f t="shared" si="0"/>
        <v>7.2030647480694885</v>
      </c>
      <c r="D30" s="55">
        <v>27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</row>
    <row r="31" spans="1:47">
      <c r="A31" s="48" t="s">
        <v>41</v>
      </c>
      <c r="B31" s="12">
        <v>54.060081303358722</v>
      </c>
      <c r="C31" s="26">
        <f t="shared" si="0"/>
        <v>7.5684113824702219</v>
      </c>
      <c r="D31" s="55">
        <v>28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>
      <c r="A32" s="48" t="s">
        <v>70</v>
      </c>
      <c r="B32" s="12">
        <v>54.226434770543285</v>
      </c>
      <c r="C32" s="26">
        <f t="shared" si="0"/>
        <v>7.5917008678760602</v>
      </c>
      <c r="D32" s="55">
        <v>29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1:47">
      <c r="A33" s="48" t="s">
        <v>44</v>
      </c>
      <c r="B33" s="12">
        <v>54.389567498766631</v>
      </c>
      <c r="C33" s="26">
        <f t="shared" si="0"/>
        <v>7.6145394498273289</v>
      </c>
      <c r="D33" s="55">
        <v>30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>
      <c r="A34" s="48" t="s">
        <v>28</v>
      </c>
      <c r="B34" s="12">
        <v>54.475626357388094</v>
      </c>
      <c r="C34" s="26">
        <f t="shared" si="0"/>
        <v>7.6265876900343343</v>
      </c>
      <c r="D34" s="55">
        <v>31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>
      <c r="A35" s="48" t="s">
        <v>49</v>
      </c>
      <c r="B35" s="12">
        <v>57.563220716341291</v>
      </c>
      <c r="C35" s="26">
        <f t="shared" si="0"/>
        <v>8.0588509002877817</v>
      </c>
      <c r="D35" s="55">
        <v>32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48" t="s">
        <v>43</v>
      </c>
      <c r="B36" s="12">
        <v>62.888070526205688</v>
      </c>
      <c r="C36" s="26">
        <f t="shared" ref="C36:C55" si="1">0.14*B36</f>
        <v>8.8043298736687969</v>
      </c>
      <c r="D36" s="55">
        <v>33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48" t="s">
        <v>34</v>
      </c>
      <c r="B37" s="12">
        <v>65.486403690588673</v>
      </c>
      <c r="C37" s="26">
        <f t="shared" si="1"/>
        <v>9.1680965166824144</v>
      </c>
      <c r="D37" s="55">
        <v>34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48" t="s">
        <v>45</v>
      </c>
      <c r="B38" s="12">
        <v>69.426154086707029</v>
      </c>
      <c r="C38" s="26">
        <f t="shared" si="1"/>
        <v>9.7196615721389854</v>
      </c>
      <c r="D38" s="55">
        <v>35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>
      <c r="A39" s="48" t="s">
        <v>56</v>
      </c>
      <c r="B39" s="12">
        <v>74.809460246046513</v>
      </c>
      <c r="C39" s="26">
        <f t="shared" si="1"/>
        <v>10.473324434446512</v>
      </c>
      <c r="D39" s="55">
        <v>36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48" t="s">
        <v>57</v>
      </c>
      <c r="B40" s="12">
        <v>79.402028949287242</v>
      </c>
      <c r="C40" s="26">
        <f t="shared" si="1"/>
        <v>11.116284052900214</v>
      </c>
      <c r="D40" s="55">
        <v>37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48" t="s">
        <v>53</v>
      </c>
      <c r="B41" s="12">
        <v>86.210340314703885</v>
      </c>
      <c r="C41" s="26">
        <f t="shared" si="1"/>
        <v>12.069447644058545</v>
      </c>
      <c r="D41" s="55">
        <v>38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48" t="s">
        <v>55</v>
      </c>
      <c r="B42" s="12">
        <v>95.755729858666911</v>
      </c>
      <c r="C42" s="26">
        <f t="shared" si="1"/>
        <v>13.405802180213369</v>
      </c>
      <c r="D42" s="55">
        <v>39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48" t="s">
        <v>46</v>
      </c>
      <c r="B43" s="12">
        <v>97.9841558799843</v>
      </c>
      <c r="C43" s="26">
        <f t="shared" si="1"/>
        <v>13.717781823197804</v>
      </c>
      <c r="D43" s="55">
        <v>40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48" t="s">
        <v>48</v>
      </c>
      <c r="B44" s="12">
        <v>99.489030063834122</v>
      </c>
      <c r="C44" s="26">
        <f t="shared" si="1"/>
        <v>13.928464208936779</v>
      </c>
      <c r="D44" s="55">
        <v>41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>
      <c r="A45" s="48" t="s">
        <v>54</v>
      </c>
      <c r="B45" s="12">
        <v>100.34208205732027</v>
      </c>
      <c r="C45" s="26">
        <f t="shared" si="1"/>
        <v>14.047891488024838</v>
      </c>
      <c r="D45" s="55">
        <v>42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48" t="s">
        <v>42</v>
      </c>
      <c r="B46" s="12">
        <v>107.121949308918</v>
      </c>
      <c r="C46" s="26">
        <f t="shared" si="1"/>
        <v>14.997072903248522</v>
      </c>
      <c r="D46" s="55">
        <v>43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>
      <c r="A47" s="48" t="s">
        <v>37</v>
      </c>
      <c r="B47" s="12">
        <v>108.17777183200441</v>
      </c>
      <c r="C47" s="26">
        <f t="shared" si="1"/>
        <v>15.144888056480619</v>
      </c>
      <c r="D47" s="55">
        <v>44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48" t="s">
        <v>61</v>
      </c>
      <c r="B48" s="12">
        <v>113.7704769863408</v>
      </c>
      <c r="C48" s="26">
        <f t="shared" si="1"/>
        <v>15.927866778087713</v>
      </c>
      <c r="D48" s="55">
        <v>45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>
      <c r="A49" s="48" t="s">
        <v>36</v>
      </c>
      <c r="B49" s="12">
        <v>121.24179533791546</v>
      </c>
      <c r="C49" s="26">
        <f t="shared" si="1"/>
        <v>16.973851347308166</v>
      </c>
      <c r="D49" s="55">
        <v>46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48" t="s">
        <v>60</v>
      </c>
      <c r="B50" s="12">
        <v>130.17424666740249</v>
      </c>
      <c r="C50" s="26">
        <f t="shared" si="1"/>
        <v>18.22439453343635</v>
      </c>
      <c r="D50" s="55">
        <v>47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>
      <c r="A51" s="48" t="s">
        <v>58</v>
      </c>
      <c r="B51" s="12">
        <v>135.91931017611643</v>
      </c>
      <c r="C51" s="26">
        <f t="shared" si="1"/>
        <v>19.028703424656303</v>
      </c>
      <c r="D51" s="55">
        <v>48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48" t="s">
        <v>51</v>
      </c>
      <c r="B52" s="12">
        <v>151.5996902440281</v>
      </c>
      <c r="C52" s="26">
        <f t="shared" si="1"/>
        <v>21.223956634163937</v>
      </c>
      <c r="D52" s="55">
        <v>49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>
      <c r="A53" s="48" t="s">
        <v>50</v>
      </c>
      <c r="B53" s="12">
        <v>158.11882176885049</v>
      </c>
      <c r="C53" s="26">
        <f t="shared" si="1"/>
        <v>22.136635047639071</v>
      </c>
      <c r="D53" s="55">
        <v>50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48" t="s">
        <v>38</v>
      </c>
      <c r="B54" s="12">
        <v>172.53368061194672</v>
      </c>
      <c r="C54" s="26">
        <f t="shared" si="1"/>
        <v>24.154715285672545</v>
      </c>
      <c r="D54" s="55">
        <v>51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5.75" thickBot="1">
      <c r="A55" s="49" t="s">
        <v>59</v>
      </c>
      <c r="B55" s="14">
        <v>216.6811847344687</v>
      </c>
      <c r="C55" s="27">
        <f t="shared" si="1"/>
        <v>30.335365862825622</v>
      </c>
      <c r="D55" s="56">
        <v>52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X55"/>
  <sheetViews>
    <sheetView workbookViewId="0"/>
  </sheetViews>
  <sheetFormatPr defaultRowHeight="15"/>
  <cols>
    <col min="1" max="1" width="47.140625" customWidth="1"/>
    <col min="2" max="2" width="26.28515625" customWidth="1"/>
    <col min="3" max="3" width="26.5703125" customWidth="1"/>
    <col min="4" max="4" width="30" customWidth="1"/>
    <col min="5" max="5" width="28" customWidth="1"/>
    <col min="6" max="6" width="15" customWidth="1"/>
    <col min="9" max="9" width="19.28515625" customWidth="1"/>
  </cols>
  <sheetData>
    <row r="1" spans="1:50" ht="24" thickBot="1">
      <c r="A1" s="28" t="s">
        <v>5</v>
      </c>
      <c r="B1" s="29"/>
      <c r="C1" s="29"/>
      <c r="D1" s="29"/>
      <c r="E1" s="62"/>
      <c r="F1" s="30"/>
      <c r="G1" s="30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spans="1:50" ht="36.75" customHeight="1" thickBot="1">
      <c r="A2" s="60"/>
      <c r="B2" s="61" t="s">
        <v>62</v>
      </c>
      <c r="C2" s="61"/>
      <c r="D2" s="61"/>
      <c r="E2" s="2" t="s">
        <v>11</v>
      </c>
      <c r="F2" s="2" t="s">
        <v>78</v>
      </c>
      <c r="G2" s="2" t="s">
        <v>17</v>
      </c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spans="1:50" ht="33" customHeight="1" thickBot="1">
      <c r="A3" s="8"/>
      <c r="B3" s="11" t="s">
        <v>73</v>
      </c>
      <c r="C3" s="11" t="s">
        <v>74</v>
      </c>
      <c r="D3" s="11" t="s">
        <v>75</v>
      </c>
      <c r="E3" s="11" t="s">
        <v>7</v>
      </c>
      <c r="F3" s="42"/>
      <c r="G3" s="42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spans="1:50">
      <c r="A4" s="66" t="s">
        <v>16</v>
      </c>
      <c r="B4" s="32">
        <v>3.377906744412452</v>
      </c>
      <c r="C4" s="32">
        <v>3.9281975474371533</v>
      </c>
      <c r="D4" s="32">
        <v>16.283789842197269</v>
      </c>
      <c r="E4" s="32">
        <f t="shared" ref="E4:E35" si="0">((B4*1/3)+(C4*1/3)+(D4*1/3))</f>
        <v>7.863298044682292</v>
      </c>
      <c r="F4" s="22">
        <f t="shared" ref="F4:F35" si="1">0.14*E4</f>
        <v>1.1008617262555209</v>
      </c>
      <c r="G4" s="54">
        <v>1</v>
      </c>
      <c r="H4" s="9"/>
      <c r="I4" s="9"/>
    </row>
    <row r="5" spans="1:50">
      <c r="A5" s="65" t="s">
        <v>15</v>
      </c>
      <c r="B5" s="53">
        <v>9.1090474495692728</v>
      </c>
      <c r="C5" s="32">
        <v>2.5764300920407699</v>
      </c>
      <c r="D5" s="32">
        <v>20.110666926514273</v>
      </c>
      <c r="E5" s="32">
        <f t="shared" si="0"/>
        <v>10.598714822708105</v>
      </c>
      <c r="F5" s="26">
        <f t="shared" si="1"/>
        <v>1.4838200751791348</v>
      </c>
      <c r="G5" s="55">
        <v>2</v>
      </c>
    </row>
    <row r="6" spans="1:50">
      <c r="A6" s="65" t="s">
        <v>20</v>
      </c>
      <c r="B6" s="53">
        <v>9.231809016456106</v>
      </c>
      <c r="C6" s="32">
        <v>18.30123869399052</v>
      </c>
      <c r="D6" s="32">
        <v>20.105821181734804</v>
      </c>
      <c r="E6" s="32">
        <f t="shared" si="0"/>
        <v>15.879622964060477</v>
      </c>
      <c r="F6" s="26">
        <f t="shared" si="1"/>
        <v>2.223147214968467</v>
      </c>
      <c r="G6" s="55">
        <v>3</v>
      </c>
    </row>
    <row r="7" spans="1:50">
      <c r="A7" s="48" t="s">
        <v>28</v>
      </c>
      <c r="B7" s="12">
        <v>7.7002365687283136</v>
      </c>
      <c r="C7" s="12">
        <v>26.597867024532867</v>
      </c>
      <c r="D7" s="12">
        <v>15.843912171459923</v>
      </c>
      <c r="E7" s="12">
        <f t="shared" si="0"/>
        <v>16.714005254907033</v>
      </c>
      <c r="F7" s="26">
        <f t="shared" si="1"/>
        <v>2.3399607356869847</v>
      </c>
      <c r="G7" s="55">
        <v>4</v>
      </c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spans="1:50">
      <c r="A8" s="48" t="s">
        <v>23</v>
      </c>
      <c r="B8" s="12">
        <v>7.6284617837608319</v>
      </c>
      <c r="C8" s="12">
        <v>17.362831960155557</v>
      </c>
      <c r="D8" s="12">
        <v>26.69472361493213</v>
      </c>
      <c r="E8" s="12">
        <f t="shared" si="0"/>
        <v>17.228672452949503</v>
      </c>
      <c r="F8" s="26">
        <f t="shared" si="1"/>
        <v>2.4120141434129305</v>
      </c>
      <c r="G8" s="55">
        <v>5</v>
      </c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spans="1:50">
      <c r="A9" s="48" t="s">
        <v>25</v>
      </c>
      <c r="B9" s="12">
        <v>19.145948075647759</v>
      </c>
      <c r="C9" s="12">
        <v>21.761920869447309</v>
      </c>
      <c r="D9" s="12">
        <v>11.351513142245208</v>
      </c>
      <c r="E9" s="12">
        <f t="shared" si="0"/>
        <v>17.419794029113426</v>
      </c>
      <c r="F9" s="26">
        <f t="shared" si="1"/>
        <v>2.43877116407588</v>
      </c>
      <c r="G9" s="55">
        <v>6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spans="1:50">
      <c r="A10" s="48" t="s">
        <v>67</v>
      </c>
      <c r="B10" s="12">
        <v>17.696295433791757</v>
      </c>
      <c r="C10" s="12">
        <v>15.317815978863381</v>
      </c>
      <c r="D10" s="12">
        <v>22.136504231806406</v>
      </c>
      <c r="E10" s="12">
        <f t="shared" si="0"/>
        <v>18.383538548153847</v>
      </c>
      <c r="F10" s="26">
        <f t="shared" si="1"/>
        <v>2.573695396741539</v>
      </c>
      <c r="G10" s="55">
        <v>7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spans="1:50">
      <c r="A11" s="48" t="s">
        <v>21</v>
      </c>
      <c r="B11" s="12">
        <v>11.161259737526459</v>
      </c>
      <c r="C11" s="12">
        <v>6.9193373900042081</v>
      </c>
      <c r="D11" s="12">
        <v>38.749021454311375</v>
      </c>
      <c r="E11" s="12">
        <f t="shared" si="0"/>
        <v>18.943206193947347</v>
      </c>
      <c r="F11" s="26">
        <f t="shared" si="1"/>
        <v>2.652048867152629</v>
      </c>
      <c r="G11" s="55">
        <v>8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spans="1:50">
      <c r="A12" s="48" t="s">
        <v>34</v>
      </c>
      <c r="B12" s="12">
        <v>15.517350097509224</v>
      </c>
      <c r="C12" s="12">
        <v>18.388961129269589</v>
      </c>
      <c r="D12" s="12">
        <v>30.444187157044727</v>
      </c>
      <c r="E12" s="12">
        <f t="shared" si="0"/>
        <v>21.450166127941181</v>
      </c>
      <c r="F12" s="26">
        <f t="shared" si="1"/>
        <v>3.0030232579117655</v>
      </c>
      <c r="G12" s="55">
        <v>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spans="1:50">
      <c r="A13" s="48" t="s">
        <v>22</v>
      </c>
      <c r="B13" s="12">
        <v>13.716855137866984</v>
      </c>
      <c r="C13" s="12">
        <v>10.455151116433614</v>
      </c>
      <c r="D13" s="12">
        <v>41.110634953848333</v>
      </c>
      <c r="E13" s="12">
        <f t="shared" si="0"/>
        <v>21.76088040271631</v>
      </c>
      <c r="F13" s="26">
        <f t="shared" si="1"/>
        <v>3.0465232563802838</v>
      </c>
      <c r="G13" s="55">
        <v>10</v>
      </c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spans="1:50">
      <c r="A14" s="48" t="s">
        <v>14</v>
      </c>
      <c r="B14" s="12">
        <v>35.33484888425415</v>
      </c>
      <c r="C14" s="12">
        <v>14.587671513274545</v>
      </c>
      <c r="D14" s="12">
        <v>16.334027421614362</v>
      </c>
      <c r="E14" s="12">
        <f t="shared" si="0"/>
        <v>22.085515939714355</v>
      </c>
      <c r="F14" s="26">
        <f t="shared" si="1"/>
        <v>3.09197223156001</v>
      </c>
      <c r="G14" s="55">
        <v>11</v>
      </c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spans="1:50">
      <c r="A15" s="48" t="s">
        <v>30</v>
      </c>
      <c r="B15" s="12">
        <v>29.364970426715626</v>
      </c>
      <c r="C15" s="12">
        <v>11.688722001143089</v>
      </c>
      <c r="D15" s="12">
        <v>28.23677616718512</v>
      </c>
      <c r="E15" s="12">
        <f t="shared" si="0"/>
        <v>23.096822865014609</v>
      </c>
      <c r="F15" s="26">
        <f t="shared" si="1"/>
        <v>3.2335552011020456</v>
      </c>
      <c r="G15" s="55">
        <v>12</v>
      </c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spans="1:50">
      <c r="A16" s="48" t="s">
        <v>66</v>
      </c>
      <c r="B16" s="12">
        <v>25.824274547489406</v>
      </c>
      <c r="C16" s="12">
        <v>7.7783947285482604</v>
      </c>
      <c r="D16" s="12">
        <v>36.904557535859325</v>
      </c>
      <c r="E16" s="12">
        <f t="shared" si="0"/>
        <v>23.502408937298998</v>
      </c>
      <c r="F16" s="26">
        <f t="shared" si="1"/>
        <v>3.2903372512218603</v>
      </c>
      <c r="G16" s="55">
        <v>13</v>
      </c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spans="1:50">
      <c r="A17" s="48" t="s">
        <v>27</v>
      </c>
      <c r="B17" s="12">
        <v>17.367656191753937</v>
      </c>
      <c r="C17" s="12">
        <v>27.518438191878204</v>
      </c>
      <c r="D17" s="12">
        <v>27.010344037046924</v>
      </c>
      <c r="E17" s="12">
        <f t="shared" si="0"/>
        <v>23.965479473559689</v>
      </c>
      <c r="F17" s="26">
        <f t="shared" si="1"/>
        <v>3.3551671262983569</v>
      </c>
      <c r="G17" s="55">
        <v>14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spans="1:50">
      <c r="A18" s="48" t="s">
        <v>29</v>
      </c>
      <c r="B18" s="12">
        <v>28.711931008113762</v>
      </c>
      <c r="C18" s="12">
        <v>33.976669187842411</v>
      </c>
      <c r="D18" s="12">
        <v>10.155070028860406</v>
      </c>
      <c r="E18" s="12">
        <f t="shared" si="0"/>
        <v>24.28122340827219</v>
      </c>
      <c r="F18" s="26">
        <f t="shared" si="1"/>
        <v>3.3993712771581071</v>
      </c>
      <c r="G18" s="55">
        <v>15</v>
      </c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spans="1:50">
      <c r="A19" s="48" t="s">
        <v>69</v>
      </c>
      <c r="B19" s="12">
        <v>26.898015176372368</v>
      </c>
      <c r="C19" s="12">
        <v>28.961295637373091</v>
      </c>
      <c r="D19" s="12">
        <v>26.279680284655381</v>
      </c>
      <c r="E19" s="12">
        <f t="shared" si="0"/>
        <v>27.379663699466946</v>
      </c>
      <c r="F19" s="26">
        <f t="shared" si="1"/>
        <v>3.8331529179253727</v>
      </c>
      <c r="G19" s="55">
        <v>16</v>
      </c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spans="1:50">
      <c r="A20" s="48" t="s">
        <v>18</v>
      </c>
      <c r="B20" s="12">
        <v>31.943417822327351</v>
      </c>
      <c r="C20" s="12">
        <v>14.897935575079103</v>
      </c>
      <c r="D20" s="12">
        <v>41.938725604304317</v>
      </c>
      <c r="E20" s="12">
        <f t="shared" si="0"/>
        <v>29.593359667236925</v>
      </c>
      <c r="F20" s="26">
        <f t="shared" si="1"/>
        <v>4.1430703534131696</v>
      </c>
      <c r="G20" s="55">
        <v>17</v>
      </c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spans="1:50">
      <c r="A21" s="48" t="s">
        <v>31</v>
      </c>
      <c r="B21" s="12">
        <v>38.813535694029191</v>
      </c>
      <c r="C21" s="12">
        <v>28.924762016436055</v>
      </c>
      <c r="D21" s="12">
        <v>21.332630381266281</v>
      </c>
      <c r="E21" s="12">
        <f t="shared" si="0"/>
        <v>29.690309363910508</v>
      </c>
      <c r="F21" s="26">
        <f t="shared" si="1"/>
        <v>4.1566433109474712</v>
      </c>
      <c r="G21" s="55">
        <v>18</v>
      </c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spans="1:50">
      <c r="A22" s="48" t="s">
        <v>68</v>
      </c>
      <c r="B22" s="12">
        <v>29.238611952388748</v>
      </c>
      <c r="C22" s="12">
        <v>47.180142701501168</v>
      </c>
      <c r="D22" s="12">
        <v>18.981338474911784</v>
      </c>
      <c r="E22" s="12">
        <f t="shared" si="0"/>
        <v>31.800031042933899</v>
      </c>
      <c r="F22" s="26">
        <f t="shared" si="1"/>
        <v>4.4520043460107459</v>
      </c>
      <c r="G22" s="55">
        <v>19</v>
      </c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spans="1:50">
      <c r="A23" s="48" t="s">
        <v>19</v>
      </c>
      <c r="B23" s="12">
        <v>21.889336488674125</v>
      </c>
      <c r="C23" s="12">
        <v>15.664816508717196</v>
      </c>
      <c r="D23" s="12">
        <v>63.13285998870812</v>
      </c>
      <c r="E23" s="12">
        <f t="shared" si="0"/>
        <v>33.562337662033144</v>
      </c>
      <c r="F23" s="26">
        <f t="shared" si="1"/>
        <v>4.698727272684641</v>
      </c>
      <c r="G23" s="55">
        <v>20</v>
      </c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spans="1:50">
      <c r="A24" s="48" t="s">
        <v>71</v>
      </c>
      <c r="B24" s="12">
        <v>28.339057433866788</v>
      </c>
      <c r="C24" s="12">
        <v>17.2365037399702</v>
      </c>
      <c r="D24" s="12">
        <v>56.393188867188307</v>
      </c>
      <c r="E24" s="12">
        <f t="shared" si="0"/>
        <v>33.989583347008434</v>
      </c>
      <c r="F24" s="26">
        <f t="shared" si="1"/>
        <v>4.7585416685811817</v>
      </c>
      <c r="G24" s="55">
        <v>21</v>
      </c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spans="1:50">
      <c r="A25" s="48" t="s">
        <v>40</v>
      </c>
      <c r="B25" s="12">
        <v>34.693201408584748</v>
      </c>
      <c r="C25" s="12">
        <v>45.642993219446929</v>
      </c>
      <c r="D25" s="12">
        <v>37.229675494993707</v>
      </c>
      <c r="E25" s="12">
        <f t="shared" si="0"/>
        <v>39.188623374341795</v>
      </c>
      <c r="F25" s="26">
        <f t="shared" si="1"/>
        <v>5.4864072724078516</v>
      </c>
      <c r="G25" s="55">
        <v>22</v>
      </c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spans="1:50">
      <c r="A26" s="48" t="s">
        <v>26</v>
      </c>
      <c r="B26" s="12">
        <v>30.373959881630729</v>
      </c>
      <c r="C26" s="12">
        <v>27.649059394517373</v>
      </c>
      <c r="D26" s="12">
        <v>69.669846686223678</v>
      </c>
      <c r="E26" s="12">
        <f t="shared" si="0"/>
        <v>42.564288654123928</v>
      </c>
      <c r="F26" s="26">
        <f t="shared" si="1"/>
        <v>5.9590004115773505</v>
      </c>
      <c r="G26" s="55">
        <v>23</v>
      </c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spans="1:50">
      <c r="A27" s="48" t="s">
        <v>70</v>
      </c>
      <c r="B27" s="12">
        <v>34.397044736797234</v>
      </c>
      <c r="C27" s="12">
        <v>32.759868685937668</v>
      </c>
      <c r="D27" s="12">
        <v>63.552897286078348</v>
      </c>
      <c r="E27" s="12">
        <f t="shared" si="0"/>
        <v>43.569936902937748</v>
      </c>
      <c r="F27" s="26">
        <f t="shared" si="1"/>
        <v>6.0997911664112854</v>
      </c>
      <c r="G27" s="55">
        <v>24</v>
      </c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spans="1:50">
      <c r="A28" s="48" t="s">
        <v>24</v>
      </c>
      <c r="B28" s="12">
        <v>12.334600320592322</v>
      </c>
      <c r="C28" s="12">
        <v>68.045342846430117</v>
      </c>
      <c r="D28" s="12">
        <v>53.461051187316386</v>
      </c>
      <c r="E28" s="12">
        <f t="shared" si="0"/>
        <v>44.613664784779608</v>
      </c>
      <c r="F28" s="26">
        <f t="shared" si="1"/>
        <v>6.2459130698691459</v>
      </c>
      <c r="G28" s="55">
        <v>25</v>
      </c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spans="1:50">
      <c r="A29" s="48" t="s">
        <v>32</v>
      </c>
      <c r="B29" s="12">
        <v>38.17948676456713</v>
      </c>
      <c r="C29" s="12">
        <v>32.971471734173946</v>
      </c>
      <c r="D29" s="12">
        <v>62.762320176242604</v>
      </c>
      <c r="E29" s="12">
        <f t="shared" si="0"/>
        <v>44.637759558327893</v>
      </c>
      <c r="F29" s="26">
        <f t="shared" si="1"/>
        <v>6.2492863381659056</v>
      </c>
      <c r="G29" s="55">
        <v>26</v>
      </c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spans="1:50">
      <c r="A30" s="48" t="s">
        <v>43</v>
      </c>
      <c r="B30" s="12">
        <v>40.297114492428484</v>
      </c>
      <c r="C30" s="12">
        <v>44.736202849766862</v>
      </c>
      <c r="D30" s="12">
        <v>51.750444489088231</v>
      </c>
      <c r="E30" s="12">
        <f t="shared" si="0"/>
        <v>45.594587277094533</v>
      </c>
      <c r="F30" s="26">
        <f t="shared" si="1"/>
        <v>6.3832422187932352</v>
      </c>
      <c r="G30" s="55">
        <v>27</v>
      </c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spans="1:50">
      <c r="A31" s="48" t="s">
        <v>49</v>
      </c>
      <c r="B31" s="12">
        <v>42.376820518074588</v>
      </c>
      <c r="C31" s="12">
        <v>43.300636247772232</v>
      </c>
      <c r="D31" s="12">
        <v>51.339128766711418</v>
      </c>
      <c r="E31" s="12">
        <f t="shared" si="0"/>
        <v>45.672195177519413</v>
      </c>
      <c r="F31" s="26">
        <f t="shared" si="1"/>
        <v>6.394107324852718</v>
      </c>
      <c r="G31" s="55">
        <v>28</v>
      </c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spans="1:50">
      <c r="A32" s="48" t="s">
        <v>33</v>
      </c>
      <c r="B32" s="12">
        <v>33.170459500428322</v>
      </c>
      <c r="C32" s="12">
        <v>40.154621688981223</v>
      </c>
      <c r="D32" s="12">
        <v>68.171322168468535</v>
      </c>
      <c r="E32" s="12">
        <f t="shared" si="0"/>
        <v>47.165467785959358</v>
      </c>
      <c r="F32" s="26">
        <f t="shared" si="1"/>
        <v>6.6031654900343106</v>
      </c>
      <c r="G32" s="55">
        <v>29</v>
      </c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spans="1:50">
      <c r="A33" s="48" t="s">
        <v>47</v>
      </c>
      <c r="B33" s="12">
        <v>51.028951630550381</v>
      </c>
      <c r="C33" s="12">
        <v>56.215626898925855</v>
      </c>
      <c r="D33" s="12">
        <v>48.997373184417427</v>
      </c>
      <c r="E33" s="12">
        <f t="shared" si="0"/>
        <v>52.080650571297895</v>
      </c>
      <c r="F33" s="26">
        <f t="shared" si="1"/>
        <v>7.2912910799817059</v>
      </c>
      <c r="G33" s="55">
        <v>30</v>
      </c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spans="1:50">
      <c r="A34" s="48" t="s">
        <v>39</v>
      </c>
      <c r="B34" s="12">
        <v>44.876997513314912</v>
      </c>
      <c r="C34" s="12">
        <v>36.363663716204293</v>
      </c>
      <c r="D34" s="12">
        <v>76.649146207985325</v>
      </c>
      <c r="E34" s="12">
        <f t="shared" si="0"/>
        <v>52.629935812501508</v>
      </c>
      <c r="F34" s="26">
        <f t="shared" si="1"/>
        <v>7.368191013750212</v>
      </c>
      <c r="G34" s="55">
        <v>31</v>
      </c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spans="1:50">
      <c r="A35" s="48" t="s">
        <v>52</v>
      </c>
      <c r="B35" s="12">
        <v>52.401195346048247</v>
      </c>
      <c r="C35" s="12">
        <v>44.332990446701579</v>
      </c>
      <c r="D35" s="12">
        <v>71.3361644017576</v>
      </c>
      <c r="E35" s="12">
        <f t="shared" si="0"/>
        <v>56.023450064835814</v>
      </c>
      <c r="F35" s="26">
        <f t="shared" si="1"/>
        <v>7.8432830090770143</v>
      </c>
      <c r="G35" s="55">
        <v>32</v>
      </c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spans="1:50">
      <c r="A36" s="48" t="s">
        <v>44</v>
      </c>
      <c r="B36" s="12">
        <v>58.582891724901998</v>
      </c>
      <c r="C36" s="12">
        <v>58.869619117486728</v>
      </c>
      <c r="D36" s="12">
        <v>68.464755620561007</v>
      </c>
      <c r="E36" s="12">
        <f t="shared" ref="E36:E55" si="2">((B36*1/3)+(C36*1/3)+(D36*1/3))</f>
        <v>61.972422154316575</v>
      </c>
      <c r="F36" s="26">
        <f t="shared" ref="F36:F55" si="3">0.14*E36</f>
        <v>8.6761391016043206</v>
      </c>
      <c r="G36" s="55">
        <v>33</v>
      </c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spans="1:50">
      <c r="A37" s="48" t="s">
        <v>53</v>
      </c>
      <c r="B37" s="12">
        <v>74.55329832590995</v>
      </c>
      <c r="C37" s="12">
        <v>75.423905827647957</v>
      </c>
      <c r="D37" s="12">
        <v>69.135641143051089</v>
      </c>
      <c r="E37" s="12">
        <f t="shared" si="2"/>
        <v>73.037615098869665</v>
      </c>
      <c r="F37" s="26">
        <f t="shared" si="3"/>
        <v>10.225266113841753</v>
      </c>
      <c r="G37" s="55">
        <v>34</v>
      </c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spans="1:50">
      <c r="A38" s="48" t="s">
        <v>48</v>
      </c>
      <c r="B38" s="12">
        <v>94.7511431601677</v>
      </c>
      <c r="C38" s="12">
        <v>86.362789626324371</v>
      </c>
      <c r="D38" s="12">
        <v>49.144470805527526</v>
      </c>
      <c r="E38" s="12">
        <f t="shared" si="2"/>
        <v>76.752801197339863</v>
      </c>
      <c r="F38" s="26">
        <f t="shared" si="3"/>
        <v>10.745392167627582</v>
      </c>
      <c r="G38" s="55">
        <v>35</v>
      </c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spans="1:50">
      <c r="A39" s="48" t="s">
        <v>56</v>
      </c>
      <c r="B39" s="12">
        <v>62.215587347308009</v>
      </c>
      <c r="C39" s="12">
        <v>75.802839924735309</v>
      </c>
      <c r="D39" s="12">
        <v>95.615254471434042</v>
      </c>
      <c r="E39" s="12">
        <f t="shared" si="2"/>
        <v>77.877893914492461</v>
      </c>
      <c r="F39" s="26">
        <f t="shared" si="3"/>
        <v>10.902905148028946</v>
      </c>
      <c r="G39" s="55">
        <v>36</v>
      </c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spans="1:50">
      <c r="A40" s="48" t="s">
        <v>45</v>
      </c>
      <c r="B40" s="12">
        <v>104.07807680627418</v>
      </c>
      <c r="C40" s="12">
        <v>87.0808053617192</v>
      </c>
      <c r="D40" s="12">
        <v>67.578818183271594</v>
      </c>
      <c r="E40" s="12">
        <f t="shared" si="2"/>
        <v>86.245900117088325</v>
      </c>
      <c r="F40" s="26">
        <f t="shared" si="3"/>
        <v>12.074426016392367</v>
      </c>
      <c r="G40" s="55">
        <v>37</v>
      </c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spans="1:50">
      <c r="A41" s="48" t="s">
        <v>55</v>
      </c>
      <c r="B41" s="12">
        <v>107.66864258709768</v>
      </c>
      <c r="C41" s="12">
        <v>99.983224982857692</v>
      </c>
      <c r="D41" s="12">
        <v>63.534671621163838</v>
      </c>
      <c r="E41" s="12">
        <f t="shared" si="2"/>
        <v>90.395513063706403</v>
      </c>
      <c r="F41" s="26">
        <f t="shared" si="3"/>
        <v>12.655371828918897</v>
      </c>
      <c r="G41" s="55">
        <v>38</v>
      </c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spans="1:50">
      <c r="A42" s="48" t="s">
        <v>57</v>
      </c>
      <c r="B42" s="12">
        <v>125.0072617251283</v>
      </c>
      <c r="C42" s="12">
        <v>86.885646281683776</v>
      </c>
      <c r="D42" s="12">
        <v>70.053294626949452</v>
      </c>
      <c r="E42" s="12">
        <f t="shared" si="2"/>
        <v>93.982067544587167</v>
      </c>
      <c r="F42" s="26">
        <f t="shared" si="3"/>
        <v>13.157489456242205</v>
      </c>
      <c r="G42" s="55">
        <v>39</v>
      </c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spans="1:50">
      <c r="A43" s="48" t="s">
        <v>38</v>
      </c>
      <c r="B43" s="12">
        <v>121.46122779280535</v>
      </c>
      <c r="C43" s="12">
        <v>89.274636551088477</v>
      </c>
      <c r="D43" s="12">
        <v>88.656729110493288</v>
      </c>
      <c r="E43" s="12">
        <f t="shared" si="2"/>
        <v>99.79753115146238</v>
      </c>
      <c r="F43" s="26">
        <f t="shared" si="3"/>
        <v>13.971654361204735</v>
      </c>
      <c r="G43" s="55">
        <v>40</v>
      </c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0">
      <c r="A44" s="48" t="s">
        <v>42</v>
      </c>
      <c r="B44" s="12">
        <v>96.271533039494855</v>
      </c>
      <c r="C44" s="12">
        <v>114.51702695829952</v>
      </c>
      <c r="D44" s="12">
        <v>88.770494739262617</v>
      </c>
      <c r="E44" s="12">
        <f t="shared" si="2"/>
        <v>99.853018245685661</v>
      </c>
      <c r="F44" s="26">
        <f t="shared" si="3"/>
        <v>13.979422554395994</v>
      </c>
      <c r="G44" s="55">
        <v>41</v>
      </c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0">
      <c r="A45" s="48" t="s">
        <v>54</v>
      </c>
      <c r="B45" s="12">
        <v>111.34134507350862</v>
      </c>
      <c r="C45" s="12">
        <v>104.95490478615534</v>
      </c>
      <c r="D45" s="12">
        <v>99.19865731485794</v>
      </c>
      <c r="E45" s="12">
        <f t="shared" si="2"/>
        <v>105.16496905817397</v>
      </c>
      <c r="F45" s="26">
        <f t="shared" si="3"/>
        <v>14.723095668144357</v>
      </c>
      <c r="G45" s="55">
        <v>42</v>
      </c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spans="1:50">
      <c r="A46" s="48" t="s">
        <v>50</v>
      </c>
      <c r="B46" s="12">
        <v>108.17236624439508</v>
      </c>
      <c r="C46" s="12">
        <v>115.78499036416261</v>
      </c>
      <c r="D46" s="12">
        <v>115.23744059972667</v>
      </c>
      <c r="E46" s="12">
        <f t="shared" si="2"/>
        <v>113.06493240276146</v>
      </c>
      <c r="F46" s="26">
        <f t="shared" si="3"/>
        <v>15.829090536386605</v>
      </c>
      <c r="G46" s="55">
        <v>43</v>
      </c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spans="1:50">
      <c r="A47" s="48" t="s">
        <v>41</v>
      </c>
      <c r="B47" s="12">
        <v>93.447803604170872</v>
      </c>
      <c r="C47" s="12">
        <v>85.117508067733112</v>
      </c>
      <c r="D47" s="12">
        <v>168.64556279394648</v>
      </c>
      <c r="E47" s="12">
        <f t="shared" si="2"/>
        <v>115.73695815528347</v>
      </c>
      <c r="F47" s="26">
        <f t="shared" si="3"/>
        <v>16.203174141739687</v>
      </c>
      <c r="G47" s="55">
        <v>44</v>
      </c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spans="1:50">
      <c r="A48" s="48" t="s">
        <v>61</v>
      </c>
      <c r="B48" s="12">
        <v>121.10425514914385</v>
      </c>
      <c r="C48" s="12">
        <v>125.11902258312058</v>
      </c>
      <c r="D48" s="12">
        <v>104.78314930004127</v>
      </c>
      <c r="E48" s="12">
        <f t="shared" si="2"/>
        <v>117.00214234410191</v>
      </c>
      <c r="F48" s="26">
        <f t="shared" si="3"/>
        <v>16.380299928174271</v>
      </c>
      <c r="G48" s="55">
        <v>45</v>
      </c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spans="1:50">
      <c r="A49" s="48" t="s">
        <v>36</v>
      </c>
      <c r="B49" s="12">
        <v>136.00679484966801</v>
      </c>
      <c r="C49" s="12">
        <v>128.06387798817289</v>
      </c>
      <c r="D49" s="12">
        <v>97.002895315204967</v>
      </c>
      <c r="E49" s="12">
        <f t="shared" si="2"/>
        <v>120.35785605101529</v>
      </c>
      <c r="F49" s="26">
        <f t="shared" si="3"/>
        <v>16.850099847142143</v>
      </c>
      <c r="G49" s="55">
        <v>46</v>
      </c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spans="1:50">
      <c r="A50" s="48" t="s">
        <v>60</v>
      </c>
      <c r="B50" s="12">
        <v>176.91060668138184</v>
      </c>
      <c r="C50" s="12">
        <v>124.26474405604388</v>
      </c>
      <c r="D50" s="12">
        <v>94.101455185015965</v>
      </c>
      <c r="E50" s="12">
        <f t="shared" si="2"/>
        <v>131.75893530748056</v>
      </c>
      <c r="F50" s="26">
        <f t="shared" si="3"/>
        <v>18.446250943047279</v>
      </c>
      <c r="G50" s="55">
        <v>47</v>
      </c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>
      <c r="A51" s="48" t="s">
        <v>37</v>
      </c>
      <c r="B51" s="12">
        <v>165.11565298216024</v>
      </c>
      <c r="C51" s="12">
        <v>134.41373751798992</v>
      </c>
      <c r="D51" s="12">
        <v>98.375541573774854</v>
      </c>
      <c r="E51" s="12">
        <f t="shared" si="2"/>
        <v>132.634977357975</v>
      </c>
      <c r="F51" s="26">
        <f t="shared" si="3"/>
        <v>18.5688968301165</v>
      </c>
      <c r="G51" s="55">
        <v>48</v>
      </c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>
      <c r="A52" s="48" t="s">
        <v>59</v>
      </c>
      <c r="B52" s="12">
        <v>159.06320481340802</v>
      </c>
      <c r="C52" s="12">
        <v>162.42598608935629</v>
      </c>
      <c r="D52" s="12">
        <v>128.45908091767419</v>
      </c>
      <c r="E52" s="12">
        <f t="shared" si="2"/>
        <v>149.98275727347951</v>
      </c>
      <c r="F52" s="26">
        <f t="shared" si="3"/>
        <v>20.997586018287134</v>
      </c>
      <c r="G52" s="55">
        <v>49</v>
      </c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spans="1:50">
      <c r="A53" s="48" t="s">
        <v>46</v>
      </c>
      <c r="B53" s="12">
        <v>126.47563995109657</v>
      </c>
      <c r="C53" s="12">
        <v>145.44840666796671</v>
      </c>
      <c r="D53" s="12">
        <v>180.22718684687558</v>
      </c>
      <c r="E53" s="12">
        <f t="shared" si="2"/>
        <v>150.71707782197961</v>
      </c>
      <c r="F53" s="26">
        <f t="shared" si="3"/>
        <v>21.100390895077147</v>
      </c>
      <c r="G53" s="55">
        <v>50</v>
      </c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spans="1:50">
      <c r="A54" s="48" t="s">
        <v>58</v>
      </c>
      <c r="B54" s="12">
        <v>153.37444633903561</v>
      </c>
      <c r="C54" s="12">
        <v>165.16277630204183</v>
      </c>
      <c r="D54" s="12">
        <v>151.86741867955072</v>
      </c>
      <c r="E54" s="12">
        <f t="shared" si="2"/>
        <v>156.80154710687606</v>
      </c>
      <c r="F54" s="26">
        <f t="shared" si="3"/>
        <v>21.95221659496265</v>
      </c>
      <c r="G54" s="55">
        <v>51</v>
      </c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spans="1:50" ht="15.75" thickBot="1">
      <c r="A55" s="49" t="s">
        <v>51</v>
      </c>
      <c r="B55" s="14">
        <v>169.07596492285401</v>
      </c>
      <c r="C55" s="14">
        <v>165.49456786413978</v>
      </c>
      <c r="D55" s="14">
        <v>157.60327254646234</v>
      </c>
      <c r="E55" s="14">
        <f t="shared" si="2"/>
        <v>164.05793511115203</v>
      </c>
      <c r="F55" s="27">
        <f t="shared" si="3"/>
        <v>22.968110915561287</v>
      </c>
      <c r="G55" s="56">
        <v>52</v>
      </c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</sheetData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U56"/>
  <sheetViews>
    <sheetView workbookViewId="0"/>
  </sheetViews>
  <sheetFormatPr defaultRowHeight="15"/>
  <cols>
    <col min="1" max="1" width="47.140625" customWidth="1"/>
    <col min="2" max="2" width="28.85546875" customWidth="1"/>
    <col min="3" max="3" width="15" customWidth="1"/>
    <col min="6" max="6" width="19" customWidth="1"/>
  </cols>
  <sheetData>
    <row r="1" spans="1:47" ht="24" thickBot="1">
      <c r="A1" s="3" t="s">
        <v>5</v>
      </c>
      <c r="B1" s="4"/>
      <c r="C1" s="5"/>
      <c r="D1" s="5"/>
    </row>
    <row r="2" spans="1:47" ht="36" customHeight="1" thickBot="1">
      <c r="A2" s="1"/>
      <c r="B2" s="2" t="s">
        <v>10</v>
      </c>
      <c r="C2" s="2" t="s">
        <v>80</v>
      </c>
      <c r="D2" s="2" t="s">
        <v>17</v>
      </c>
      <c r="F2" s="9"/>
    </row>
    <row r="3" spans="1:47" ht="33.75" customHeight="1" thickBot="1">
      <c r="A3" s="7"/>
      <c r="B3" s="64" t="s">
        <v>8</v>
      </c>
      <c r="C3" s="57"/>
      <c r="D3" s="52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</row>
    <row r="4" spans="1:47">
      <c r="A4" s="47" t="s">
        <v>14</v>
      </c>
      <c r="B4" s="22">
        <v>383.49757388377515</v>
      </c>
      <c r="C4" s="23">
        <f t="shared" ref="C4:C35" si="0">0.08*B4</f>
        <v>30.679805910702012</v>
      </c>
      <c r="D4" s="54">
        <v>1</v>
      </c>
      <c r="F4" s="9"/>
    </row>
    <row r="5" spans="1:47">
      <c r="A5" s="48" t="s">
        <v>36</v>
      </c>
      <c r="B5" s="12">
        <v>200.48091381111522</v>
      </c>
      <c r="C5" s="26">
        <f t="shared" si="0"/>
        <v>16.038473104889217</v>
      </c>
      <c r="D5" s="55">
        <v>2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</row>
    <row r="6" spans="1:47">
      <c r="A6" s="48" t="s">
        <v>38</v>
      </c>
      <c r="B6" s="12">
        <v>181.20748883639024</v>
      </c>
      <c r="C6" s="26">
        <f t="shared" si="0"/>
        <v>14.496599106911219</v>
      </c>
      <c r="D6" s="55">
        <v>3</v>
      </c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</row>
    <row r="7" spans="1:47">
      <c r="A7" s="48" t="s">
        <v>37</v>
      </c>
      <c r="B7" s="12">
        <v>173.67303341766404</v>
      </c>
      <c r="C7" s="26">
        <f t="shared" si="0"/>
        <v>13.893842673413124</v>
      </c>
      <c r="D7" s="55">
        <v>4</v>
      </c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</row>
    <row r="8" spans="1:47">
      <c r="A8" s="48" t="s">
        <v>42</v>
      </c>
      <c r="B8" s="12">
        <v>173.10406533807216</v>
      </c>
      <c r="C8" s="26">
        <f t="shared" si="0"/>
        <v>13.848325227045773</v>
      </c>
      <c r="D8" s="55">
        <v>5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</row>
    <row r="9" spans="1:47">
      <c r="A9" s="48" t="s">
        <v>51</v>
      </c>
      <c r="B9" s="12">
        <v>170.6332245396213</v>
      </c>
      <c r="C9" s="26">
        <f t="shared" si="0"/>
        <v>13.650657963169705</v>
      </c>
      <c r="D9" s="55">
        <v>6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</row>
    <row r="10" spans="1:47">
      <c r="A10" s="48" t="s">
        <v>46</v>
      </c>
      <c r="B10" s="12">
        <v>168.7539535386872</v>
      </c>
      <c r="C10" s="26">
        <f t="shared" si="0"/>
        <v>13.500316283094977</v>
      </c>
      <c r="D10" s="55">
        <v>7</v>
      </c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</row>
    <row r="11" spans="1:47">
      <c r="A11" s="48" t="s">
        <v>18</v>
      </c>
      <c r="B11" s="12">
        <v>159.8129776078851</v>
      </c>
      <c r="C11" s="26">
        <f t="shared" si="0"/>
        <v>12.785038208630809</v>
      </c>
      <c r="D11" s="55">
        <v>8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48" t="s">
        <v>50</v>
      </c>
      <c r="B12" s="12">
        <v>157.07240665062216</v>
      </c>
      <c r="C12" s="26">
        <f t="shared" si="0"/>
        <v>12.565792532049773</v>
      </c>
      <c r="D12" s="55">
        <v>9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</row>
    <row r="13" spans="1:47">
      <c r="A13" s="48" t="s">
        <v>26</v>
      </c>
      <c r="B13" s="12">
        <v>144.40262507704884</v>
      </c>
      <c r="C13" s="26">
        <f t="shared" si="0"/>
        <v>11.552210006163907</v>
      </c>
      <c r="D13" s="55">
        <v>10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</row>
    <row r="14" spans="1:47">
      <c r="A14" s="48" t="s">
        <v>48</v>
      </c>
      <c r="B14" s="12">
        <v>136.50622816013126</v>
      </c>
      <c r="C14" s="26">
        <f t="shared" si="0"/>
        <v>10.920498252810502</v>
      </c>
      <c r="D14" s="55">
        <v>11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</row>
    <row r="15" spans="1:47">
      <c r="A15" s="48" t="s">
        <v>32</v>
      </c>
      <c r="B15" s="12">
        <v>129.88265382935811</v>
      </c>
      <c r="C15" s="26">
        <f t="shared" si="0"/>
        <v>10.390612306348649</v>
      </c>
      <c r="D15" s="55">
        <v>12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</row>
    <row r="16" spans="1:47">
      <c r="A16" s="48" t="s">
        <v>59</v>
      </c>
      <c r="B16" s="12">
        <v>124.25247019478694</v>
      </c>
      <c r="C16" s="26">
        <f t="shared" si="0"/>
        <v>9.9401976155829548</v>
      </c>
      <c r="D16" s="55">
        <v>13</v>
      </c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</row>
    <row r="17" spans="1:47">
      <c r="A17" s="48" t="s">
        <v>58</v>
      </c>
      <c r="B17" s="12">
        <v>124.15485357323328</v>
      </c>
      <c r="C17" s="26">
        <f t="shared" si="0"/>
        <v>9.9323882858586625</v>
      </c>
      <c r="D17" s="55">
        <v>14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</row>
    <row r="18" spans="1:47">
      <c r="A18" s="48" t="s">
        <v>45</v>
      </c>
      <c r="B18" s="12">
        <v>117.91873405163989</v>
      </c>
      <c r="C18" s="26">
        <f t="shared" si="0"/>
        <v>9.4334987241311907</v>
      </c>
      <c r="D18" s="55">
        <v>15</v>
      </c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</row>
    <row r="19" spans="1:47">
      <c r="A19" s="48" t="s">
        <v>41</v>
      </c>
      <c r="B19" s="12">
        <v>117.47741159991322</v>
      </c>
      <c r="C19" s="26">
        <f t="shared" si="0"/>
        <v>9.3981929279930583</v>
      </c>
      <c r="D19" s="55">
        <v>16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</row>
    <row r="20" spans="1:47">
      <c r="A20" s="48" t="s">
        <v>55</v>
      </c>
      <c r="B20" s="12">
        <v>111.62413216632532</v>
      </c>
      <c r="C20" s="26">
        <f t="shared" si="0"/>
        <v>8.9299305733060255</v>
      </c>
      <c r="D20" s="55">
        <v>17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>
      <c r="A21" s="48" t="s">
        <v>71</v>
      </c>
      <c r="B21" s="12">
        <v>110.78039201245195</v>
      </c>
      <c r="C21" s="26">
        <f t="shared" si="0"/>
        <v>8.8624313609961565</v>
      </c>
      <c r="D21" s="55">
        <v>18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</row>
    <row r="22" spans="1:47">
      <c r="A22" s="48" t="s">
        <v>20</v>
      </c>
      <c r="B22" s="12">
        <v>102.26669765808019</v>
      </c>
      <c r="C22" s="26">
        <f t="shared" si="0"/>
        <v>8.1813358126464149</v>
      </c>
      <c r="D22" s="55">
        <v>19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</row>
    <row r="23" spans="1:47">
      <c r="A23" s="48" t="s">
        <v>54</v>
      </c>
      <c r="B23" s="12">
        <v>97.603312599125786</v>
      </c>
      <c r="C23" s="26">
        <f t="shared" si="0"/>
        <v>7.8082650079300633</v>
      </c>
      <c r="D23" s="55">
        <v>20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</row>
    <row r="24" spans="1:47">
      <c r="A24" s="48" t="s">
        <v>53</v>
      </c>
      <c r="B24" s="12">
        <v>93.089282607342156</v>
      </c>
      <c r="C24" s="26">
        <f t="shared" si="0"/>
        <v>7.4471426085873729</v>
      </c>
      <c r="D24" s="55">
        <v>21</v>
      </c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</row>
    <row r="25" spans="1:47">
      <c r="A25" s="48" t="s">
        <v>44</v>
      </c>
      <c r="B25" s="12">
        <v>92.716775179880628</v>
      </c>
      <c r="C25" s="26">
        <f t="shared" si="0"/>
        <v>7.4173420143904503</v>
      </c>
      <c r="D25" s="55">
        <v>22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</row>
    <row r="26" spans="1:47">
      <c r="A26" s="48" t="s">
        <v>60</v>
      </c>
      <c r="B26" s="12">
        <v>90.590860309801769</v>
      </c>
      <c r="C26" s="26">
        <f t="shared" si="0"/>
        <v>7.2472688247841415</v>
      </c>
      <c r="D26" s="55">
        <v>23</v>
      </c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</row>
    <row r="27" spans="1:47">
      <c r="A27" s="48" t="s">
        <v>19</v>
      </c>
      <c r="B27" s="12">
        <v>87.947499668235622</v>
      </c>
      <c r="C27" s="26">
        <f t="shared" si="0"/>
        <v>7.0357999734588503</v>
      </c>
      <c r="D27" s="55">
        <v>24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</row>
    <row r="28" spans="1:47">
      <c r="A28" s="48" t="s">
        <v>70</v>
      </c>
      <c r="B28" s="12">
        <v>85.364485095226129</v>
      </c>
      <c r="C28" s="26">
        <f t="shared" si="0"/>
        <v>6.8291588076180902</v>
      </c>
      <c r="D28" s="55">
        <v>25</v>
      </c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</row>
    <row r="29" spans="1:47">
      <c r="A29" s="48" t="s">
        <v>57</v>
      </c>
      <c r="B29" s="12">
        <v>82.558400930182444</v>
      </c>
      <c r="C29" s="26">
        <f t="shared" si="0"/>
        <v>6.6046720744145953</v>
      </c>
      <c r="D29" s="55">
        <v>26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</row>
    <row r="30" spans="1:47">
      <c r="A30" s="48" t="s">
        <v>31</v>
      </c>
      <c r="B30" s="12">
        <v>82.013636808704661</v>
      </c>
      <c r="C30" s="26">
        <f t="shared" si="0"/>
        <v>6.5610909446963728</v>
      </c>
      <c r="D30" s="55">
        <v>27</v>
      </c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</row>
    <row r="31" spans="1:47">
      <c r="A31" s="48" t="s">
        <v>69</v>
      </c>
      <c r="B31" s="12">
        <v>80.016043901853052</v>
      </c>
      <c r="C31" s="26">
        <f t="shared" si="0"/>
        <v>6.4012835121482441</v>
      </c>
      <c r="D31" s="55">
        <v>28</v>
      </c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</row>
    <row r="32" spans="1:47">
      <c r="A32" s="48" t="s">
        <v>56</v>
      </c>
      <c r="B32" s="12">
        <v>76.579357324463786</v>
      </c>
      <c r="C32" s="26">
        <f t="shared" si="0"/>
        <v>6.1263485859571034</v>
      </c>
      <c r="D32" s="55">
        <v>29</v>
      </c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</row>
    <row r="33" spans="1:47">
      <c r="A33" s="48" t="s">
        <v>61</v>
      </c>
      <c r="B33" s="12">
        <v>75.821490535213982</v>
      </c>
      <c r="C33" s="26">
        <f t="shared" si="0"/>
        <v>6.0657192428171189</v>
      </c>
      <c r="D33" s="55">
        <v>30</v>
      </c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</row>
    <row r="34" spans="1:47">
      <c r="A34" s="48" t="s">
        <v>16</v>
      </c>
      <c r="B34" s="12">
        <v>73.554979759491133</v>
      </c>
      <c r="C34" s="26">
        <f t="shared" si="0"/>
        <v>5.8843983807592908</v>
      </c>
      <c r="D34" s="55">
        <v>31</v>
      </c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</row>
    <row r="35" spans="1:47">
      <c r="A35" s="48" t="s">
        <v>28</v>
      </c>
      <c r="B35" s="12">
        <v>71.745051351869435</v>
      </c>
      <c r="C35" s="26">
        <f t="shared" si="0"/>
        <v>5.739604108149555</v>
      </c>
      <c r="D35" s="55">
        <v>32</v>
      </c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</row>
    <row r="36" spans="1:47">
      <c r="A36" s="48" t="s">
        <v>47</v>
      </c>
      <c r="B36" s="12">
        <v>70.649760545980499</v>
      </c>
      <c r="C36" s="26">
        <f t="shared" ref="C36:C55" si="1">0.08*B36</f>
        <v>5.65198084367844</v>
      </c>
      <c r="D36" s="55">
        <v>33</v>
      </c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</row>
    <row r="37" spans="1:47">
      <c r="A37" s="48" t="s">
        <v>25</v>
      </c>
      <c r="B37" s="12">
        <v>69.284742322253365</v>
      </c>
      <c r="C37" s="26">
        <f t="shared" si="1"/>
        <v>5.5427793857802694</v>
      </c>
      <c r="D37" s="55">
        <v>34</v>
      </c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</row>
    <row r="38" spans="1:47">
      <c r="A38" s="48" t="s">
        <v>67</v>
      </c>
      <c r="B38" s="12">
        <v>68.5287221316852</v>
      </c>
      <c r="C38" s="26">
        <f t="shared" si="1"/>
        <v>5.4822977705348164</v>
      </c>
      <c r="D38" s="55">
        <v>35</v>
      </c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>
      <c r="A39" s="48" t="s">
        <v>29</v>
      </c>
      <c r="B39" s="12">
        <v>68.376988188544502</v>
      </c>
      <c r="C39" s="26">
        <f t="shared" si="1"/>
        <v>5.4701590550835606</v>
      </c>
      <c r="D39" s="55">
        <v>36</v>
      </c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</row>
    <row r="40" spans="1:47">
      <c r="A40" s="48" t="s">
        <v>43</v>
      </c>
      <c r="B40" s="12">
        <v>65.37583827698738</v>
      </c>
      <c r="C40" s="26">
        <f t="shared" si="1"/>
        <v>5.2300670621589909</v>
      </c>
      <c r="D40" s="55">
        <v>37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</row>
    <row r="41" spans="1:47">
      <c r="A41" s="48" t="s">
        <v>23</v>
      </c>
      <c r="B41" s="12">
        <v>61.621515336158005</v>
      </c>
      <c r="C41" s="26">
        <f t="shared" si="1"/>
        <v>4.9297212268926405</v>
      </c>
      <c r="D41" s="55">
        <v>38</v>
      </c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</row>
    <row r="42" spans="1:47">
      <c r="A42" s="48" t="s">
        <v>30</v>
      </c>
      <c r="B42" s="12">
        <v>58.751073030760949</v>
      </c>
      <c r="C42" s="26">
        <f t="shared" si="1"/>
        <v>4.7000858424608758</v>
      </c>
      <c r="D42" s="55">
        <v>39</v>
      </c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</row>
    <row r="43" spans="1:47">
      <c r="A43" s="48" t="s">
        <v>22</v>
      </c>
      <c r="B43" s="12">
        <v>58.50795428130975</v>
      </c>
      <c r="C43" s="26">
        <f t="shared" si="1"/>
        <v>4.6806363425047799</v>
      </c>
      <c r="D43" s="55">
        <v>40</v>
      </c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>
      <c r="A44" s="48" t="s">
        <v>68</v>
      </c>
      <c r="B44" s="12">
        <v>57.632013276394403</v>
      </c>
      <c r="C44" s="26">
        <f t="shared" si="1"/>
        <v>4.610561062111552</v>
      </c>
      <c r="D44" s="55">
        <v>41</v>
      </c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</row>
    <row r="45" spans="1:47">
      <c r="A45" s="48" t="s">
        <v>24</v>
      </c>
      <c r="B45" s="12">
        <v>57.624866628381433</v>
      </c>
      <c r="C45" s="26">
        <f t="shared" si="1"/>
        <v>4.6099893302705146</v>
      </c>
      <c r="D45" s="55">
        <v>42</v>
      </c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</row>
    <row r="46" spans="1:47">
      <c r="A46" s="48" t="s">
        <v>66</v>
      </c>
      <c r="B46" s="12">
        <v>57.26115129576381</v>
      </c>
      <c r="C46" s="26">
        <f t="shared" si="1"/>
        <v>4.580892103661105</v>
      </c>
      <c r="D46" s="55">
        <v>43</v>
      </c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</row>
    <row r="47" spans="1:47">
      <c r="A47" s="48" t="s">
        <v>34</v>
      </c>
      <c r="B47" s="12">
        <v>56.393555551829856</v>
      </c>
      <c r="C47" s="26">
        <f t="shared" si="1"/>
        <v>4.5114844441463884</v>
      </c>
      <c r="D47" s="55">
        <v>44</v>
      </c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</row>
    <row r="48" spans="1:47">
      <c r="A48" s="48" t="s">
        <v>21</v>
      </c>
      <c r="B48" s="12">
        <v>54.531664294196482</v>
      </c>
      <c r="C48" s="26">
        <f t="shared" si="1"/>
        <v>4.3625331435357184</v>
      </c>
      <c r="D48" s="55">
        <v>45</v>
      </c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</row>
    <row r="49" spans="1:47">
      <c r="A49" s="48" t="s">
        <v>49</v>
      </c>
      <c r="B49" s="12">
        <v>52.455638933076912</v>
      </c>
      <c r="C49" s="26">
        <f t="shared" si="1"/>
        <v>4.1964511146461527</v>
      </c>
      <c r="D49" s="55">
        <v>46</v>
      </c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</row>
    <row r="50" spans="1:47">
      <c r="A50" s="48" t="s">
        <v>27</v>
      </c>
      <c r="B50" s="12">
        <v>49.916111021720475</v>
      </c>
      <c r="C50" s="26">
        <f t="shared" si="1"/>
        <v>3.9932888817376382</v>
      </c>
      <c r="D50" s="55">
        <v>47</v>
      </c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</row>
    <row r="51" spans="1:47">
      <c r="A51" s="48" t="s">
        <v>40</v>
      </c>
      <c r="B51" s="12">
        <v>46.468604971109343</v>
      </c>
      <c r="C51" s="26">
        <f t="shared" si="1"/>
        <v>3.7174883976887476</v>
      </c>
      <c r="D51" s="55">
        <v>48</v>
      </c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</row>
    <row r="52" spans="1:47">
      <c r="A52" s="48" t="s">
        <v>52</v>
      </c>
      <c r="B52" s="12">
        <v>45.098337798789281</v>
      </c>
      <c r="C52" s="26">
        <f t="shared" si="1"/>
        <v>3.6078670239031427</v>
      </c>
      <c r="D52" s="55">
        <v>49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</row>
    <row r="53" spans="1:47">
      <c r="A53" s="48" t="s">
        <v>33</v>
      </c>
      <c r="B53" s="12">
        <v>44.660716510061526</v>
      </c>
      <c r="C53" s="26">
        <f t="shared" si="1"/>
        <v>3.5728573208049221</v>
      </c>
      <c r="D53" s="55">
        <v>50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</row>
    <row r="54" spans="1:47">
      <c r="A54" s="48" t="s">
        <v>15</v>
      </c>
      <c r="B54" s="12">
        <v>42.390898144251153</v>
      </c>
      <c r="C54" s="26">
        <f t="shared" si="1"/>
        <v>3.3912718515400924</v>
      </c>
      <c r="D54" s="55">
        <v>51</v>
      </c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</row>
    <row r="55" spans="1:47" ht="15.75" thickBot="1">
      <c r="A55" s="48" t="s">
        <v>39</v>
      </c>
      <c r="B55" s="12">
        <v>37.366835442552819</v>
      </c>
      <c r="C55" s="26">
        <f t="shared" si="1"/>
        <v>2.9893468354042256</v>
      </c>
      <c r="D55" s="55">
        <v>52</v>
      </c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</row>
    <row r="56" spans="1:47">
      <c r="A56" s="67"/>
      <c r="B56" s="67"/>
      <c r="C56" s="68"/>
      <c r="D56" s="67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BG108"/>
  <sheetViews>
    <sheetView workbookViewId="0"/>
  </sheetViews>
  <sheetFormatPr defaultRowHeight="15"/>
  <cols>
    <col min="1" max="1" width="6.140625" customWidth="1"/>
    <col min="2" max="2" width="45.28515625" customWidth="1"/>
    <col min="3" max="3" width="18.5703125" hidden="1" customWidth="1"/>
    <col min="4" max="4" width="13.7109375" customWidth="1"/>
    <col min="5" max="5" width="22.5703125" hidden="1" customWidth="1"/>
    <col min="6" max="6" width="16.7109375" customWidth="1"/>
    <col min="7" max="7" width="15.28515625" customWidth="1"/>
    <col min="8" max="8" width="31.28515625" hidden="1" customWidth="1"/>
    <col min="9" max="9" width="17" customWidth="1"/>
    <col min="10" max="10" width="18" hidden="1" customWidth="1"/>
    <col min="11" max="11" width="19.28515625" hidden="1" customWidth="1"/>
    <col min="12" max="12" width="15.28515625" hidden="1" customWidth="1"/>
    <col min="13" max="13" width="15.85546875" customWidth="1"/>
    <col min="14" max="14" width="16.28515625" customWidth="1"/>
    <col min="15" max="15" width="16" customWidth="1"/>
    <col min="16" max="16" width="14.85546875" customWidth="1"/>
  </cols>
  <sheetData>
    <row r="1" spans="1:59" ht="24" thickBot="1">
      <c r="A1" s="28"/>
      <c r="B1" s="28" t="s">
        <v>12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0"/>
      <c r="P1" s="30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</row>
    <row r="2" spans="1:59" ht="43.5" customHeight="1" thickBot="1">
      <c r="A2" s="35"/>
      <c r="B2" s="35"/>
      <c r="C2" s="37" t="s">
        <v>0</v>
      </c>
      <c r="D2" s="17" t="s">
        <v>0</v>
      </c>
      <c r="E2" s="2" t="s">
        <v>1</v>
      </c>
      <c r="F2" s="2" t="s">
        <v>1</v>
      </c>
      <c r="G2" s="2" t="s">
        <v>81</v>
      </c>
      <c r="H2" s="2" t="s">
        <v>2</v>
      </c>
      <c r="I2" s="2" t="s">
        <v>82</v>
      </c>
      <c r="J2" s="2" t="s">
        <v>3</v>
      </c>
      <c r="K2" s="2"/>
      <c r="L2" s="2"/>
      <c r="M2" s="2" t="s">
        <v>83</v>
      </c>
      <c r="N2" s="2" t="s">
        <v>84</v>
      </c>
      <c r="O2" s="43" t="s">
        <v>86</v>
      </c>
      <c r="P2" s="43" t="s">
        <v>85</v>
      </c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</row>
    <row r="3" spans="1:59" ht="38.25" customHeight="1" thickBot="1">
      <c r="A3" s="6" t="s">
        <v>13</v>
      </c>
      <c r="B3" s="6"/>
      <c r="C3" s="36" t="s">
        <v>4</v>
      </c>
      <c r="D3" s="11"/>
      <c r="E3" s="11"/>
      <c r="F3" s="11"/>
      <c r="G3" s="11"/>
      <c r="H3" s="11"/>
      <c r="I3" s="11"/>
      <c r="J3" s="39"/>
      <c r="K3" s="40"/>
      <c r="L3" s="41"/>
      <c r="M3" s="11"/>
      <c r="N3" s="11"/>
      <c r="O3" s="11"/>
      <c r="P3" s="11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</row>
    <row r="4" spans="1:59" ht="15.75" thickBot="1">
      <c r="A4" s="21">
        <v>1</v>
      </c>
      <c r="B4" s="47" t="s">
        <v>69</v>
      </c>
      <c r="C4" s="20">
        <v>9991.0518197963211</v>
      </c>
      <c r="D4" s="12">
        <v>3</v>
      </c>
      <c r="E4" s="45"/>
      <c r="F4" s="23">
        <v>8</v>
      </c>
      <c r="G4" s="23">
        <v>44</v>
      </c>
      <c r="H4" s="23"/>
      <c r="I4" s="23">
        <v>21</v>
      </c>
      <c r="J4" s="23"/>
      <c r="K4" s="23"/>
      <c r="L4" s="23"/>
      <c r="M4" s="23">
        <v>16</v>
      </c>
      <c r="N4" s="46">
        <v>28</v>
      </c>
      <c r="O4" s="18">
        <f t="shared" ref="O4:O35" si="0">0.25*(D57)+0.25*(F4)+0.14*(G4)+0.14*(I4)+0.14*(M4)+0.08*(N4)</f>
        <v>15.580000000000002</v>
      </c>
      <c r="P4" s="18">
        <f>SUM(D4:N4)/6</f>
        <v>20</v>
      </c>
    </row>
    <row r="5" spans="1:59" ht="15.75" thickBot="1">
      <c r="A5" s="6">
        <v>2</v>
      </c>
      <c r="B5" s="48" t="s">
        <v>68</v>
      </c>
      <c r="C5" s="13">
        <v>9636.9446012331136</v>
      </c>
      <c r="D5" s="12">
        <v>9</v>
      </c>
      <c r="E5" s="23"/>
      <c r="F5" s="32">
        <v>26</v>
      </c>
      <c r="G5" s="32">
        <v>24</v>
      </c>
      <c r="H5" s="32"/>
      <c r="I5" s="32">
        <v>19</v>
      </c>
      <c r="J5" s="32"/>
      <c r="K5" s="32"/>
      <c r="L5" s="32"/>
      <c r="M5" s="32">
        <v>19</v>
      </c>
      <c r="N5" s="32">
        <v>41</v>
      </c>
      <c r="O5" s="18">
        <f t="shared" si="0"/>
        <v>18.46</v>
      </c>
      <c r="P5" s="18">
        <f t="shared" ref="P5:P55" si="1">SUM(D5:N5)/6</f>
        <v>23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</row>
    <row r="6" spans="1:59" ht="15.75" thickBot="1">
      <c r="A6" s="6">
        <v>3</v>
      </c>
      <c r="B6" s="48" t="s">
        <v>67</v>
      </c>
      <c r="C6" s="31">
        <v>10418.514467699371</v>
      </c>
      <c r="D6" s="12">
        <v>24</v>
      </c>
      <c r="E6" s="32"/>
      <c r="F6" s="32">
        <v>15</v>
      </c>
      <c r="G6" s="38">
        <v>28</v>
      </c>
      <c r="H6" s="32"/>
      <c r="I6" s="32">
        <v>13</v>
      </c>
      <c r="J6" s="32"/>
      <c r="K6" s="32"/>
      <c r="L6" s="32"/>
      <c r="M6" s="12">
        <v>7</v>
      </c>
      <c r="N6" s="12">
        <v>35</v>
      </c>
      <c r="O6" s="18">
        <f t="shared" si="0"/>
        <v>13.270000000000001</v>
      </c>
      <c r="P6" s="18">
        <f t="shared" si="1"/>
        <v>20.333333333333332</v>
      </c>
    </row>
    <row r="7" spans="1:59" ht="15.75" thickBot="1">
      <c r="A7" s="6">
        <v>4</v>
      </c>
      <c r="B7" s="48" t="s">
        <v>71</v>
      </c>
      <c r="C7" s="20">
        <v>9448.8953262497689</v>
      </c>
      <c r="D7" s="12">
        <v>19</v>
      </c>
      <c r="E7" s="12"/>
      <c r="F7" s="12">
        <v>7</v>
      </c>
      <c r="G7" s="38">
        <v>19</v>
      </c>
      <c r="H7" s="32"/>
      <c r="I7" s="32">
        <v>1</v>
      </c>
      <c r="J7" s="32"/>
      <c r="K7" s="32"/>
      <c r="L7" s="32"/>
      <c r="M7" s="32">
        <v>21</v>
      </c>
      <c r="N7" s="32">
        <v>18</v>
      </c>
      <c r="O7" s="18">
        <f t="shared" si="0"/>
        <v>8.93</v>
      </c>
      <c r="P7" s="18">
        <f t="shared" si="1"/>
        <v>14.166666666666666</v>
      </c>
    </row>
    <row r="8" spans="1:59">
      <c r="A8" s="6">
        <v>5</v>
      </c>
      <c r="B8" s="48" t="s">
        <v>70</v>
      </c>
      <c r="C8" s="10">
        <v>8666.3878825205138</v>
      </c>
      <c r="D8" s="12">
        <v>16</v>
      </c>
      <c r="E8" s="12"/>
      <c r="F8" s="12">
        <v>30</v>
      </c>
      <c r="G8" s="15">
        <v>21</v>
      </c>
      <c r="H8" s="12"/>
      <c r="I8" s="12">
        <v>29</v>
      </c>
      <c r="J8" s="12"/>
      <c r="K8" s="12"/>
      <c r="L8" s="12"/>
      <c r="M8" s="12">
        <v>24</v>
      </c>
      <c r="N8" s="12">
        <v>25</v>
      </c>
      <c r="O8" s="18">
        <f t="shared" si="0"/>
        <v>19.860000000000003</v>
      </c>
      <c r="P8" s="18">
        <f t="shared" si="1"/>
        <v>24.166666666666668</v>
      </c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</row>
    <row r="9" spans="1:59">
      <c r="A9" s="6">
        <v>6</v>
      </c>
      <c r="B9" s="48" t="s">
        <v>53</v>
      </c>
      <c r="C9" s="10">
        <v>12199.719364557712</v>
      </c>
      <c r="D9" s="12">
        <v>27</v>
      </c>
      <c r="E9" s="12"/>
      <c r="F9" s="12">
        <v>43</v>
      </c>
      <c r="G9" s="15">
        <v>26</v>
      </c>
      <c r="H9" s="12"/>
      <c r="I9" s="12">
        <v>38</v>
      </c>
      <c r="J9" s="12"/>
      <c r="K9" s="12"/>
      <c r="L9" s="12"/>
      <c r="M9" s="12">
        <v>34</v>
      </c>
      <c r="N9" s="12">
        <v>21</v>
      </c>
      <c r="O9" s="18">
        <f t="shared" si="0"/>
        <v>26.150000000000002</v>
      </c>
      <c r="P9" s="18">
        <f t="shared" si="1"/>
        <v>31.5</v>
      </c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</row>
    <row r="10" spans="1:59">
      <c r="A10" s="6">
        <v>7</v>
      </c>
      <c r="B10" s="48" t="s">
        <v>56</v>
      </c>
      <c r="C10" s="10">
        <v>16134.311773222047</v>
      </c>
      <c r="D10" s="12">
        <v>20</v>
      </c>
      <c r="E10" s="12"/>
      <c r="F10" s="12">
        <v>19</v>
      </c>
      <c r="G10" s="15">
        <v>5</v>
      </c>
      <c r="H10" s="12"/>
      <c r="I10" s="12">
        <v>36</v>
      </c>
      <c r="J10" s="12"/>
      <c r="K10" s="12"/>
      <c r="L10" s="12"/>
      <c r="M10" s="12">
        <v>36</v>
      </c>
      <c r="N10" s="12">
        <v>29</v>
      </c>
      <c r="O10" s="18">
        <f t="shared" si="0"/>
        <v>17.850000000000001</v>
      </c>
      <c r="P10" s="18">
        <f t="shared" si="1"/>
        <v>24.166666666666668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</row>
    <row r="11" spans="1:59">
      <c r="A11" s="6">
        <v>8</v>
      </c>
      <c r="B11" s="48" t="s">
        <v>55</v>
      </c>
      <c r="C11" s="10">
        <v>15464.73254421467</v>
      </c>
      <c r="D11" s="12">
        <v>37</v>
      </c>
      <c r="E11" s="12"/>
      <c r="F11" s="12">
        <v>46</v>
      </c>
      <c r="G11" s="15">
        <v>10</v>
      </c>
      <c r="H11" s="12"/>
      <c r="I11" s="12">
        <v>39</v>
      </c>
      <c r="J11" s="12"/>
      <c r="K11" s="12"/>
      <c r="L11" s="12"/>
      <c r="M11" s="12">
        <v>38</v>
      </c>
      <c r="N11" s="12">
        <v>17</v>
      </c>
      <c r="O11" s="18">
        <f t="shared" si="0"/>
        <v>25.04</v>
      </c>
      <c r="P11" s="18">
        <f t="shared" si="1"/>
        <v>31.166666666666668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</row>
    <row r="12" spans="1:59">
      <c r="A12" s="6">
        <v>9</v>
      </c>
      <c r="B12" s="48" t="s">
        <v>37</v>
      </c>
      <c r="C12" s="10">
        <v>9858.5261998384412</v>
      </c>
      <c r="D12" s="12">
        <v>43</v>
      </c>
      <c r="E12" s="12"/>
      <c r="F12" s="12">
        <v>16</v>
      </c>
      <c r="G12" s="15">
        <v>15</v>
      </c>
      <c r="H12" s="12"/>
      <c r="I12" s="12">
        <v>44</v>
      </c>
      <c r="J12" s="12"/>
      <c r="K12" s="12"/>
      <c r="L12" s="12"/>
      <c r="M12" s="12">
        <v>48</v>
      </c>
      <c r="N12" s="12">
        <v>4</v>
      </c>
      <c r="O12" s="18">
        <f t="shared" si="0"/>
        <v>19.3</v>
      </c>
      <c r="P12" s="18">
        <f t="shared" si="1"/>
        <v>28.333333333333332</v>
      </c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</row>
    <row r="13" spans="1:59">
      <c r="A13" s="6">
        <v>10</v>
      </c>
      <c r="B13" s="48" t="s">
        <v>51</v>
      </c>
      <c r="C13" s="10">
        <v>8056.159789093057</v>
      </c>
      <c r="D13" s="12">
        <v>51</v>
      </c>
      <c r="E13" s="12"/>
      <c r="F13" s="12">
        <v>52</v>
      </c>
      <c r="G13" s="15">
        <v>35</v>
      </c>
      <c r="H13" s="12"/>
      <c r="I13" s="12">
        <v>49</v>
      </c>
      <c r="J13" s="12"/>
      <c r="K13" s="12"/>
      <c r="L13" s="12"/>
      <c r="M13" s="12">
        <v>52</v>
      </c>
      <c r="N13" s="12">
        <v>6</v>
      </c>
      <c r="O13" s="18">
        <f t="shared" si="0"/>
        <v>32.519999999999996</v>
      </c>
      <c r="P13" s="18">
        <f t="shared" si="1"/>
        <v>40.833333333333336</v>
      </c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</row>
    <row r="14" spans="1:59">
      <c r="A14" s="6">
        <v>11</v>
      </c>
      <c r="B14" s="48" t="s">
        <v>60</v>
      </c>
      <c r="C14" s="10">
        <v>8265.1625363740823</v>
      </c>
      <c r="D14" s="12">
        <v>30</v>
      </c>
      <c r="E14" s="12"/>
      <c r="F14" s="12">
        <v>38</v>
      </c>
      <c r="G14" s="15">
        <v>1</v>
      </c>
      <c r="H14" s="12"/>
      <c r="I14" s="12">
        <v>47</v>
      </c>
      <c r="J14" s="12"/>
      <c r="K14" s="12"/>
      <c r="L14" s="12"/>
      <c r="M14" s="12">
        <v>47</v>
      </c>
      <c r="N14" s="12">
        <v>23</v>
      </c>
      <c r="O14" s="18">
        <f t="shared" si="0"/>
        <v>24.640000000000004</v>
      </c>
      <c r="P14" s="18">
        <f t="shared" si="1"/>
        <v>31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</row>
    <row r="15" spans="1:59">
      <c r="A15" s="6">
        <v>12</v>
      </c>
      <c r="B15" s="48" t="s">
        <v>42</v>
      </c>
      <c r="C15" s="10">
        <v>7858.4781297309464</v>
      </c>
      <c r="D15" s="12">
        <v>48</v>
      </c>
      <c r="E15" s="12"/>
      <c r="F15" s="12">
        <v>48</v>
      </c>
      <c r="G15" s="15">
        <v>18</v>
      </c>
      <c r="H15" s="12"/>
      <c r="I15" s="12">
        <v>43</v>
      </c>
      <c r="J15" s="12"/>
      <c r="K15" s="12"/>
      <c r="L15" s="12"/>
      <c r="M15" s="12">
        <v>41</v>
      </c>
      <c r="N15" s="12">
        <v>5</v>
      </c>
      <c r="O15" s="18">
        <f t="shared" si="0"/>
        <v>26.68</v>
      </c>
      <c r="P15" s="18">
        <f t="shared" si="1"/>
        <v>33.833333333333336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</row>
    <row r="16" spans="1:59">
      <c r="A16" s="6">
        <v>13</v>
      </c>
      <c r="B16" s="48" t="s">
        <v>20</v>
      </c>
      <c r="C16" s="10">
        <v>8921.7352070240358</v>
      </c>
      <c r="D16" s="12">
        <v>5</v>
      </c>
      <c r="E16" s="12"/>
      <c r="F16" s="12">
        <v>35</v>
      </c>
      <c r="G16" s="15">
        <v>36</v>
      </c>
      <c r="H16" s="12"/>
      <c r="I16" s="12">
        <v>14</v>
      </c>
      <c r="J16" s="12"/>
      <c r="K16" s="12"/>
      <c r="L16" s="12"/>
      <c r="M16" s="12">
        <v>3</v>
      </c>
      <c r="N16" s="12">
        <v>19</v>
      </c>
      <c r="O16" s="18">
        <f t="shared" si="0"/>
        <v>17.690000000000001</v>
      </c>
      <c r="P16" s="18">
        <f t="shared" si="1"/>
        <v>18.666666666666668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</row>
    <row r="17" spans="1:59">
      <c r="A17" s="6">
        <v>14</v>
      </c>
      <c r="B17" s="48" t="s">
        <v>16</v>
      </c>
      <c r="C17" s="10">
        <v>12325.706129651593</v>
      </c>
      <c r="D17" s="12">
        <v>15</v>
      </c>
      <c r="E17" s="12"/>
      <c r="F17" s="12">
        <v>27</v>
      </c>
      <c r="G17" s="15">
        <v>40</v>
      </c>
      <c r="H17" s="12"/>
      <c r="I17" s="12">
        <v>4</v>
      </c>
      <c r="J17" s="12"/>
      <c r="K17" s="12"/>
      <c r="L17" s="12"/>
      <c r="M17" s="12">
        <v>1</v>
      </c>
      <c r="N17" s="12">
        <v>31</v>
      </c>
      <c r="O17" s="18">
        <f t="shared" si="0"/>
        <v>15.530000000000003</v>
      </c>
      <c r="P17" s="18">
        <f t="shared" si="1"/>
        <v>19.666666666666668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</row>
    <row r="18" spans="1:59">
      <c r="A18" s="6">
        <v>15</v>
      </c>
      <c r="B18" s="48" t="s">
        <v>29</v>
      </c>
      <c r="C18" s="10">
        <v>9423.7237881372694</v>
      </c>
      <c r="D18" s="12">
        <v>42</v>
      </c>
      <c r="E18" s="12"/>
      <c r="F18" s="12">
        <v>2</v>
      </c>
      <c r="G18" s="15">
        <v>50</v>
      </c>
      <c r="H18" s="12"/>
      <c r="I18" s="12">
        <v>16</v>
      </c>
      <c r="J18" s="12"/>
      <c r="K18" s="12"/>
      <c r="L18" s="12"/>
      <c r="M18" s="12">
        <v>15</v>
      </c>
      <c r="N18" s="12">
        <v>36</v>
      </c>
      <c r="O18" s="18">
        <f t="shared" si="0"/>
        <v>14.720000000000002</v>
      </c>
      <c r="P18" s="18">
        <f t="shared" si="1"/>
        <v>26.833333333333332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</row>
    <row r="19" spans="1:59">
      <c r="A19" s="6">
        <v>16</v>
      </c>
      <c r="B19" s="48" t="s">
        <v>30</v>
      </c>
      <c r="C19" s="10">
        <v>14519.636438223324</v>
      </c>
      <c r="D19" s="12">
        <v>13</v>
      </c>
      <c r="E19" s="12"/>
      <c r="F19" s="12">
        <v>36</v>
      </c>
      <c r="G19" s="12">
        <v>48</v>
      </c>
      <c r="H19" s="12"/>
      <c r="I19" s="12">
        <v>5</v>
      </c>
      <c r="J19" s="12"/>
      <c r="K19" s="12"/>
      <c r="L19" s="12"/>
      <c r="M19" s="12">
        <v>12</v>
      </c>
      <c r="N19" s="12">
        <v>39</v>
      </c>
      <c r="O19" s="18">
        <f t="shared" si="0"/>
        <v>21.220000000000002</v>
      </c>
      <c r="P19" s="18">
        <f t="shared" si="1"/>
        <v>25.5</v>
      </c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</row>
    <row r="20" spans="1:59">
      <c r="A20" s="6">
        <v>17</v>
      </c>
      <c r="B20" s="48" t="s">
        <v>25</v>
      </c>
      <c r="C20" s="10">
        <v>18744.746257265306</v>
      </c>
      <c r="D20" s="12">
        <v>6</v>
      </c>
      <c r="E20" s="12"/>
      <c r="F20" s="12">
        <v>21</v>
      </c>
      <c r="G20" s="12">
        <v>42</v>
      </c>
      <c r="H20" s="12"/>
      <c r="I20" s="12">
        <v>18</v>
      </c>
      <c r="J20" s="12"/>
      <c r="K20" s="12"/>
      <c r="L20" s="12"/>
      <c r="M20" s="12">
        <v>6</v>
      </c>
      <c r="N20" s="12">
        <v>34</v>
      </c>
      <c r="O20" s="18">
        <f t="shared" si="0"/>
        <v>17.21</v>
      </c>
      <c r="P20" s="18">
        <f t="shared" si="1"/>
        <v>21.166666666666668</v>
      </c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</row>
    <row r="21" spans="1:59">
      <c r="A21" s="6">
        <v>18</v>
      </c>
      <c r="B21" s="48" t="s">
        <v>33</v>
      </c>
      <c r="C21" s="10">
        <v>7926.8528321060403</v>
      </c>
      <c r="D21" s="12">
        <v>4</v>
      </c>
      <c r="E21" s="12"/>
      <c r="F21" s="12">
        <v>23</v>
      </c>
      <c r="G21" s="15">
        <v>37</v>
      </c>
      <c r="H21" s="12"/>
      <c r="I21" s="12">
        <v>20</v>
      </c>
      <c r="J21" s="12"/>
      <c r="K21" s="12"/>
      <c r="L21" s="12"/>
      <c r="M21" s="12">
        <v>29</v>
      </c>
      <c r="N21" s="12">
        <v>50</v>
      </c>
      <c r="O21" s="18">
        <f t="shared" si="0"/>
        <v>21.79</v>
      </c>
      <c r="P21" s="18">
        <f t="shared" si="1"/>
        <v>27.166666666666668</v>
      </c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</row>
    <row r="22" spans="1:59">
      <c r="A22" s="6">
        <v>19</v>
      </c>
      <c r="B22" s="48" t="s">
        <v>48</v>
      </c>
      <c r="C22" s="10">
        <v>19676.513598349346</v>
      </c>
      <c r="D22" s="12">
        <v>44</v>
      </c>
      <c r="E22" s="12"/>
      <c r="F22" s="12">
        <v>13</v>
      </c>
      <c r="G22" s="15">
        <v>16</v>
      </c>
      <c r="H22" s="12"/>
      <c r="I22" s="12">
        <v>41</v>
      </c>
      <c r="J22" s="12"/>
      <c r="K22" s="12"/>
      <c r="L22" s="12"/>
      <c r="M22" s="12">
        <v>35</v>
      </c>
      <c r="N22" s="12">
        <v>11</v>
      </c>
      <c r="O22" s="18">
        <f t="shared" si="0"/>
        <v>17.010000000000002</v>
      </c>
      <c r="P22" s="18">
        <f t="shared" si="1"/>
        <v>26.666666666666668</v>
      </c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</row>
    <row r="23" spans="1:59">
      <c r="A23" s="6">
        <v>20</v>
      </c>
      <c r="B23" s="48" t="s">
        <v>46</v>
      </c>
      <c r="C23" s="10">
        <v>8853.1802783699932</v>
      </c>
      <c r="D23" s="12">
        <v>49</v>
      </c>
      <c r="E23" s="12"/>
      <c r="F23" s="12">
        <v>47</v>
      </c>
      <c r="G23" s="15">
        <v>30</v>
      </c>
      <c r="H23" s="12"/>
      <c r="I23" s="12">
        <v>40</v>
      </c>
      <c r="J23" s="12"/>
      <c r="K23" s="12"/>
      <c r="L23" s="12"/>
      <c r="M23" s="12">
        <v>50</v>
      </c>
      <c r="N23" s="12">
        <v>7</v>
      </c>
      <c r="O23" s="18">
        <f t="shared" si="0"/>
        <v>29.11</v>
      </c>
      <c r="P23" s="18">
        <f t="shared" si="1"/>
        <v>37.166666666666664</v>
      </c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</row>
    <row r="24" spans="1:59">
      <c r="A24" s="6">
        <v>21</v>
      </c>
      <c r="B24" s="48" t="s">
        <v>41</v>
      </c>
      <c r="C24" s="10">
        <v>8329.7126064995919</v>
      </c>
      <c r="D24" s="12">
        <v>38</v>
      </c>
      <c r="E24" s="12"/>
      <c r="F24" s="12">
        <v>38</v>
      </c>
      <c r="G24" s="15">
        <v>13</v>
      </c>
      <c r="H24" s="12"/>
      <c r="I24" s="12">
        <v>28</v>
      </c>
      <c r="J24" s="12"/>
      <c r="K24" s="12"/>
      <c r="L24" s="12"/>
      <c r="M24" s="12">
        <v>44</v>
      </c>
      <c r="N24" s="12">
        <v>16</v>
      </c>
      <c r="O24" s="18">
        <f t="shared" si="0"/>
        <v>22.68</v>
      </c>
      <c r="P24" s="18">
        <f t="shared" si="1"/>
        <v>29.5</v>
      </c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</row>
    <row r="25" spans="1:59">
      <c r="A25" s="6">
        <v>22</v>
      </c>
      <c r="B25" s="48" t="s">
        <v>23</v>
      </c>
      <c r="C25" s="10">
        <v>11919.371180229309</v>
      </c>
      <c r="D25" s="12">
        <v>23</v>
      </c>
      <c r="E25" s="12"/>
      <c r="F25" s="12">
        <v>9</v>
      </c>
      <c r="G25" s="15">
        <v>51</v>
      </c>
      <c r="H25" s="12"/>
      <c r="I25" s="12">
        <v>11</v>
      </c>
      <c r="J25" s="12"/>
      <c r="K25" s="12"/>
      <c r="L25" s="12"/>
      <c r="M25" s="12">
        <v>5</v>
      </c>
      <c r="N25" s="12">
        <v>38</v>
      </c>
      <c r="O25" s="18">
        <f t="shared" si="0"/>
        <v>14.669999999999998</v>
      </c>
      <c r="P25" s="18">
        <f t="shared" si="1"/>
        <v>22.833333333333332</v>
      </c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</row>
    <row r="26" spans="1:59">
      <c r="A26" s="6">
        <v>23</v>
      </c>
      <c r="B26" s="48" t="s">
        <v>26</v>
      </c>
      <c r="C26" s="10">
        <v>8755.2500810227957</v>
      </c>
      <c r="D26" s="12">
        <v>31</v>
      </c>
      <c r="E26" s="12"/>
      <c r="F26" s="12">
        <v>45</v>
      </c>
      <c r="G26" s="15">
        <v>22</v>
      </c>
      <c r="H26" s="12"/>
      <c r="I26" s="12">
        <v>8</v>
      </c>
      <c r="J26" s="12"/>
      <c r="K26" s="12"/>
      <c r="L26" s="12"/>
      <c r="M26" s="12">
        <v>23</v>
      </c>
      <c r="N26" s="12">
        <v>10</v>
      </c>
      <c r="O26" s="18">
        <f t="shared" si="0"/>
        <v>19.47</v>
      </c>
      <c r="P26" s="18">
        <f t="shared" si="1"/>
        <v>23.166666666666668</v>
      </c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</row>
    <row r="27" spans="1:59">
      <c r="A27" s="6">
        <v>24</v>
      </c>
      <c r="B27" s="48" t="s">
        <v>52</v>
      </c>
      <c r="C27" s="10">
        <v>6755.0306071881541</v>
      </c>
      <c r="D27" s="12">
        <v>25</v>
      </c>
      <c r="E27" s="12"/>
      <c r="F27" s="12">
        <v>41</v>
      </c>
      <c r="G27" s="15">
        <v>12</v>
      </c>
      <c r="H27" s="12"/>
      <c r="I27" s="12">
        <v>15</v>
      </c>
      <c r="J27" s="12"/>
      <c r="K27" s="12"/>
      <c r="L27" s="12"/>
      <c r="M27" s="12">
        <v>32</v>
      </c>
      <c r="N27" s="12">
        <v>49</v>
      </c>
      <c r="O27" s="18">
        <f t="shared" si="0"/>
        <v>22.43</v>
      </c>
      <c r="P27" s="18">
        <f t="shared" si="1"/>
        <v>29</v>
      </c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</row>
    <row r="28" spans="1:59">
      <c r="A28" s="6">
        <v>25</v>
      </c>
      <c r="B28" s="48" t="s">
        <v>57</v>
      </c>
      <c r="C28" s="10">
        <v>8813.2367823747372</v>
      </c>
      <c r="D28" s="12">
        <v>26</v>
      </c>
      <c r="E28" s="12"/>
      <c r="F28" s="12">
        <v>28</v>
      </c>
      <c r="G28" s="15">
        <v>3</v>
      </c>
      <c r="H28" s="12"/>
      <c r="I28" s="12">
        <v>27</v>
      </c>
      <c r="J28" s="12"/>
      <c r="K28" s="12"/>
      <c r="L28" s="12"/>
      <c r="M28" s="12">
        <v>39</v>
      </c>
      <c r="N28" s="12">
        <v>26</v>
      </c>
      <c r="O28" s="18">
        <f t="shared" si="0"/>
        <v>18.740000000000002</v>
      </c>
      <c r="P28" s="18">
        <f t="shared" si="1"/>
        <v>24.833333333333332</v>
      </c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</row>
    <row r="29" spans="1:59">
      <c r="A29" s="6">
        <v>26</v>
      </c>
      <c r="B29" s="48" t="s">
        <v>15</v>
      </c>
      <c r="C29" s="10">
        <v>9722.6394733385223</v>
      </c>
      <c r="D29" s="12">
        <v>18</v>
      </c>
      <c r="E29" s="12"/>
      <c r="F29" s="12">
        <v>5</v>
      </c>
      <c r="G29" s="15">
        <v>49</v>
      </c>
      <c r="H29" s="12"/>
      <c r="I29" s="12">
        <v>7</v>
      </c>
      <c r="J29" s="12"/>
      <c r="K29" s="12"/>
      <c r="L29" s="12"/>
      <c r="M29" s="12">
        <v>2</v>
      </c>
      <c r="N29" s="12">
        <v>51</v>
      </c>
      <c r="O29" s="18">
        <f t="shared" si="0"/>
        <v>13.45</v>
      </c>
      <c r="P29" s="18">
        <f t="shared" si="1"/>
        <v>22</v>
      </c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</row>
    <row r="30" spans="1:59">
      <c r="A30" s="6">
        <v>27</v>
      </c>
      <c r="B30" s="48" t="s">
        <v>49</v>
      </c>
      <c r="C30" s="10">
        <v>15028.55832738493</v>
      </c>
      <c r="D30" s="12">
        <v>2</v>
      </c>
      <c r="E30" s="12"/>
      <c r="F30" s="12">
        <v>33</v>
      </c>
      <c r="G30" s="15">
        <v>7</v>
      </c>
      <c r="H30" s="12"/>
      <c r="I30" s="12">
        <v>32</v>
      </c>
      <c r="J30" s="12"/>
      <c r="K30" s="12"/>
      <c r="L30" s="12"/>
      <c r="M30" s="12">
        <v>28</v>
      </c>
      <c r="N30" s="12">
        <v>46</v>
      </c>
      <c r="O30" s="18">
        <f t="shared" si="0"/>
        <v>21.310000000000002</v>
      </c>
      <c r="P30" s="18">
        <f t="shared" si="1"/>
        <v>24.666666666666668</v>
      </c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</row>
    <row r="31" spans="1:59">
      <c r="A31" s="6">
        <v>28</v>
      </c>
      <c r="B31" s="48" t="s">
        <v>38</v>
      </c>
      <c r="C31" s="10">
        <v>11534.421055937142</v>
      </c>
      <c r="D31" s="12">
        <v>36</v>
      </c>
      <c r="E31" s="12"/>
      <c r="F31" s="12">
        <v>11</v>
      </c>
      <c r="G31" s="15">
        <v>2</v>
      </c>
      <c r="H31" s="12"/>
      <c r="I31" s="12">
        <v>51</v>
      </c>
      <c r="J31" s="12"/>
      <c r="K31" s="12"/>
      <c r="L31" s="12"/>
      <c r="M31" s="12">
        <v>40</v>
      </c>
      <c r="N31" s="12">
        <v>3</v>
      </c>
      <c r="O31" s="18">
        <f t="shared" si="0"/>
        <v>16.010000000000002</v>
      </c>
      <c r="P31" s="18">
        <f t="shared" si="1"/>
        <v>23.833333333333332</v>
      </c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</row>
    <row r="32" spans="1:59">
      <c r="A32" s="6">
        <v>29</v>
      </c>
      <c r="B32" s="48" t="s">
        <v>19</v>
      </c>
      <c r="C32" s="10">
        <v>14423.924099817554</v>
      </c>
      <c r="D32" s="12">
        <v>34</v>
      </c>
      <c r="E32" s="12"/>
      <c r="F32" s="12">
        <v>10</v>
      </c>
      <c r="G32" s="15">
        <v>41</v>
      </c>
      <c r="H32" s="12"/>
      <c r="I32" s="12">
        <v>2</v>
      </c>
      <c r="J32" s="12"/>
      <c r="K32" s="12"/>
      <c r="L32" s="12"/>
      <c r="M32" s="12">
        <v>20</v>
      </c>
      <c r="N32" s="12">
        <v>24</v>
      </c>
      <c r="O32" s="18">
        <f t="shared" si="0"/>
        <v>13.24</v>
      </c>
      <c r="P32" s="18">
        <f t="shared" si="1"/>
        <v>21.833333333333332</v>
      </c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</row>
    <row r="33" spans="1:59">
      <c r="A33" s="6">
        <v>30</v>
      </c>
      <c r="B33" s="48" t="s">
        <v>61</v>
      </c>
      <c r="C33" s="10">
        <v>7493.3017956774675</v>
      </c>
      <c r="D33" s="12">
        <v>45</v>
      </c>
      <c r="E33" s="12"/>
      <c r="F33" s="12">
        <v>50</v>
      </c>
      <c r="G33" s="15">
        <v>11</v>
      </c>
      <c r="H33" s="12"/>
      <c r="I33" s="12">
        <v>45</v>
      </c>
      <c r="J33" s="12"/>
      <c r="K33" s="12"/>
      <c r="L33" s="12"/>
      <c r="M33" s="12">
        <v>45</v>
      </c>
      <c r="N33" s="12">
        <v>30</v>
      </c>
      <c r="O33" s="18">
        <f t="shared" si="0"/>
        <v>29.04</v>
      </c>
      <c r="P33" s="18">
        <f t="shared" si="1"/>
        <v>37.666666666666664</v>
      </c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</row>
    <row r="34" spans="1:59">
      <c r="A34" s="6">
        <v>31</v>
      </c>
      <c r="B34" s="48" t="s">
        <v>24</v>
      </c>
      <c r="C34" s="10">
        <v>12422.628878030066</v>
      </c>
      <c r="D34" s="12">
        <v>17</v>
      </c>
      <c r="E34" s="12"/>
      <c r="F34" s="12">
        <v>6</v>
      </c>
      <c r="G34" s="15">
        <v>43</v>
      </c>
      <c r="H34" s="12"/>
      <c r="I34" s="12">
        <v>9</v>
      </c>
      <c r="J34" s="12"/>
      <c r="K34" s="12"/>
      <c r="L34" s="12"/>
      <c r="M34" s="12">
        <v>25</v>
      </c>
      <c r="N34" s="12">
        <v>42</v>
      </c>
      <c r="O34" s="18">
        <f t="shared" si="0"/>
        <v>15.64</v>
      </c>
      <c r="P34" s="18">
        <f t="shared" si="1"/>
        <v>23.666666666666668</v>
      </c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</row>
    <row r="35" spans="1:59">
      <c r="A35" s="6">
        <v>32</v>
      </c>
      <c r="B35" s="48" t="s">
        <v>21</v>
      </c>
      <c r="C35" s="10">
        <v>15966.552574018147</v>
      </c>
      <c r="D35" s="12">
        <v>14</v>
      </c>
      <c r="E35" s="12"/>
      <c r="F35" s="12">
        <v>40</v>
      </c>
      <c r="G35" s="15">
        <v>52</v>
      </c>
      <c r="H35" s="12"/>
      <c r="I35" s="12">
        <v>17</v>
      </c>
      <c r="J35" s="12"/>
      <c r="K35" s="12"/>
      <c r="L35" s="12"/>
      <c r="M35" s="12">
        <v>8</v>
      </c>
      <c r="N35" s="12">
        <v>45</v>
      </c>
      <c r="O35" s="18">
        <f t="shared" si="0"/>
        <v>24.380000000000003</v>
      </c>
      <c r="P35" s="18">
        <f t="shared" si="1"/>
        <v>29.333333333333332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</row>
    <row r="36" spans="1:59">
      <c r="A36" s="6">
        <v>33</v>
      </c>
      <c r="B36" s="48" t="s">
        <v>22</v>
      </c>
      <c r="C36" s="10">
        <v>16775.945573430166</v>
      </c>
      <c r="D36" s="12">
        <v>8</v>
      </c>
      <c r="E36" s="12"/>
      <c r="F36" s="12">
        <v>20</v>
      </c>
      <c r="G36" s="15">
        <v>46</v>
      </c>
      <c r="H36" s="12"/>
      <c r="I36" s="12">
        <v>3</v>
      </c>
      <c r="J36" s="12"/>
      <c r="K36" s="12"/>
      <c r="L36" s="12"/>
      <c r="M36" s="12">
        <v>10</v>
      </c>
      <c r="N36" s="12">
        <v>40</v>
      </c>
      <c r="O36" s="18">
        <f t="shared" ref="O36:O55" si="2">0.25*(D89)+0.25*(F36)+0.14*(G36)+0.14*(I36)+0.14*(M36)+0.08*(N36)</f>
        <v>16.46</v>
      </c>
      <c r="P36" s="18">
        <f t="shared" si="1"/>
        <v>21.166666666666668</v>
      </c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</row>
    <row r="37" spans="1:59">
      <c r="A37" s="6">
        <v>34</v>
      </c>
      <c r="B37" s="48" t="s">
        <v>34</v>
      </c>
      <c r="C37" s="10">
        <v>17741.395264104453</v>
      </c>
      <c r="D37" s="12">
        <v>7</v>
      </c>
      <c r="E37" s="12"/>
      <c r="F37" s="12">
        <v>22</v>
      </c>
      <c r="G37" s="15">
        <v>25</v>
      </c>
      <c r="H37" s="12"/>
      <c r="I37" s="12">
        <v>34</v>
      </c>
      <c r="J37" s="12"/>
      <c r="K37" s="12"/>
      <c r="L37" s="12"/>
      <c r="M37" s="12">
        <v>9</v>
      </c>
      <c r="N37" s="12">
        <v>44</v>
      </c>
      <c r="O37" s="18">
        <f t="shared" si="2"/>
        <v>18.540000000000003</v>
      </c>
      <c r="P37" s="18">
        <f t="shared" si="1"/>
        <v>23.5</v>
      </c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</row>
    <row r="38" spans="1:59">
      <c r="A38" s="6">
        <v>35</v>
      </c>
      <c r="B38" s="48" t="s">
        <v>44</v>
      </c>
      <c r="C38" s="10">
        <v>11523.390529098784</v>
      </c>
      <c r="D38" s="12">
        <v>35</v>
      </c>
      <c r="E38" s="12"/>
      <c r="F38" s="12">
        <v>18</v>
      </c>
      <c r="G38" s="15">
        <v>6</v>
      </c>
      <c r="H38" s="12"/>
      <c r="I38" s="12">
        <v>30</v>
      </c>
      <c r="J38" s="12"/>
      <c r="K38" s="12"/>
      <c r="L38" s="12"/>
      <c r="M38" s="12">
        <v>33</v>
      </c>
      <c r="N38" s="12">
        <v>22</v>
      </c>
      <c r="O38" s="18">
        <f t="shared" si="2"/>
        <v>15.92</v>
      </c>
      <c r="P38" s="18">
        <f t="shared" si="1"/>
        <v>24</v>
      </c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</row>
    <row r="39" spans="1:59">
      <c r="A39" s="6">
        <v>36</v>
      </c>
      <c r="B39" s="48" t="s">
        <v>14</v>
      </c>
      <c r="C39" s="10">
        <v>19223.482484897235</v>
      </c>
      <c r="D39" s="12">
        <v>40</v>
      </c>
      <c r="E39" s="12"/>
      <c r="F39" s="12">
        <v>1</v>
      </c>
      <c r="G39" s="15">
        <v>8</v>
      </c>
      <c r="H39" s="12"/>
      <c r="I39" s="12">
        <v>27</v>
      </c>
      <c r="J39" s="12"/>
      <c r="K39" s="12"/>
      <c r="L39" s="12"/>
      <c r="M39" s="12">
        <v>11</v>
      </c>
      <c r="N39" s="12">
        <v>1</v>
      </c>
      <c r="O39" s="18">
        <f t="shared" si="2"/>
        <v>6.7700000000000005</v>
      </c>
      <c r="P39" s="18">
        <f t="shared" si="1"/>
        <v>14.666666666666666</v>
      </c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</row>
    <row r="40" spans="1:59">
      <c r="A40" s="6">
        <v>37</v>
      </c>
      <c r="B40" s="48" t="s">
        <v>39</v>
      </c>
      <c r="C40" s="10">
        <v>13778.563802495157</v>
      </c>
      <c r="D40" s="12">
        <v>1</v>
      </c>
      <c r="E40" s="12"/>
      <c r="F40" s="12">
        <v>4</v>
      </c>
      <c r="G40" s="15">
        <v>31</v>
      </c>
      <c r="H40" s="12"/>
      <c r="I40" s="12">
        <v>26</v>
      </c>
      <c r="J40" s="12"/>
      <c r="K40" s="12"/>
      <c r="L40" s="12"/>
      <c r="M40" s="12">
        <v>31</v>
      </c>
      <c r="N40" s="12">
        <v>52</v>
      </c>
      <c r="O40" s="18">
        <f t="shared" si="2"/>
        <v>17.48</v>
      </c>
      <c r="P40" s="18">
        <f t="shared" si="1"/>
        <v>24.166666666666668</v>
      </c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</row>
    <row r="41" spans="1:59">
      <c r="A41" s="6">
        <v>38</v>
      </c>
      <c r="B41" s="48" t="s">
        <v>58</v>
      </c>
      <c r="C41" s="10">
        <v>17869.548785739018</v>
      </c>
      <c r="D41" s="12">
        <v>50</v>
      </c>
      <c r="E41" s="12"/>
      <c r="F41" s="12">
        <v>51</v>
      </c>
      <c r="G41" s="15">
        <v>20</v>
      </c>
      <c r="H41" s="12"/>
      <c r="I41" s="12">
        <v>48</v>
      </c>
      <c r="J41" s="12"/>
      <c r="K41" s="12"/>
      <c r="L41" s="12"/>
      <c r="M41" s="12">
        <v>51</v>
      </c>
      <c r="N41" s="12">
        <v>14</v>
      </c>
      <c r="O41" s="18">
        <f t="shared" si="2"/>
        <v>30.530000000000005</v>
      </c>
      <c r="P41" s="18">
        <f t="shared" si="1"/>
        <v>39</v>
      </c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</row>
    <row r="42" spans="1:59">
      <c r="A42" s="6">
        <v>39</v>
      </c>
      <c r="B42" s="48" t="s">
        <v>40</v>
      </c>
      <c r="C42" s="10">
        <v>13521.005710612502</v>
      </c>
      <c r="D42" s="12">
        <v>10</v>
      </c>
      <c r="E42" s="12"/>
      <c r="F42" s="12">
        <v>25</v>
      </c>
      <c r="G42" s="15">
        <v>34</v>
      </c>
      <c r="H42" s="12"/>
      <c r="I42" s="12">
        <v>25</v>
      </c>
      <c r="J42" s="12"/>
      <c r="K42" s="12"/>
      <c r="L42" s="12"/>
      <c r="M42" s="12">
        <v>22</v>
      </c>
      <c r="N42" s="12">
        <v>48</v>
      </c>
      <c r="O42" s="18">
        <f t="shared" si="2"/>
        <v>21.430000000000003</v>
      </c>
      <c r="P42" s="18">
        <f t="shared" si="1"/>
        <v>27.333333333333332</v>
      </c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</row>
    <row r="43" spans="1:59">
      <c r="A43" s="6">
        <v>40</v>
      </c>
      <c r="B43" s="48" t="s">
        <v>43</v>
      </c>
      <c r="C43" s="10">
        <v>19913.280079846649</v>
      </c>
      <c r="D43" s="12">
        <v>21</v>
      </c>
      <c r="E43" s="12"/>
      <c r="F43" s="12">
        <v>34</v>
      </c>
      <c r="G43" s="15">
        <v>33</v>
      </c>
      <c r="H43" s="12"/>
      <c r="I43" s="12">
        <v>33</v>
      </c>
      <c r="J43" s="12"/>
      <c r="K43" s="12"/>
      <c r="L43" s="12"/>
      <c r="M43" s="12">
        <v>27</v>
      </c>
      <c r="N43" s="12">
        <v>37</v>
      </c>
      <c r="O43" s="18">
        <f t="shared" si="2"/>
        <v>24.480000000000004</v>
      </c>
      <c r="P43" s="18">
        <f t="shared" si="1"/>
        <v>30.833333333333332</v>
      </c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</row>
    <row r="44" spans="1:59">
      <c r="A44" s="6">
        <v>41</v>
      </c>
      <c r="B44" s="48" t="s">
        <v>36</v>
      </c>
      <c r="C44" s="10">
        <v>17330.459782492788</v>
      </c>
      <c r="D44" s="12">
        <v>47</v>
      </c>
      <c r="E44" s="12"/>
      <c r="F44" s="12">
        <v>31</v>
      </c>
      <c r="G44" s="15">
        <v>38</v>
      </c>
      <c r="H44" s="12"/>
      <c r="I44" s="12">
        <v>46</v>
      </c>
      <c r="J44" s="12"/>
      <c r="K44" s="12"/>
      <c r="L44" s="12"/>
      <c r="M44" s="12">
        <v>46</v>
      </c>
      <c r="N44" s="12">
        <v>2</v>
      </c>
      <c r="O44" s="18">
        <f t="shared" si="2"/>
        <v>26.110000000000003</v>
      </c>
      <c r="P44" s="18">
        <f t="shared" si="1"/>
        <v>35</v>
      </c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</row>
    <row r="45" spans="1:59">
      <c r="A45" s="6">
        <v>42</v>
      </c>
      <c r="B45" s="48" t="s">
        <v>27</v>
      </c>
      <c r="C45" s="10">
        <v>16810.393399244222</v>
      </c>
      <c r="D45" s="12">
        <v>12</v>
      </c>
      <c r="E45" s="12"/>
      <c r="F45" s="12">
        <v>24</v>
      </c>
      <c r="G45" s="15">
        <v>27</v>
      </c>
      <c r="H45" s="12"/>
      <c r="I45" s="12">
        <v>12</v>
      </c>
      <c r="J45" s="12"/>
      <c r="K45" s="12"/>
      <c r="L45" s="12"/>
      <c r="M45" s="12">
        <v>14</v>
      </c>
      <c r="N45" s="12">
        <v>47</v>
      </c>
      <c r="O45" s="18">
        <f t="shared" si="2"/>
        <v>17.180000000000003</v>
      </c>
      <c r="P45" s="18">
        <f t="shared" si="1"/>
        <v>22.666666666666668</v>
      </c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</row>
    <row r="46" spans="1:59">
      <c r="A46" s="6">
        <v>43</v>
      </c>
      <c r="B46" s="48" t="s">
        <v>50</v>
      </c>
      <c r="C46" s="10">
        <v>20903.132563294435</v>
      </c>
      <c r="D46" s="12">
        <v>46</v>
      </c>
      <c r="E46" s="12"/>
      <c r="F46" s="12">
        <v>49</v>
      </c>
      <c r="G46" s="15">
        <v>4</v>
      </c>
      <c r="H46" s="12"/>
      <c r="I46" s="12">
        <v>50</v>
      </c>
      <c r="J46" s="12"/>
      <c r="K46" s="12"/>
      <c r="L46" s="12"/>
      <c r="M46" s="12">
        <v>43</v>
      </c>
      <c r="N46" s="12">
        <v>9</v>
      </c>
      <c r="O46" s="18">
        <f t="shared" si="2"/>
        <v>26.55</v>
      </c>
      <c r="P46" s="18">
        <f t="shared" si="1"/>
        <v>33.5</v>
      </c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</row>
    <row r="47" spans="1:59">
      <c r="A47" s="6">
        <v>44</v>
      </c>
      <c r="B47" s="48" t="s">
        <v>32</v>
      </c>
      <c r="C47" s="10">
        <v>29682.809939161485</v>
      </c>
      <c r="D47" s="12">
        <v>28</v>
      </c>
      <c r="E47" s="12"/>
      <c r="F47" s="12">
        <v>42</v>
      </c>
      <c r="G47" s="15">
        <v>29</v>
      </c>
      <c r="H47" s="12"/>
      <c r="I47" s="12">
        <v>24</v>
      </c>
      <c r="J47" s="12"/>
      <c r="K47" s="12"/>
      <c r="L47" s="12"/>
      <c r="M47" s="12">
        <v>26</v>
      </c>
      <c r="N47" s="12">
        <v>12</v>
      </c>
      <c r="O47" s="18">
        <f t="shared" si="2"/>
        <v>22.520000000000003</v>
      </c>
      <c r="P47" s="18">
        <f t="shared" si="1"/>
        <v>26.833333333333332</v>
      </c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</row>
    <row r="48" spans="1:59">
      <c r="A48" s="6">
        <v>45</v>
      </c>
      <c r="B48" s="48" t="s">
        <v>59</v>
      </c>
      <c r="C48" s="10">
        <v>32228.293369074712</v>
      </c>
      <c r="D48" s="12">
        <v>52</v>
      </c>
      <c r="E48" s="12"/>
      <c r="F48" s="12">
        <v>40</v>
      </c>
      <c r="G48" s="15">
        <v>23</v>
      </c>
      <c r="H48" s="12"/>
      <c r="I48" s="12">
        <v>52</v>
      </c>
      <c r="J48" s="12"/>
      <c r="K48" s="12"/>
      <c r="L48" s="12"/>
      <c r="M48" s="12">
        <v>49</v>
      </c>
      <c r="N48" s="12">
        <v>13</v>
      </c>
      <c r="O48" s="18">
        <f t="shared" si="2"/>
        <v>28.4</v>
      </c>
      <c r="P48" s="18">
        <f t="shared" si="1"/>
        <v>38.166666666666664</v>
      </c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</row>
    <row r="49" spans="1:59">
      <c r="A49" s="6">
        <v>46</v>
      </c>
      <c r="B49" s="48" t="s">
        <v>47</v>
      </c>
      <c r="C49" s="10">
        <v>14864.310851112879</v>
      </c>
      <c r="D49" s="12">
        <v>33</v>
      </c>
      <c r="E49" s="12"/>
      <c r="F49" s="12">
        <v>37</v>
      </c>
      <c r="G49" s="15">
        <v>14</v>
      </c>
      <c r="H49" s="12"/>
      <c r="I49" s="12">
        <v>22</v>
      </c>
      <c r="J49" s="12"/>
      <c r="K49" s="12"/>
      <c r="L49" s="12"/>
      <c r="M49" s="12">
        <v>30</v>
      </c>
      <c r="N49" s="12">
        <v>33</v>
      </c>
      <c r="O49" s="18">
        <f t="shared" si="2"/>
        <v>21.130000000000003</v>
      </c>
      <c r="P49" s="18">
        <f t="shared" si="1"/>
        <v>28.166666666666668</v>
      </c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</row>
    <row r="50" spans="1:59">
      <c r="A50" s="6">
        <v>47</v>
      </c>
      <c r="B50" s="48" t="s">
        <v>54</v>
      </c>
      <c r="C50" s="10">
        <v>32599.627327598482</v>
      </c>
      <c r="D50" s="12">
        <v>39</v>
      </c>
      <c r="E50" s="12"/>
      <c r="F50" s="12">
        <v>17</v>
      </c>
      <c r="G50" s="15">
        <v>17</v>
      </c>
      <c r="H50" s="12"/>
      <c r="I50" s="12">
        <v>42</v>
      </c>
      <c r="J50" s="12"/>
      <c r="K50" s="12"/>
      <c r="L50" s="12"/>
      <c r="M50" s="12">
        <v>42</v>
      </c>
      <c r="N50" s="12">
        <v>20</v>
      </c>
      <c r="O50" s="18">
        <f t="shared" si="2"/>
        <v>19.990000000000002</v>
      </c>
      <c r="P50" s="18">
        <f t="shared" si="1"/>
        <v>29.5</v>
      </c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</row>
    <row r="51" spans="1:59">
      <c r="A51" s="6">
        <v>48</v>
      </c>
      <c r="B51" s="48" t="s">
        <v>31</v>
      </c>
      <c r="C51" s="10">
        <v>28766.306733178488</v>
      </c>
      <c r="D51" s="12">
        <v>22</v>
      </c>
      <c r="E51" s="12"/>
      <c r="F51" s="12">
        <v>12</v>
      </c>
      <c r="G51" s="15">
        <v>32</v>
      </c>
      <c r="H51" s="12"/>
      <c r="I51" s="12">
        <v>23</v>
      </c>
      <c r="J51" s="12"/>
      <c r="K51" s="12"/>
      <c r="L51" s="12"/>
      <c r="M51" s="32">
        <v>18</v>
      </c>
      <c r="N51" s="32">
        <v>27</v>
      </c>
      <c r="O51" s="18">
        <f t="shared" si="2"/>
        <v>15.380000000000003</v>
      </c>
      <c r="P51" s="18">
        <f t="shared" si="1"/>
        <v>22.333333333333332</v>
      </c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</row>
    <row r="52" spans="1:59">
      <c r="A52" s="6">
        <v>49</v>
      </c>
      <c r="B52" s="48" t="s">
        <v>45</v>
      </c>
      <c r="C52" s="10">
        <v>23886.212429442643</v>
      </c>
      <c r="D52" s="12">
        <v>41</v>
      </c>
      <c r="E52" s="12"/>
      <c r="F52" s="12">
        <v>32</v>
      </c>
      <c r="G52" s="15">
        <v>45</v>
      </c>
      <c r="H52" s="12"/>
      <c r="I52" s="12">
        <v>35</v>
      </c>
      <c r="J52" s="12"/>
      <c r="K52" s="12"/>
      <c r="L52" s="12"/>
      <c r="M52" s="12">
        <v>27</v>
      </c>
      <c r="N52" s="12">
        <v>15</v>
      </c>
      <c r="O52" s="18">
        <f t="shared" si="2"/>
        <v>24.180000000000003</v>
      </c>
      <c r="P52" s="18">
        <f t="shared" si="1"/>
        <v>32.5</v>
      </c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</row>
    <row r="53" spans="1:59">
      <c r="A53" s="6">
        <v>50</v>
      </c>
      <c r="B53" s="48" t="s">
        <v>28</v>
      </c>
      <c r="C53" s="10">
        <v>34655.590555118077</v>
      </c>
      <c r="D53" s="12">
        <v>29</v>
      </c>
      <c r="E53" s="12"/>
      <c r="F53" s="12">
        <v>29</v>
      </c>
      <c r="G53" s="15">
        <v>47</v>
      </c>
      <c r="H53" s="12"/>
      <c r="I53" s="12">
        <v>31</v>
      </c>
      <c r="J53" s="12"/>
      <c r="K53" s="12"/>
      <c r="L53" s="12"/>
      <c r="M53" s="12">
        <v>4</v>
      </c>
      <c r="N53" s="12">
        <v>32</v>
      </c>
      <c r="O53" s="18">
        <f t="shared" si="2"/>
        <v>21.29</v>
      </c>
      <c r="P53" s="18">
        <f t="shared" si="1"/>
        <v>28.666666666666668</v>
      </c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</row>
    <row r="54" spans="1:59">
      <c r="A54" s="6">
        <v>51</v>
      </c>
      <c r="B54" s="48" t="s">
        <v>66</v>
      </c>
      <c r="C54" s="10">
        <v>42099.678208965655</v>
      </c>
      <c r="D54" s="12">
        <v>11</v>
      </c>
      <c r="E54" s="12"/>
      <c r="F54" s="12">
        <v>44</v>
      </c>
      <c r="G54" s="15">
        <v>39</v>
      </c>
      <c r="H54" s="12"/>
      <c r="I54" s="12">
        <v>10</v>
      </c>
      <c r="J54" s="12"/>
      <c r="K54" s="12"/>
      <c r="L54" s="12"/>
      <c r="M54" s="12">
        <v>13</v>
      </c>
      <c r="N54" s="12">
        <v>43</v>
      </c>
      <c r="O54" s="18">
        <f t="shared" si="2"/>
        <v>23.12</v>
      </c>
      <c r="P54" s="18">
        <f t="shared" si="1"/>
        <v>26.666666666666668</v>
      </c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</row>
    <row r="55" spans="1:59" ht="15.75" thickBot="1">
      <c r="A55" s="7">
        <v>52</v>
      </c>
      <c r="B55" s="49" t="s">
        <v>18</v>
      </c>
      <c r="C55" s="24">
        <v>43487.437570035181</v>
      </c>
      <c r="D55" s="14">
        <v>32</v>
      </c>
      <c r="E55" s="14"/>
      <c r="F55" s="14">
        <v>3</v>
      </c>
      <c r="G55" s="25">
        <v>9</v>
      </c>
      <c r="H55" s="14"/>
      <c r="I55" s="14">
        <v>6</v>
      </c>
      <c r="J55" s="14"/>
      <c r="K55" s="14"/>
      <c r="L55" s="14"/>
      <c r="M55" s="14">
        <v>17</v>
      </c>
      <c r="N55" s="14">
        <v>8</v>
      </c>
      <c r="O55" s="19">
        <f t="shared" si="2"/>
        <v>5.87</v>
      </c>
      <c r="P55" s="19">
        <f t="shared" si="1"/>
        <v>12.5</v>
      </c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</row>
    <row r="57" spans="1:59" ht="16.5" hidden="1" thickTop="1" thickBot="1">
      <c r="B57" s="33" t="s">
        <v>63</v>
      </c>
    </row>
    <row r="58" spans="1:59" ht="16.5" hidden="1" thickTop="1" thickBot="1">
      <c r="B58" s="34" t="s">
        <v>64</v>
      </c>
      <c r="D58" s="32"/>
    </row>
    <row r="59" spans="1:59">
      <c r="D59" s="32"/>
    </row>
    <row r="60" spans="1:59" ht="54" customHeight="1">
      <c r="D60" s="12"/>
    </row>
    <row r="61" spans="1:59">
      <c r="D61" s="12"/>
    </row>
    <row r="62" spans="1:59">
      <c r="D62" s="12"/>
    </row>
    <row r="63" spans="1:59">
      <c r="D63" s="12"/>
    </row>
    <row r="64" spans="1:59">
      <c r="D64" s="12"/>
    </row>
    <row r="65" spans="4:4">
      <c r="D65" s="12"/>
    </row>
    <row r="66" spans="4:4">
      <c r="D66" s="12"/>
    </row>
    <row r="67" spans="4:4">
      <c r="D67" s="12"/>
    </row>
    <row r="68" spans="4:4">
      <c r="D68" s="12"/>
    </row>
    <row r="69" spans="4:4">
      <c r="D69" s="12"/>
    </row>
    <row r="70" spans="4:4">
      <c r="D70" s="12"/>
    </row>
    <row r="71" spans="4:4">
      <c r="D71" s="12"/>
    </row>
    <row r="72" spans="4:4">
      <c r="D72" s="12"/>
    </row>
    <row r="73" spans="4:4">
      <c r="D73" s="12"/>
    </row>
    <row r="74" spans="4:4">
      <c r="D74" s="12"/>
    </row>
    <row r="75" spans="4:4">
      <c r="D75" s="12"/>
    </row>
    <row r="76" spans="4:4">
      <c r="D76" s="12"/>
    </row>
    <row r="77" spans="4:4">
      <c r="D77" s="12"/>
    </row>
    <row r="78" spans="4:4">
      <c r="D78" s="12"/>
    </row>
    <row r="79" spans="4:4">
      <c r="D79" s="12"/>
    </row>
    <row r="80" spans="4:4">
      <c r="D80" s="12"/>
    </row>
    <row r="81" spans="4:4">
      <c r="D81" s="12"/>
    </row>
    <row r="82" spans="4:4">
      <c r="D82" s="12"/>
    </row>
    <row r="83" spans="4:4">
      <c r="D83" s="12"/>
    </row>
    <row r="84" spans="4:4">
      <c r="D84" s="12"/>
    </row>
    <row r="85" spans="4:4">
      <c r="D85" s="12"/>
    </row>
    <row r="86" spans="4:4">
      <c r="D86" s="12"/>
    </row>
    <row r="87" spans="4:4">
      <c r="D87" s="12"/>
    </row>
    <row r="88" spans="4:4">
      <c r="D88" s="12"/>
    </row>
    <row r="89" spans="4:4">
      <c r="D89" s="12"/>
    </row>
    <row r="90" spans="4:4">
      <c r="D90" s="12"/>
    </row>
    <row r="91" spans="4:4">
      <c r="D91" s="12"/>
    </row>
    <row r="92" spans="4:4">
      <c r="D92" s="12"/>
    </row>
    <row r="93" spans="4:4">
      <c r="D93" s="12"/>
    </row>
    <row r="94" spans="4:4">
      <c r="D94" s="12"/>
    </row>
    <row r="95" spans="4:4">
      <c r="D95" s="12"/>
    </row>
    <row r="96" spans="4:4">
      <c r="D96" s="12"/>
    </row>
    <row r="97" spans="4:4">
      <c r="D97" s="12"/>
    </row>
    <row r="98" spans="4:4">
      <c r="D98" s="12"/>
    </row>
    <row r="99" spans="4:4">
      <c r="D99" s="12"/>
    </row>
    <row r="100" spans="4:4">
      <c r="D100" s="12"/>
    </row>
    <row r="101" spans="4:4">
      <c r="D101" s="12"/>
    </row>
    <row r="102" spans="4:4">
      <c r="D102" s="12"/>
    </row>
    <row r="103" spans="4:4">
      <c r="D103" s="12"/>
    </row>
    <row r="104" spans="4:4">
      <c r="D104" s="12"/>
    </row>
    <row r="105" spans="4:4">
      <c r="D105" s="12"/>
    </row>
    <row r="106" spans="4:4">
      <c r="D106" s="12"/>
    </row>
    <row r="107" spans="4:4">
      <c r="D107" s="12"/>
    </row>
    <row r="108" spans="4:4" ht="15.75" thickBot="1">
      <c r="D108" s="14"/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E58"/>
  <sheetViews>
    <sheetView zoomScaleNormal="100" workbookViewId="0"/>
  </sheetViews>
  <sheetFormatPr defaultRowHeight="15"/>
  <cols>
    <col min="2" max="2" width="41.28515625" customWidth="1"/>
    <col min="3" max="4" width="17.28515625" customWidth="1"/>
    <col min="5" max="5" width="17" hidden="1" customWidth="1"/>
    <col min="7" max="7" width="18.7109375" customWidth="1"/>
  </cols>
  <sheetData>
    <row r="1" spans="1:5" ht="16.5" thickTop="1" thickBot="1">
      <c r="A1" s="80"/>
      <c r="B1" s="80" t="s">
        <v>87</v>
      </c>
      <c r="C1" s="63" t="s">
        <v>86</v>
      </c>
      <c r="D1" s="63" t="s">
        <v>88</v>
      </c>
      <c r="E1" s="43" t="s">
        <v>85</v>
      </c>
    </row>
    <row r="2" spans="1:5" ht="31.5" customHeight="1" thickTop="1" thickBot="1">
      <c r="A2" s="79"/>
      <c r="B2" s="79" t="s">
        <v>94</v>
      </c>
      <c r="C2" s="81" t="s">
        <v>95</v>
      </c>
      <c r="D2" s="78"/>
      <c r="E2" s="77"/>
    </row>
    <row r="3" spans="1:5" ht="15.75" thickTop="1">
      <c r="A3" s="21">
        <v>1</v>
      </c>
      <c r="B3" s="47" t="s">
        <v>18</v>
      </c>
      <c r="C3" s="18">
        <v>5.87</v>
      </c>
      <c r="D3" s="18">
        <f>E3*7/6</f>
        <v>12.5</v>
      </c>
      <c r="E3" s="18">
        <v>10.714285714285714</v>
      </c>
    </row>
    <row r="4" spans="1:5">
      <c r="A4" s="6">
        <v>2</v>
      </c>
      <c r="B4" s="48" t="s">
        <v>14</v>
      </c>
      <c r="C4" s="18">
        <v>6.7700000000000005</v>
      </c>
      <c r="D4" s="18">
        <f t="shared" ref="D4:D54" si="0">E4*7/6</f>
        <v>14.666666666666666</v>
      </c>
      <c r="E4" s="18">
        <v>12.571428571428571</v>
      </c>
    </row>
    <row r="5" spans="1:5">
      <c r="A5" s="6">
        <v>3</v>
      </c>
      <c r="B5" s="48" t="s">
        <v>103</v>
      </c>
      <c r="C5" s="18">
        <v>8.93</v>
      </c>
      <c r="D5" s="18">
        <f t="shared" si="0"/>
        <v>14.166666666666666</v>
      </c>
      <c r="E5" s="18">
        <v>12.142857142857142</v>
      </c>
    </row>
    <row r="6" spans="1:5">
      <c r="A6" s="6">
        <v>4</v>
      </c>
      <c r="B6" s="48" t="s">
        <v>19</v>
      </c>
      <c r="C6" s="18">
        <v>13.24</v>
      </c>
      <c r="D6" s="18">
        <f t="shared" si="0"/>
        <v>21.833333333333332</v>
      </c>
      <c r="E6" s="18">
        <v>18.714285714285715</v>
      </c>
    </row>
    <row r="7" spans="1:5">
      <c r="A7" s="6">
        <v>5</v>
      </c>
      <c r="B7" s="48" t="s">
        <v>77</v>
      </c>
      <c r="C7" s="18">
        <v>13.270000000000001</v>
      </c>
      <c r="D7" s="18">
        <f t="shared" si="0"/>
        <v>20.333333333333332</v>
      </c>
      <c r="E7" s="18">
        <v>17.428571428571427</v>
      </c>
    </row>
    <row r="8" spans="1:5">
      <c r="A8" s="6">
        <v>6</v>
      </c>
      <c r="B8" s="48" t="s">
        <v>15</v>
      </c>
      <c r="C8" s="18">
        <v>13.45</v>
      </c>
      <c r="D8" s="18">
        <f t="shared" si="0"/>
        <v>22</v>
      </c>
      <c r="E8" s="18">
        <v>18.857142857142858</v>
      </c>
    </row>
    <row r="9" spans="1:5">
      <c r="A9" s="6">
        <v>7</v>
      </c>
      <c r="B9" s="48" t="s">
        <v>23</v>
      </c>
      <c r="C9" s="18">
        <v>14.669999999999998</v>
      </c>
      <c r="D9" s="18">
        <f t="shared" si="0"/>
        <v>22.833333333333332</v>
      </c>
      <c r="E9" s="18">
        <v>19.571428571428573</v>
      </c>
    </row>
    <row r="10" spans="1:5">
      <c r="A10" s="6">
        <v>8</v>
      </c>
      <c r="B10" s="48" t="s">
        <v>29</v>
      </c>
      <c r="C10" s="18">
        <v>14.720000000000002</v>
      </c>
      <c r="D10" s="18">
        <f t="shared" si="0"/>
        <v>26.833333333333332</v>
      </c>
      <c r="E10" s="18">
        <v>23</v>
      </c>
    </row>
    <row r="11" spans="1:5">
      <c r="A11" s="6">
        <v>9</v>
      </c>
      <c r="B11" s="48" t="s">
        <v>31</v>
      </c>
      <c r="C11" s="18">
        <v>15.380000000000003</v>
      </c>
      <c r="D11" s="18">
        <f t="shared" si="0"/>
        <v>22.333333333333332</v>
      </c>
      <c r="E11" s="18">
        <v>19.142857142857142</v>
      </c>
    </row>
    <row r="12" spans="1:5">
      <c r="A12" s="6">
        <v>10</v>
      </c>
      <c r="B12" s="48" t="s">
        <v>16</v>
      </c>
      <c r="C12" s="18">
        <v>15.530000000000003</v>
      </c>
      <c r="D12" s="18">
        <f t="shared" si="0"/>
        <v>19.666666666666668</v>
      </c>
      <c r="E12" s="18">
        <v>16.857142857142858</v>
      </c>
    </row>
    <row r="13" spans="1:5">
      <c r="A13" s="6">
        <v>11</v>
      </c>
      <c r="B13" s="48" t="s">
        <v>108</v>
      </c>
      <c r="C13" s="18">
        <v>15.580000000000002</v>
      </c>
      <c r="D13" s="18">
        <f t="shared" si="0"/>
        <v>20</v>
      </c>
      <c r="E13" s="18">
        <v>17.142857142857142</v>
      </c>
    </row>
    <row r="14" spans="1:5">
      <c r="A14" s="6">
        <v>12</v>
      </c>
      <c r="B14" s="48" t="s">
        <v>24</v>
      </c>
      <c r="C14" s="18">
        <v>15.64</v>
      </c>
      <c r="D14" s="18">
        <f t="shared" si="0"/>
        <v>23.666666666666668</v>
      </c>
      <c r="E14" s="18">
        <v>20.285714285714285</v>
      </c>
    </row>
    <row r="15" spans="1:5">
      <c r="A15" s="6">
        <v>13</v>
      </c>
      <c r="B15" s="48" t="s">
        <v>44</v>
      </c>
      <c r="C15" s="18">
        <v>15.92</v>
      </c>
      <c r="D15" s="18">
        <f t="shared" si="0"/>
        <v>24</v>
      </c>
      <c r="E15" s="18">
        <v>20.571428571428573</v>
      </c>
    </row>
    <row r="16" spans="1:5">
      <c r="A16" s="6">
        <v>14</v>
      </c>
      <c r="B16" s="48" t="s">
        <v>38</v>
      </c>
      <c r="C16" s="18">
        <v>16.010000000000002</v>
      </c>
      <c r="D16" s="18">
        <f t="shared" si="0"/>
        <v>23.833333333333332</v>
      </c>
      <c r="E16" s="18">
        <v>20.428571428571427</v>
      </c>
    </row>
    <row r="17" spans="1:5">
      <c r="A17" s="6">
        <v>15</v>
      </c>
      <c r="B17" s="48" t="s">
        <v>22</v>
      </c>
      <c r="C17" s="18">
        <v>16.46</v>
      </c>
      <c r="D17" s="18">
        <f t="shared" si="0"/>
        <v>21.166666666666668</v>
      </c>
      <c r="E17" s="18">
        <v>18.142857142857142</v>
      </c>
    </row>
    <row r="18" spans="1:5">
      <c r="A18" s="6">
        <v>16</v>
      </c>
      <c r="B18" s="48" t="s">
        <v>48</v>
      </c>
      <c r="C18" s="18">
        <v>17.010000000000002</v>
      </c>
      <c r="D18" s="18">
        <f t="shared" si="0"/>
        <v>26.666666666666668</v>
      </c>
      <c r="E18" s="18">
        <v>22.857142857142858</v>
      </c>
    </row>
    <row r="19" spans="1:5">
      <c r="A19" s="6">
        <v>17</v>
      </c>
      <c r="B19" s="48" t="s">
        <v>27</v>
      </c>
      <c r="C19" s="18">
        <v>17.180000000000003</v>
      </c>
      <c r="D19" s="18">
        <f t="shared" si="0"/>
        <v>22.666666666666668</v>
      </c>
      <c r="E19" s="18">
        <v>19.428571428571427</v>
      </c>
    </row>
    <row r="20" spans="1:5">
      <c r="A20" s="6">
        <v>18</v>
      </c>
      <c r="B20" s="48" t="s">
        <v>25</v>
      </c>
      <c r="C20" s="18">
        <v>17.21</v>
      </c>
      <c r="D20" s="18">
        <f t="shared" si="0"/>
        <v>21.166666666666668</v>
      </c>
      <c r="E20" s="18">
        <v>18.142857142857142</v>
      </c>
    </row>
    <row r="21" spans="1:5">
      <c r="A21" s="6">
        <v>19</v>
      </c>
      <c r="B21" s="48" t="s">
        <v>39</v>
      </c>
      <c r="C21" s="18">
        <v>17.48</v>
      </c>
      <c r="D21" s="18">
        <f t="shared" si="0"/>
        <v>24.166666666666668</v>
      </c>
      <c r="E21" s="18">
        <v>20.714285714285715</v>
      </c>
    </row>
    <row r="22" spans="1:5">
      <c r="A22" s="6">
        <v>20</v>
      </c>
      <c r="B22" s="48" t="s">
        <v>20</v>
      </c>
      <c r="C22" s="18">
        <v>17.690000000000001</v>
      </c>
      <c r="D22" s="18">
        <f t="shared" si="0"/>
        <v>18.666666666666668</v>
      </c>
      <c r="E22" s="18">
        <v>16</v>
      </c>
    </row>
    <row r="23" spans="1:5">
      <c r="A23" s="6">
        <v>21</v>
      </c>
      <c r="B23" s="48" t="s">
        <v>56</v>
      </c>
      <c r="C23" s="18">
        <v>17.850000000000001</v>
      </c>
      <c r="D23" s="18">
        <f t="shared" si="0"/>
        <v>24.166666666666668</v>
      </c>
      <c r="E23" s="18">
        <v>20.714285714285715</v>
      </c>
    </row>
    <row r="24" spans="1:5">
      <c r="A24" s="6">
        <v>22</v>
      </c>
      <c r="B24" s="48" t="s">
        <v>35</v>
      </c>
      <c r="C24" s="18">
        <v>18.46</v>
      </c>
      <c r="D24" s="18">
        <f t="shared" si="0"/>
        <v>23</v>
      </c>
      <c r="E24" s="18">
        <v>19.714285714285715</v>
      </c>
    </row>
    <row r="25" spans="1:5">
      <c r="A25" s="6">
        <v>23</v>
      </c>
      <c r="B25" s="48" t="s">
        <v>34</v>
      </c>
      <c r="C25" s="18">
        <v>18.540000000000003</v>
      </c>
      <c r="D25" s="18">
        <f t="shared" si="0"/>
        <v>23.5</v>
      </c>
      <c r="E25" s="18">
        <v>20.142857142857142</v>
      </c>
    </row>
    <row r="26" spans="1:5">
      <c r="A26" s="6">
        <v>24</v>
      </c>
      <c r="B26" s="48" t="s">
        <v>57</v>
      </c>
      <c r="C26" s="18">
        <v>18.740000000000002</v>
      </c>
      <c r="D26" s="18">
        <f t="shared" si="0"/>
        <v>24.833333333333332</v>
      </c>
      <c r="E26" s="18">
        <v>21.285714285714285</v>
      </c>
    </row>
    <row r="27" spans="1:5">
      <c r="A27" s="6">
        <v>25</v>
      </c>
      <c r="B27" s="48" t="s">
        <v>37</v>
      </c>
      <c r="C27" s="18">
        <v>19.3</v>
      </c>
      <c r="D27" s="18">
        <f t="shared" si="0"/>
        <v>28.333333333333332</v>
      </c>
      <c r="E27" s="18">
        <v>24.285714285714285</v>
      </c>
    </row>
    <row r="28" spans="1:5">
      <c r="A28" s="6">
        <v>26</v>
      </c>
      <c r="B28" s="48" t="s">
        <v>26</v>
      </c>
      <c r="C28" s="18">
        <v>19.47</v>
      </c>
      <c r="D28" s="18">
        <f t="shared" si="0"/>
        <v>23.166666666666668</v>
      </c>
      <c r="E28" s="18">
        <v>19.857142857142858</v>
      </c>
    </row>
    <row r="29" spans="1:5">
      <c r="A29" s="6">
        <v>27</v>
      </c>
      <c r="B29" s="48" t="s">
        <v>105</v>
      </c>
      <c r="C29" s="18">
        <v>19.860000000000003</v>
      </c>
      <c r="D29" s="18">
        <f t="shared" si="0"/>
        <v>24.166666666666668</v>
      </c>
      <c r="E29" s="18">
        <v>20.714285714285715</v>
      </c>
    </row>
    <row r="30" spans="1:5">
      <c r="A30" s="6">
        <v>28</v>
      </c>
      <c r="B30" s="48" t="s">
        <v>54</v>
      </c>
      <c r="C30" s="18">
        <v>19.990000000000002</v>
      </c>
      <c r="D30" s="18">
        <f t="shared" si="0"/>
        <v>29.5</v>
      </c>
      <c r="E30" s="18">
        <v>25.285714285714285</v>
      </c>
    </row>
    <row r="31" spans="1:5">
      <c r="A31" s="6">
        <v>29</v>
      </c>
      <c r="B31" s="48" t="s">
        <v>47</v>
      </c>
      <c r="C31" s="18">
        <v>21.130000000000003</v>
      </c>
      <c r="D31" s="18">
        <f t="shared" si="0"/>
        <v>28.166666666666668</v>
      </c>
      <c r="E31" s="18">
        <v>24.142857142857142</v>
      </c>
    </row>
    <row r="32" spans="1:5">
      <c r="A32" s="6">
        <v>30</v>
      </c>
      <c r="B32" s="48" t="s">
        <v>30</v>
      </c>
      <c r="C32" s="18">
        <v>21.220000000000002</v>
      </c>
      <c r="D32" s="18">
        <f t="shared" si="0"/>
        <v>25.5</v>
      </c>
      <c r="E32" s="18">
        <v>21.857142857142858</v>
      </c>
    </row>
    <row r="33" spans="1:5">
      <c r="A33" s="6">
        <v>31</v>
      </c>
      <c r="B33" s="48" t="s">
        <v>28</v>
      </c>
      <c r="C33" s="18">
        <v>21.29</v>
      </c>
      <c r="D33" s="18">
        <f t="shared" si="0"/>
        <v>28.666666666666668</v>
      </c>
      <c r="E33" s="18">
        <v>24.571428571428573</v>
      </c>
    </row>
    <row r="34" spans="1:5">
      <c r="A34" s="6">
        <v>32</v>
      </c>
      <c r="B34" s="48" t="s">
        <v>49</v>
      </c>
      <c r="C34" s="18">
        <v>21.310000000000002</v>
      </c>
      <c r="D34" s="18">
        <f t="shared" si="0"/>
        <v>24.666666666666668</v>
      </c>
      <c r="E34" s="18">
        <v>21.142857142857142</v>
      </c>
    </row>
    <row r="35" spans="1:5">
      <c r="A35" s="6">
        <v>33</v>
      </c>
      <c r="B35" s="48" t="s">
        <v>40</v>
      </c>
      <c r="C35" s="18">
        <v>21.430000000000003</v>
      </c>
      <c r="D35" s="18">
        <f t="shared" si="0"/>
        <v>27.333333333333332</v>
      </c>
      <c r="E35" s="18">
        <v>23.428571428571427</v>
      </c>
    </row>
    <row r="36" spans="1:5">
      <c r="A36" s="6">
        <v>34</v>
      </c>
      <c r="B36" s="48" t="s">
        <v>33</v>
      </c>
      <c r="C36" s="18">
        <v>21.79</v>
      </c>
      <c r="D36" s="18">
        <f t="shared" si="0"/>
        <v>27.166666666666668</v>
      </c>
      <c r="E36" s="18">
        <v>23.285714285714285</v>
      </c>
    </row>
    <row r="37" spans="1:5">
      <c r="A37" s="6">
        <v>35</v>
      </c>
      <c r="B37" s="48" t="s">
        <v>52</v>
      </c>
      <c r="C37" s="18">
        <v>22.43</v>
      </c>
      <c r="D37" s="18">
        <f t="shared" si="0"/>
        <v>29</v>
      </c>
      <c r="E37" s="18">
        <v>24.857142857142858</v>
      </c>
    </row>
    <row r="38" spans="1:5">
      <c r="A38" s="6">
        <v>36</v>
      </c>
      <c r="B38" s="48" t="s">
        <v>32</v>
      </c>
      <c r="C38" s="18">
        <v>22.520000000000003</v>
      </c>
      <c r="D38" s="18">
        <f t="shared" si="0"/>
        <v>26.833333333333332</v>
      </c>
      <c r="E38" s="18">
        <v>23</v>
      </c>
    </row>
    <row r="39" spans="1:5">
      <c r="A39" s="6">
        <v>37</v>
      </c>
      <c r="B39" s="48" t="s">
        <v>41</v>
      </c>
      <c r="C39" s="18">
        <v>22.68</v>
      </c>
      <c r="D39" s="18">
        <f t="shared" si="0"/>
        <v>29.5</v>
      </c>
      <c r="E39" s="18">
        <v>25.285714285714285</v>
      </c>
    </row>
    <row r="40" spans="1:5">
      <c r="A40" s="6">
        <v>38</v>
      </c>
      <c r="B40" s="48" t="s">
        <v>66</v>
      </c>
      <c r="C40" s="18">
        <v>23.12</v>
      </c>
      <c r="D40" s="18">
        <f t="shared" si="0"/>
        <v>26.666666666666668</v>
      </c>
      <c r="E40" s="18">
        <v>22.857142857142858</v>
      </c>
    </row>
    <row r="41" spans="1:5">
      <c r="A41" s="6">
        <v>39</v>
      </c>
      <c r="B41" s="48" t="s">
        <v>45</v>
      </c>
      <c r="C41" s="18">
        <v>24.180000000000003</v>
      </c>
      <c r="D41" s="18">
        <f t="shared" si="0"/>
        <v>32.5</v>
      </c>
      <c r="E41" s="18">
        <v>27.857142857142858</v>
      </c>
    </row>
    <row r="42" spans="1:5">
      <c r="A42" s="6">
        <v>40</v>
      </c>
      <c r="B42" s="48" t="s">
        <v>21</v>
      </c>
      <c r="C42" s="18">
        <v>24.380000000000003</v>
      </c>
      <c r="D42" s="18">
        <f t="shared" si="0"/>
        <v>29.333333333333332</v>
      </c>
      <c r="E42" s="18">
        <v>25.142857142857142</v>
      </c>
    </row>
    <row r="43" spans="1:5">
      <c r="A43" s="6">
        <v>41</v>
      </c>
      <c r="B43" s="48" t="s">
        <v>43</v>
      </c>
      <c r="C43" s="18">
        <v>24.480000000000004</v>
      </c>
      <c r="D43" s="18">
        <f t="shared" si="0"/>
        <v>30.833333333333332</v>
      </c>
      <c r="E43" s="18">
        <v>26.428571428571427</v>
      </c>
    </row>
    <row r="44" spans="1:5">
      <c r="A44" s="6">
        <v>42</v>
      </c>
      <c r="B44" s="48" t="s">
        <v>60</v>
      </c>
      <c r="C44" s="18">
        <v>24.640000000000004</v>
      </c>
      <c r="D44" s="18">
        <f t="shared" si="0"/>
        <v>31</v>
      </c>
      <c r="E44" s="18">
        <v>26.571428571428573</v>
      </c>
    </row>
    <row r="45" spans="1:5">
      <c r="A45" s="6">
        <v>43</v>
      </c>
      <c r="B45" s="48" t="s">
        <v>55</v>
      </c>
      <c r="C45" s="18">
        <v>25.04</v>
      </c>
      <c r="D45" s="18">
        <f t="shared" si="0"/>
        <v>31.166666666666668</v>
      </c>
      <c r="E45" s="18">
        <v>26.714285714285715</v>
      </c>
    </row>
    <row r="46" spans="1:5">
      <c r="A46" s="6">
        <v>44</v>
      </c>
      <c r="B46" s="48" t="s">
        <v>36</v>
      </c>
      <c r="C46" s="18">
        <v>26.110000000000003</v>
      </c>
      <c r="D46" s="18">
        <f t="shared" si="0"/>
        <v>35</v>
      </c>
      <c r="E46" s="18">
        <v>30</v>
      </c>
    </row>
    <row r="47" spans="1:5">
      <c r="A47" s="6">
        <v>45</v>
      </c>
      <c r="B47" s="48" t="s">
        <v>53</v>
      </c>
      <c r="C47" s="18">
        <v>26.150000000000002</v>
      </c>
      <c r="D47" s="18">
        <f t="shared" si="0"/>
        <v>31.5</v>
      </c>
      <c r="E47" s="18">
        <v>27</v>
      </c>
    </row>
    <row r="48" spans="1:5">
      <c r="A48" s="6">
        <v>46</v>
      </c>
      <c r="B48" s="70" t="s">
        <v>50</v>
      </c>
      <c r="C48" s="18">
        <v>26.55</v>
      </c>
      <c r="D48" s="18">
        <f t="shared" si="0"/>
        <v>33.5</v>
      </c>
      <c r="E48" s="18">
        <v>28.714285714285715</v>
      </c>
    </row>
    <row r="49" spans="1:5">
      <c r="A49" s="6">
        <v>47</v>
      </c>
      <c r="B49" s="70" t="s">
        <v>42</v>
      </c>
      <c r="C49" s="18">
        <v>26.68</v>
      </c>
      <c r="D49" s="18">
        <f t="shared" si="0"/>
        <v>33.833333333333336</v>
      </c>
      <c r="E49" s="18">
        <v>29</v>
      </c>
    </row>
    <row r="50" spans="1:5">
      <c r="A50" s="6">
        <v>48</v>
      </c>
      <c r="B50" s="48" t="s">
        <v>59</v>
      </c>
      <c r="C50" s="18">
        <v>28.4</v>
      </c>
      <c r="D50" s="18">
        <f t="shared" si="0"/>
        <v>38.166666666666664</v>
      </c>
      <c r="E50" s="18">
        <v>32.714285714285715</v>
      </c>
    </row>
    <row r="51" spans="1:5">
      <c r="A51" s="6">
        <v>49</v>
      </c>
      <c r="B51" s="70" t="s">
        <v>61</v>
      </c>
      <c r="C51" s="18">
        <v>29.04</v>
      </c>
      <c r="D51" s="18">
        <f t="shared" si="0"/>
        <v>37.666666666666664</v>
      </c>
      <c r="E51" s="18">
        <v>32.285714285714285</v>
      </c>
    </row>
    <row r="52" spans="1:5">
      <c r="A52" s="6">
        <v>50</v>
      </c>
      <c r="B52" s="48" t="s">
        <v>46</v>
      </c>
      <c r="C52" s="18">
        <v>29.11</v>
      </c>
      <c r="D52" s="18">
        <f t="shared" si="0"/>
        <v>37.166666666666664</v>
      </c>
      <c r="E52" s="18">
        <v>31.857142857142858</v>
      </c>
    </row>
    <row r="53" spans="1:5">
      <c r="A53" s="6">
        <v>51</v>
      </c>
      <c r="B53" s="70" t="s">
        <v>58</v>
      </c>
      <c r="C53" s="18">
        <v>30.530000000000005</v>
      </c>
      <c r="D53" s="18">
        <f t="shared" si="0"/>
        <v>39</v>
      </c>
      <c r="E53" s="18">
        <v>33.428571428571431</v>
      </c>
    </row>
    <row r="54" spans="1:5" ht="15.75" thickBot="1">
      <c r="A54" s="7">
        <v>52</v>
      </c>
      <c r="B54" s="69" t="s">
        <v>51</v>
      </c>
      <c r="C54" s="19">
        <v>32.519999999999996</v>
      </c>
      <c r="D54" s="19">
        <f t="shared" si="0"/>
        <v>40.833333333333336</v>
      </c>
      <c r="E54" s="19">
        <v>35</v>
      </c>
    </row>
    <row r="56" spans="1:5" ht="15.75" thickBot="1"/>
    <row r="57" spans="1:5" ht="15.75" thickBot="1">
      <c r="B57" s="50" t="s">
        <v>90</v>
      </c>
    </row>
    <row r="58" spans="1:5" ht="15.75" thickBot="1">
      <c r="B58" s="71" t="s">
        <v>89</v>
      </c>
    </row>
  </sheetData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C58"/>
  <sheetViews>
    <sheetView workbookViewId="0">
      <selection activeCell="C22" sqref="C22"/>
    </sheetView>
  </sheetViews>
  <sheetFormatPr defaultRowHeight="15"/>
  <cols>
    <col min="1" max="1" width="22.28515625" style="95" customWidth="1"/>
    <col min="2" max="2" width="46.28515625" customWidth="1"/>
    <col min="3" max="3" width="33.42578125" customWidth="1"/>
  </cols>
  <sheetData>
    <row r="1" spans="1:3" ht="36" customHeight="1" thickTop="1" thickBot="1">
      <c r="A1" s="124" t="s">
        <v>102</v>
      </c>
      <c r="B1" s="125"/>
      <c r="C1" s="80" t="s">
        <v>106</v>
      </c>
    </row>
    <row r="2" spans="1:3" ht="27" customHeight="1" thickTop="1" thickBot="1">
      <c r="A2" s="103" t="s">
        <v>17</v>
      </c>
      <c r="B2" s="93"/>
      <c r="C2" s="94" t="s">
        <v>101</v>
      </c>
    </row>
    <row r="3" spans="1:3" ht="15.75" thickTop="1">
      <c r="A3" s="104">
        <v>1</v>
      </c>
      <c r="B3" s="48" t="s">
        <v>26</v>
      </c>
      <c r="C3" s="18">
        <v>6443</v>
      </c>
    </row>
    <row r="4" spans="1:3">
      <c r="A4" s="104">
        <v>2</v>
      </c>
      <c r="B4" s="48" t="s">
        <v>56</v>
      </c>
      <c r="C4" s="18">
        <v>9832</v>
      </c>
    </row>
    <row r="5" spans="1:3">
      <c r="A5" s="104">
        <v>3</v>
      </c>
      <c r="B5" s="48" t="s">
        <v>107</v>
      </c>
      <c r="C5" s="18">
        <v>11313</v>
      </c>
    </row>
    <row r="6" spans="1:3">
      <c r="A6" s="104">
        <v>4</v>
      </c>
      <c r="B6" s="48" t="s">
        <v>103</v>
      </c>
      <c r="C6" s="18">
        <v>13272</v>
      </c>
    </row>
    <row r="7" spans="1:3">
      <c r="A7" s="104">
        <v>5</v>
      </c>
      <c r="B7" s="48" t="s">
        <v>29</v>
      </c>
      <c r="C7" s="18">
        <v>18086</v>
      </c>
    </row>
    <row r="8" spans="1:3">
      <c r="A8" s="104">
        <v>6</v>
      </c>
      <c r="B8" s="48" t="s">
        <v>108</v>
      </c>
      <c r="C8" s="18">
        <v>20852</v>
      </c>
    </row>
    <row r="9" spans="1:3">
      <c r="A9" s="104">
        <v>7</v>
      </c>
      <c r="B9" s="48" t="s">
        <v>23</v>
      </c>
      <c r="C9" s="18">
        <v>21206</v>
      </c>
    </row>
    <row r="10" spans="1:3">
      <c r="A10" s="104">
        <v>8</v>
      </c>
      <c r="B10" s="48" t="s">
        <v>18</v>
      </c>
      <c r="C10" s="18">
        <v>21971</v>
      </c>
    </row>
    <row r="11" spans="1:3">
      <c r="A11" s="104">
        <v>9</v>
      </c>
      <c r="B11" s="48" t="s">
        <v>40</v>
      </c>
      <c r="C11" s="18">
        <v>22125</v>
      </c>
    </row>
    <row r="12" spans="1:3">
      <c r="A12" s="104">
        <v>10</v>
      </c>
      <c r="B12" s="48" t="s">
        <v>48</v>
      </c>
      <c r="C12" s="18">
        <v>22208</v>
      </c>
    </row>
    <row r="13" spans="1:3">
      <c r="A13" s="104">
        <v>11</v>
      </c>
      <c r="B13" s="48" t="s">
        <v>15</v>
      </c>
      <c r="C13" s="18">
        <v>22410</v>
      </c>
    </row>
    <row r="14" spans="1:3">
      <c r="A14" s="104">
        <v>12</v>
      </c>
      <c r="B14" s="48" t="s">
        <v>39</v>
      </c>
      <c r="C14" s="18">
        <v>22901</v>
      </c>
    </row>
    <row r="15" spans="1:3">
      <c r="A15" s="104">
        <v>13</v>
      </c>
      <c r="B15" s="48" t="s">
        <v>25</v>
      </c>
      <c r="C15" s="18">
        <v>25569</v>
      </c>
    </row>
    <row r="16" spans="1:3">
      <c r="A16" s="104">
        <v>14</v>
      </c>
      <c r="B16" s="48" t="s">
        <v>38</v>
      </c>
      <c r="C16" s="18">
        <v>26173</v>
      </c>
    </row>
    <row r="17" spans="1:3">
      <c r="A17" s="104">
        <v>15</v>
      </c>
      <c r="B17" s="48" t="s">
        <v>44</v>
      </c>
      <c r="C17" s="18">
        <v>26996</v>
      </c>
    </row>
    <row r="18" spans="1:3">
      <c r="A18" s="104">
        <v>16</v>
      </c>
      <c r="B18" s="48" t="s">
        <v>20</v>
      </c>
      <c r="C18" s="18">
        <v>27150</v>
      </c>
    </row>
    <row r="19" spans="1:3">
      <c r="A19" s="104">
        <v>17</v>
      </c>
      <c r="B19" s="48" t="s">
        <v>27</v>
      </c>
      <c r="C19" s="18">
        <v>28213</v>
      </c>
    </row>
    <row r="20" spans="1:3">
      <c r="A20" s="104">
        <v>18</v>
      </c>
      <c r="B20" s="48" t="s">
        <v>21</v>
      </c>
      <c r="C20" s="18">
        <v>28730</v>
      </c>
    </row>
    <row r="21" spans="1:3">
      <c r="A21" s="104">
        <v>19</v>
      </c>
      <c r="B21" s="48" t="s">
        <v>24</v>
      </c>
      <c r="C21" s="18">
        <v>28785</v>
      </c>
    </row>
    <row r="22" spans="1:3">
      <c r="A22" s="104">
        <v>20</v>
      </c>
      <c r="B22" s="48" t="s">
        <v>57</v>
      </c>
      <c r="C22" s="18">
        <v>29368</v>
      </c>
    </row>
    <row r="23" spans="1:3">
      <c r="A23" s="104">
        <v>21</v>
      </c>
      <c r="B23" s="48" t="s">
        <v>49</v>
      </c>
      <c r="C23" s="18">
        <v>31034</v>
      </c>
    </row>
    <row r="24" spans="1:3">
      <c r="A24" s="104">
        <v>22</v>
      </c>
      <c r="B24" s="48" t="s">
        <v>19</v>
      </c>
      <c r="C24" s="18">
        <v>31872</v>
      </c>
    </row>
    <row r="25" spans="1:3">
      <c r="A25" s="104">
        <v>23</v>
      </c>
      <c r="B25" s="48" t="s">
        <v>22</v>
      </c>
      <c r="C25" s="18">
        <v>34449</v>
      </c>
    </row>
    <row r="26" spans="1:3">
      <c r="A26" s="104">
        <v>24</v>
      </c>
      <c r="B26" s="48" t="s">
        <v>35</v>
      </c>
      <c r="C26" s="18">
        <v>37531</v>
      </c>
    </row>
    <row r="27" spans="1:3">
      <c r="A27" s="104">
        <v>25</v>
      </c>
      <c r="B27" s="48" t="s">
        <v>33</v>
      </c>
      <c r="C27" s="18">
        <v>42707</v>
      </c>
    </row>
    <row r="28" spans="1:3">
      <c r="A28" s="104">
        <v>26</v>
      </c>
      <c r="B28" s="48" t="s">
        <v>54</v>
      </c>
      <c r="C28" s="18">
        <v>50729</v>
      </c>
    </row>
    <row r="29" spans="1:3">
      <c r="A29" s="104">
        <v>27</v>
      </c>
      <c r="B29" s="48" t="s">
        <v>104</v>
      </c>
      <c r="C29" s="18">
        <v>51030</v>
      </c>
    </row>
    <row r="30" spans="1:3">
      <c r="A30" s="104">
        <v>28</v>
      </c>
      <c r="B30" s="48" t="s">
        <v>41</v>
      </c>
      <c r="C30" s="18">
        <v>53062</v>
      </c>
    </row>
    <row r="31" spans="1:3">
      <c r="A31" s="104">
        <v>29</v>
      </c>
      <c r="B31" s="48" t="s">
        <v>31</v>
      </c>
      <c r="C31" s="18">
        <v>54950</v>
      </c>
    </row>
    <row r="32" spans="1:3">
      <c r="A32" s="104">
        <v>30</v>
      </c>
      <c r="B32" s="48" t="s">
        <v>28</v>
      </c>
      <c r="C32" s="18">
        <v>56467</v>
      </c>
    </row>
    <row r="33" spans="1:3">
      <c r="A33" s="104">
        <v>31</v>
      </c>
      <c r="B33" s="48" t="s">
        <v>30</v>
      </c>
      <c r="C33" s="18">
        <v>60095</v>
      </c>
    </row>
    <row r="34" spans="1:3">
      <c r="A34" s="104">
        <v>32</v>
      </c>
      <c r="B34" s="48" t="s">
        <v>16</v>
      </c>
      <c r="C34" s="18">
        <v>60506</v>
      </c>
    </row>
    <row r="35" spans="1:3">
      <c r="A35" s="104">
        <v>33</v>
      </c>
      <c r="B35" s="48" t="s">
        <v>105</v>
      </c>
      <c r="C35" s="18">
        <v>61341</v>
      </c>
    </row>
    <row r="36" spans="1:3">
      <c r="A36" s="104">
        <v>34</v>
      </c>
      <c r="B36" s="48" t="s">
        <v>47</v>
      </c>
      <c r="C36" s="18">
        <v>61382</v>
      </c>
    </row>
    <row r="37" spans="1:3">
      <c r="A37" s="104">
        <v>35</v>
      </c>
      <c r="B37" s="48" t="s">
        <v>36</v>
      </c>
      <c r="C37" s="18">
        <v>68431</v>
      </c>
    </row>
    <row r="38" spans="1:3">
      <c r="A38" s="104">
        <v>36</v>
      </c>
      <c r="B38" s="48" t="s">
        <v>45</v>
      </c>
      <c r="C38" s="18">
        <v>68857</v>
      </c>
    </row>
    <row r="39" spans="1:3">
      <c r="A39" s="104">
        <v>37</v>
      </c>
      <c r="B39" s="48" t="s">
        <v>34</v>
      </c>
      <c r="C39" s="18">
        <v>71462</v>
      </c>
    </row>
    <row r="40" spans="1:3">
      <c r="A40" s="104">
        <v>38</v>
      </c>
      <c r="B40" s="48" t="s">
        <v>37</v>
      </c>
      <c r="C40" s="18">
        <v>105070</v>
      </c>
    </row>
    <row r="41" spans="1:3">
      <c r="A41" s="104">
        <v>40</v>
      </c>
      <c r="B41" s="48" t="s">
        <v>43</v>
      </c>
      <c r="C41" s="18">
        <v>113781</v>
      </c>
    </row>
    <row r="42" spans="1:3">
      <c r="A42" s="104">
        <v>41</v>
      </c>
      <c r="B42" s="48" t="s">
        <v>32</v>
      </c>
      <c r="C42" s="18">
        <v>114074</v>
      </c>
    </row>
    <row r="43" spans="1:3">
      <c r="A43" s="104">
        <v>42</v>
      </c>
      <c r="B43" s="48" t="s">
        <v>60</v>
      </c>
      <c r="C43" s="18">
        <v>150841</v>
      </c>
    </row>
    <row r="44" spans="1:3">
      <c r="A44" s="104">
        <v>43</v>
      </c>
      <c r="B44" s="48" t="s">
        <v>59</v>
      </c>
      <c r="C44" s="18">
        <v>168440</v>
      </c>
    </row>
    <row r="45" spans="1:3">
      <c r="A45" s="104">
        <v>44</v>
      </c>
      <c r="B45" s="48" t="s">
        <v>52</v>
      </c>
      <c r="C45" s="18">
        <v>170657</v>
      </c>
    </row>
    <row r="46" spans="1:3">
      <c r="A46" s="104">
        <v>45</v>
      </c>
      <c r="B46" s="48" t="s">
        <v>53</v>
      </c>
      <c r="C46" s="18">
        <v>180789</v>
      </c>
    </row>
    <row r="47" spans="1:3" ht="15.75" thickBot="1">
      <c r="A47" s="104">
        <v>46</v>
      </c>
      <c r="B47" s="48" t="s">
        <v>55</v>
      </c>
      <c r="C47" s="18">
        <v>213808</v>
      </c>
    </row>
    <row r="48" spans="1:3" ht="15.75" thickBot="1">
      <c r="A48" s="104">
        <v>47</v>
      </c>
      <c r="B48" s="71" t="s">
        <v>42</v>
      </c>
      <c r="C48" s="18">
        <v>308086</v>
      </c>
    </row>
    <row r="49" spans="1:3" ht="15.75" thickBot="1">
      <c r="A49" s="104">
        <v>48</v>
      </c>
      <c r="B49" s="48" t="s">
        <v>46</v>
      </c>
      <c r="C49" s="18">
        <v>594117</v>
      </c>
    </row>
    <row r="50" spans="1:3" ht="15.75" thickBot="1">
      <c r="A50" s="104">
        <v>49</v>
      </c>
      <c r="B50" s="71" t="s">
        <v>61</v>
      </c>
      <c r="C50" s="18">
        <v>742460</v>
      </c>
    </row>
    <row r="51" spans="1:3" ht="15.75" thickBot="1">
      <c r="A51" s="104">
        <v>50</v>
      </c>
      <c r="B51" s="71" t="s">
        <v>50</v>
      </c>
      <c r="C51" s="18">
        <v>1081213</v>
      </c>
    </row>
    <row r="52" spans="1:3" ht="15.75" thickBot="1">
      <c r="A52" s="104">
        <v>51</v>
      </c>
      <c r="B52" s="71" t="s">
        <v>58</v>
      </c>
      <c r="C52" s="18">
        <v>1883658</v>
      </c>
    </row>
    <row r="53" spans="1:3" ht="15.75" thickBot="1">
      <c r="A53" s="105">
        <v>52</v>
      </c>
      <c r="B53" s="71" t="s">
        <v>51</v>
      </c>
      <c r="C53" s="19">
        <v>13376853</v>
      </c>
    </row>
    <row r="56" spans="1:3" ht="15.75" thickBot="1"/>
    <row r="57" spans="1:3" ht="15.75" thickBot="1">
      <c r="B57" s="50" t="s">
        <v>90</v>
      </c>
    </row>
    <row r="58" spans="1:3" ht="15.75" thickBot="1">
      <c r="B58" s="71" t="s">
        <v>89</v>
      </c>
    </row>
  </sheetData>
  <mergeCells count="1">
    <mergeCell ref="A1:B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E54"/>
  <sheetViews>
    <sheetView workbookViewId="0">
      <selection activeCell="B54" sqref="B54"/>
    </sheetView>
  </sheetViews>
  <sheetFormatPr defaultRowHeight="15"/>
  <cols>
    <col min="1" max="1" width="41.85546875" style="95" bestFit="1" customWidth="1"/>
    <col min="2" max="2" width="32.5703125" style="95" bestFit="1" customWidth="1"/>
    <col min="3" max="3" width="28.28515625" style="95" bestFit="1" customWidth="1"/>
    <col min="4" max="4" width="24.7109375" style="95" customWidth="1"/>
    <col min="5" max="5" width="9.140625" style="95"/>
  </cols>
  <sheetData>
    <row r="1" spans="1:4" ht="42.75" thickBot="1">
      <c r="B1" s="106" t="s">
        <v>5</v>
      </c>
      <c r="C1" s="107" t="s">
        <v>109</v>
      </c>
      <c r="D1" s="107" t="s">
        <v>111</v>
      </c>
    </row>
    <row r="2" spans="1:4">
      <c r="A2" s="47" t="s">
        <v>18</v>
      </c>
      <c r="B2" s="95">
        <v>1</v>
      </c>
      <c r="C2" s="95">
        <v>8</v>
      </c>
      <c r="D2" s="95">
        <f>B2-C2</f>
        <v>-7</v>
      </c>
    </row>
    <row r="3" spans="1:4">
      <c r="A3" s="48" t="s">
        <v>103</v>
      </c>
      <c r="B3" s="95">
        <v>2</v>
      </c>
      <c r="C3" s="95">
        <v>4</v>
      </c>
      <c r="D3" s="95">
        <f t="shared" ref="D3:D52" si="0">B3-C3</f>
        <v>-2</v>
      </c>
    </row>
    <row r="4" spans="1:4">
      <c r="A4" s="48" t="s">
        <v>19</v>
      </c>
      <c r="B4" s="95">
        <v>3</v>
      </c>
      <c r="C4" s="95">
        <v>22</v>
      </c>
      <c r="D4" s="95">
        <f t="shared" si="0"/>
        <v>-19</v>
      </c>
    </row>
    <row r="5" spans="1:4">
      <c r="A5" s="48" t="s">
        <v>77</v>
      </c>
      <c r="B5" s="95">
        <v>4</v>
      </c>
      <c r="C5" s="95">
        <v>3</v>
      </c>
      <c r="D5" s="95">
        <f t="shared" si="0"/>
        <v>1</v>
      </c>
    </row>
    <row r="6" spans="1:4">
      <c r="A6" s="48" t="s">
        <v>15</v>
      </c>
      <c r="B6" s="95">
        <v>5</v>
      </c>
      <c r="C6" s="95">
        <v>11</v>
      </c>
      <c r="D6" s="95">
        <f t="shared" si="0"/>
        <v>-6</v>
      </c>
    </row>
    <row r="7" spans="1:4">
      <c r="A7" s="48" t="s">
        <v>23</v>
      </c>
      <c r="B7" s="95">
        <v>6</v>
      </c>
      <c r="C7" s="95">
        <v>7</v>
      </c>
      <c r="D7" s="95">
        <f t="shared" si="0"/>
        <v>-1</v>
      </c>
    </row>
    <row r="8" spans="1:4">
      <c r="A8" s="48" t="s">
        <v>29</v>
      </c>
      <c r="B8" s="95">
        <v>7</v>
      </c>
      <c r="C8" s="95">
        <v>5</v>
      </c>
      <c r="D8" s="95">
        <f t="shared" si="0"/>
        <v>2</v>
      </c>
    </row>
    <row r="9" spans="1:4">
      <c r="A9" s="48" t="s">
        <v>31</v>
      </c>
      <c r="B9" s="95">
        <v>8</v>
      </c>
      <c r="C9" s="95">
        <v>29</v>
      </c>
      <c r="D9" s="95">
        <f t="shared" si="0"/>
        <v>-21</v>
      </c>
    </row>
    <row r="10" spans="1:4">
      <c r="A10" s="48" t="s">
        <v>16</v>
      </c>
      <c r="B10" s="95">
        <v>9</v>
      </c>
      <c r="C10" s="95">
        <v>32</v>
      </c>
      <c r="D10" s="95">
        <f t="shared" si="0"/>
        <v>-23</v>
      </c>
    </row>
    <row r="11" spans="1:4">
      <c r="A11" s="48" t="s">
        <v>108</v>
      </c>
      <c r="B11" s="95">
        <v>10</v>
      </c>
      <c r="C11" s="95">
        <v>6</v>
      </c>
      <c r="D11" s="95">
        <f t="shared" si="0"/>
        <v>4</v>
      </c>
    </row>
    <row r="12" spans="1:4">
      <c r="A12" s="48" t="s">
        <v>24</v>
      </c>
      <c r="B12" s="95">
        <v>11</v>
      </c>
      <c r="C12" s="95">
        <v>19</v>
      </c>
      <c r="D12" s="95">
        <f t="shared" si="0"/>
        <v>-8</v>
      </c>
    </row>
    <row r="13" spans="1:4">
      <c r="A13" s="48" t="s">
        <v>44</v>
      </c>
      <c r="B13" s="95">
        <v>12</v>
      </c>
      <c r="C13" s="95">
        <v>15</v>
      </c>
      <c r="D13" s="95">
        <f t="shared" si="0"/>
        <v>-3</v>
      </c>
    </row>
    <row r="14" spans="1:4">
      <c r="A14" s="48" t="s">
        <v>38</v>
      </c>
      <c r="B14" s="95">
        <v>13</v>
      </c>
      <c r="C14" s="95">
        <v>14</v>
      </c>
      <c r="D14" s="95">
        <f t="shared" si="0"/>
        <v>-1</v>
      </c>
    </row>
    <row r="15" spans="1:4">
      <c r="A15" s="48" t="s">
        <v>22</v>
      </c>
      <c r="B15" s="95">
        <v>14</v>
      </c>
      <c r="C15" s="95">
        <v>23</v>
      </c>
      <c r="D15" s="95">
        <f t="shared" si="0"/>
        <v>-9</v>
      </c>
    </row>
    <row r="16" spans="1:4">
      <c r="A16" s="48" t="s">
        <v>48</v>
      </c>
      <c r="B16" s="95">
        <v>15</v>
      </c>
      <c r="C16" s="95">
        <v>10</v>
      </c>
      <c r="D16" s="95">
        <f t="shared" si="0"/>
        <v>5</v>
      </c>
    </row>
    <row r="17" spans="1:4">
      <c r="A17" s="48" t="s">
        <v>27</v>
      </c>
      <c r="B17" s="95">
        <v>16</v>
      </c>
      <c r="C17" s="95">
        <v>17</v>
      </c>
      <c r="D17" s="95">
        <f t="shared" si="0"/>
        <v>-1</v>
      </c>
    </row>
    <row r="18" spans="1:4">
      <c r="A18" s="48" t="s">
        <v>25</v>
      </c>
      <c r="B18" s="95">
        <v>17</v>
      </c>
      <c r="C18" s="95">
        <v>13</v>
      </c>
      <c r="D18" s="95">
        <f t="shared" si="0"/>
        <v>4</v>
      </c>
    </row>
    <row r="19" spans="1:4">
      <c r="A19" s="48" t="s">
        <v>39</v>
      </c>
      <c r="B19" s="95">
        <v>18</v>
      </c>
      <c r="C19" s="95">
        <v>12</v>
      </c>
      <c r="D19" s="95">
        <f t="shared" si="0"/>
        <v>6</v>
      </c>
    </row>
    <row r="20" spans="1:4">
      <c r="A20" s="48" t="s">
        <v>20</v>
      </c>
      <c r="B20" s="95">
        <v>19</v>
      </c>
      <c r="C20" s="95">
        <v>16</v>
      </c>
      <c r="D20" s="95">
        <f t="shared" si="0"/>
        <v>3</v>
      </c>
    </row>
    <row r="21" spans="1:4">
      <c r="A21" s="48" t="s">
        <v>56</v>
      </c>
      <c r="B21" s="95">
        <v>20</v>
      </c>
      <c r="C21" s="95">
        <v>2</v>
      </c>
      <c r="D21" s="95">
        <f t="shared" si="0"/>
        <v>18</v>
      </c>
    </row>
    <row r="22" spans="1:4">
      <c r="A22" s="48" t="s">
        <v>35</v>
      </c>
      <c r="B22" s="95">
        <v>21</v>
      </c>
      <c r="C22" s="95">
        <v>24</v>
      </c>
      <c r="D22" s="95">
        <f t="shared" si="0"/>
        <v>-3</v>
      </c>
    </row>
    <row r="23" spans="1:4">
      <c r="A23" s="48" t="s">
        <v>34</v>
      </c>
      <c r="B23" s="95">
        <v>22</v>
      </c>
      <c r="C23" s="95">
        <v>37</v>
      </c>
      <c r="D23" s="95">
        <f t="shared" si="0"/>
        <v>-15</v>
      </c>
    </row>
    <row r="24" spans="1:4">
      <c r="A24" s="48" t="s">
        <v>57</v>
      </c>
      <c r="B24" s="95">
        <v>23</v>
      </c>
      <c r="C24" s="95">
        <v>20</v>
      </c>
      <c r="D24" s="95">
        <f t="shared" si="0"/>
        <v>3</v>
      </c>
    </row>
    <row r="25" spans="1:4">
      <c r="A25" s="48" t="s">
        <v>37</v>
      </c>
      <c r="B25" s="95">
        <v>24</v>
      </c>
      <c r="C25" s="95">
        <v>38</v>
      </c>
      <c r="D25" s="95">
        <f t="shared" si="0"/>
        <v>-14</v>
      </c>
    </row>
    <row r="26" spans="1:4">
      <c r="A26" s="48" t="s">
        <v>26</v>
      </c>
      <c r="B26" s="95">
        <v>25</v>
      </c>
      <c r="C26" s="95">
        <v>1</v>
      </c>
      <c r="D26" s="95">
        <f t="shared" si="0"/>
        <v>24</v>
      </c>
    </row>
    <row r="27" spans="1:4">
      <c r="A27" s="48" t="s">
        <v>105</v>
      </c>
      <c r="B27" s="95">
        <v>26</v>
      </c>
      <c r="C27" s="95">
        <v>33</v>
      </c>
      <c r="D27" s="95">
        <f t="shared" si="0"/>
        <v>-7</v>
      </c>
    </row>
    <row r="28" spans="1:4">
      <c r="A28" s="48" t="s">
        <v>54</v>
      </c>
      <c r="B28" s="95">
        <v>27</v>
      </c>
      <c r="C28" s="95">
        <v>26</v>
      </c>
      <c r="D28" s="95">
        <f t="shared" si="0"/>
        <v>1</v>
      </c>
    </row>
    <row r="29" spans="1:4">
      <c r="A29" s="48" t="s">
        <v>47</v>
      </c>
      <c r="B29" s="95">
        <v>28</v>
      </c>
      <c r="C29" s="95">
        <v>34</v>
      </c>
      <c r="D29" s="95">
        <f t="shared" si="0"/>
        <v>-6</v>
      </c>
    </row>
    <row r="30" spans="1:4">
      <c r="A30" s="48" t="s">
        <v>30</v>
      </c>
      <c r="B30" s="95">
        <v>29</v>
      </c>
      <c r="C30" s="95">
        <v>31</v>
      </c>
      <c r="D30" s="95">
        <f t="shared" si="0"/>
        <v>-2</v>
      </c>
    </row>
    <row r="31" spans="1:4">
      <c r="A31" s="48" t="s">
        <v>28</v>
      </c>
      <c r="B31" s="95">
        <v>30</v>
      </c>
      <c r="C31" s="95">
        <v>30</v>
      </c>
      <c r="D31" s="95">
        <f t="shared" si="0"/>
        <v>0</v>
      </c>
    </row>
    <row r="32" spans="1:4">
      <c r="A32" s="48" t="s">
        <v>49</v>
      </c>
      <c r="B32" s="95">
        <v>31</v>
      </c>
      <c r="C32" s="95">
        <v>21</v>
      </c>
      <c r="D32" s="95">
        <f t="shared" si="0"/>
        <v>10</v>
      </c>
    </row>
    <row r="33" spans="1:4">
      <c r="A33" s="48" t="s">
        <v>40</v>
      </c>
      <c r="B33" s="95">
        <v>32</v>
      </c>
      <c r="C33" s="95">
        <v>9</v>
      </c>
      <c r="D33" s="95">
        <f t="shared" si="0"/>
        <v>23</v>
      </c>
    </row>
    <row r="34" spans="1:4">
      <c r="A34" s="48" t="s">
        <v>33</v>
      </c>
      <c r="B34" s="95">
        <v>33</v>
      </c>
      <c r="C34" s="95">
        <v>25</v>
      </c>
      <c r="D34" s="95">
        <f t="shared" si="0"/>
        <v>8</v>
      </c>
    </row>
    <row r="35" spans="1:4">
      <c r="A35" s="48" t="s">
        <v>52</v>
      </c>
      <c r="B35" s="95">
        <v>34</v>
      </c>
      <c r="C35" s="95">
        <v>43</v>
      </c>
      <c r="D35" s="95">
        <f t="shared" si="0"/>
        <v>-9</v>
      </c>
    </row>
    <row r="36" spans="1:4">
      <c r="A36" s="48" t="s">
        <v>32</v>
      </c>
      <c r="B36" s="95">
        <v>35</v>
      </c>
      <c r="C36" s="95">
        <v>40</v>
      </c>
      <c r="D36" s="95">
        <f t="shared" si="0"/>
        <v>-5</v>
      </c>
    </row>
    <row r="37" spans="1:4">
      <c r="A37" s="48" t="s">
        <v>41</v>
      </c>
      <c r="B37" s="95">
        <v>36</v>
      </c>
      <c r="C37" s="95">
        <v>28</v>
      </c>
      <c r="D37" s="95">
        <f t="shared" si="0"/>
        <v>8</v>
      </c>
    </row>
    <row r="38" spans="1:4">
      <c r="A38" s="48" t="s">
        <v>66</v>
      </c>
      <c r="B38" s="95">
        <v>37</v>
      </c>
      <c r="C38" s="95">
        <v>27</v>
      </c>
      <c r="D38" s="95">
        <f t="shared" si="0"/>
        <v>10</v>
      </c>
    </row>
    <row r="39" spans="1:4">
      <c r="A39" s="48" t="s">
        <v>45</v>
      </c>
      <c r="B39" s="95">
        <v>38</v>
      </c>
      <c r="C39" s="95">
        <v>36</v>
      </c>
      <c r="D39" s="95">
        <f t="shared" si="0"/>
        <v>2</v>
      </c>
    </row>
    <row r="40" spans="1:4">
      <c r="A40" s="48" t="s">
        <v>21</v>
      </c>
      <c r="B40" s="95">
        <v>39</v>
      </c>
      <c r="C40" s="95">
        <v>18</v>
      </c>
      <c r="D40" s="95">
        <f t="shared" si="0"/>
        <v>21</v>
      </c>
    </row>
    <row r="41" spans="1:4">
      <c r="A41" s="48" t="s">
        <v>43</v>
      </c>
      <c r="B41" s="95">
        <v>40</v>
      </c>
      <c r="C41" s="95">
        <v>39</v>
      </c>
      <c r="D41" s="95">
        <f t="shared" si="0"/>
        <v>1</v>
      </c>
    </row>
    <row r="42" spans="1:4">
      <c r="A42" s="48" t="s">
        <v>60</v>
      </c>
      <c r="B42" s="95">
        <v>41</v>
      </c>
      <c r="C42" s="95">
        <v>41</v>
      </c>
      <c r="D42" s="95">
        <f t="shared" si="0"/>
        <v>0</v>
      </c>
    </row>
    <row r="43" spans="1:4">
      <c r="A43" s="48" t="s">
        <v>55</v>
      </c>
      <c r="B43" s="95">
        <v>42</v>
      </c>
      <c r="C43" s="95">
        <v>45</v>
      </c>
      <c r="D43" s="95">
        <f t="shared" si="0"/>
        <v>-3</v>
      </c>
    </row>
    <row r="44" spans="1:4">
      <c r="A44" s="48" t="s">
        <v>36</v>
      </c>
      <c r="B44" s="95">
        <v>43</v>
      </c>
      <c r="C44" s="95">
        <v>35</v>
      </c>
      <c r="D44" s="95">
        <f t="shared" si="0"/>
        <v>8</v>
      </c>
    </row>
    <row r="45" spans="1:4">
      <c r="A45" s="48" t="s">
        <v>53</v>
      </c>
      <c r="B45" s="95">
        <v>44</v>
      </c>
      <c r="C45" s="95">
        <v>44</v>
      </c>
      <c r="D45" s="95">
        <f t="shared" si="0"/>
        <v>0</v>
      </c>
    </row>
    <row r="46" spans="1:4">
      <c r="A46" s="70" t="s">
        <v>50</v>
      </c>
      <c r="B46" s="95">
        <v>45</v>
      </c>
      <c r="C46" s="95">
        <v>49</v>
      </c>
      <c r="D46" s="95">
        <f t="shared" si="0"/>
        <v>-4</v>
      </c>
    </row>
    <row r="47" spans="1:4">
      <c r="A47" s="70" t="s">
        <v>42</v>
      </c>
      <c r="B47" s="95">
        <v>46</v>
      </c>
      <c r="C47" s="95">
        <v>46</v>
      </c>
      <c r="D47" s="95">
        <f t="shared" si="0"/>
        <v>0</v>
      </c>
    </row>
    <row r="48" spans="1:4">
      <c r="A48" s="48" t="s">
        <v>59</v>
      </c>
      <c r="B48" s="95">
        <v>47</v>
      </c>
      <c r="C48" s="95">
        <v>42</v>
      </c>
      <c r="D48" s="95">
        <f t="shared" si="0"/>
        <v>5</v>
      </c>
    </row>
    <row r="49" spans="1:4">
      <c r="A49" s="70" t="s">
        <v>61</v>
      </c>
      <c r="B49" s="95">
        <v>48</v>
      </c>
      <c r="C49" s="95">
        <v>48</v>
      </c>
      <c r="D49" s="95">
        <f t="shared" si="0"/>
        <v>0</v>
      </c>
    </row>
    <row r="50" spans="1:4">
      <c r="A50" s="48" t="s">
        <v>46</v>
      </c>
      <c r="B50" s="95">
        <v>49</v>
      </c>
      <c r="C50" s="95">
        <v>47</v>
      </c>
      <c r="D50" s="95">
        <f t="shared" si="0"/>
        <v>2</v>
      </c>
    </row>
    <row r="51" spans="1:4">
      <c r="A51" s="70" t="s">
        <v>58</v>
      </c>
      <c r="B51" s="95">
        <v>50</v>
      </c>
      <c r="C51" s="95">
        <v>50</v>
      </c>
      <c r="D51" s="95">
        <f t="shared" si="0"/>
        <v>0</v>
      </c>
    </row>
    <row r="52" spans="1:4" ht="15.75" thickBot="1">
      <c r="A52" s="69" t="s">
        <v>51</v>
      </c>
      <c r="B52" s="95">
        <v>51</v>
      </c>
      <c r="C52" s="95">
        <v>51</v>
      </c>
      <c r="D52" s="95">
        <f t="shared" si="0"/>
        <v>0</v>
      </c>
    </row>
    <row r="53" spans="1:4" ht="15.75" thickBot="1"/>
    <row r="54" spans="1:4" ht="16.5" thickBot="1">
      <c r="A54" s="96" t="s">
        <v>110</v>
      </c>
      <c r="B54" s="97">
        <f>CORREL(B2:B52,C2:C52)</f>
        <v>0.79004524886877836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C53"/>
  <sheetViews>
    <sheetView workbookViewId="0">
      <selection sqref="A1:B1"/>
    </sheetView>
  </sheetViews>
  <sheetFormatPr defaultRowHeight="15"/>
  <cols>
    <col min="1" max="1" width="17.140625" style="95" customWidth="1"/>
    <col min="2" max="2" width="48.140625" customWidth="1"/>
    <col min="3" max="3" width="49.140625" bestFit="1" customWidth="1"/>
  </cols>
  <sheetData>
    <row r="1" spans="1:3" ht="35.25" customHeight="1" thickTop="1" thickBot="1">
      <c r="A1" s="124" t="s">
        <v>113</v>
      </c>
      <c r="B1" s="125"/>
      <c r="C1" s="80" t="s">
        <v>116</v>
      </c>
    </row>
    <row r="2" spans="1:3" ht="34.5" customHeight="1" thickTop="1" thickBot="1">
      <c r="A2" s="108" t="s">
        <v>17</v>
      </c>
      <c r="B2" s="109"/>
      <c r="C2" s="109" t="s">
        <v>115</v>
      </c>
    </row>
    <row r="3" spans="1:3">
      <c r="A3" s="102">
        <v>1</v>
      </c>
      <c r="B3" s="47" t="s">
        <v>16</v>
      </c>
      <c r="C3" s="101">
        <v>100</v>
      </c>
    </row>
    <row r="4" spans="1:3">
      <c r="A4" s="98">
        <v>2</v>
      </c>
      <c r="B4" s="100" t="s">
        <v>104</v>
      </c>
      <c r="C4" s="18">
        <v>97.833262801523489</v>
      </c>
    </row>
    <row r="5" spans="1:3">
      <c r="A5" s="98">
        <v>3</v>
      </c>
      <c r="B5" s="48" t="s">
        <v>29</v>
      </c>
      <c r="C5" s="18">
        <v>96.542064431112578</v>
      </c>
    </row>
    <row r="6" spans="1:3">
      <c r="A6" s="98">
        <v>4</v>
      </c>
      <c r="B6" s="48" t="s">
        <v>18</v>
      </c>
      <c r="C6" s="18">
        <v>96.370615948351073</v>
      </c>
    </row>
    <row r="7" spans="1:3">
      <c r="A7" s="98">
        <v>5</v>
      </c>
      <c r="B7" s="48" t="s">
        <v>23</v>
      </c>
      <c r="C7" s="18">
        <v>96.162433132057686</v>
      </c>
    </row>
    <row r="8" spans="1:3">
      <c r="A8" s="98">
        <v>6</v>
      </c>
      <c r="B8" s="48" t="s">
        <v>25</v>
      </c>
      <c r="C8" s="18">
        <v>93.759134208218725</v>
      </c>
    </row>
    <row r="9" spans="1:3">
      <c r="A9" s="98">
        <v>7</v>
      </c>
      <c r="B9" s="48" t="s">
        <v>30</v>
      </c>
      <c r="C9" s="18">
        <v>93.195956454121315</v>
      </c>
    </row>
    <row r="10" spans="1:3">
      <c r="A10" s="98">
        <v>8</v>
      </c>
      <c r="B10" s="48" t="s">
        <v>21</v>
      </c>
      <c r="C10" s="18">
        <v>92.864479354948756</v>
      </c>
    </row>
    <row r="11" spans="1:3">
      <c r="A11" s="98">
        <v>9</v>
      </c>
      <c r="B11" s="48" t="s">
        <v>19</v>
      </c>
      <c r="C11" s="18">
        <v>90.142698629783496</v>
      </c>
    </row>
    <row r="12" spans="1:3">
      <c r="A12" s="98">
        <v>10</v>
      </c>
      <c r="B12" s="48" t="s">
        <v>27</v>
      </c>
      <c r="C12" s="18">
        <v>87.191600797698413</v>
      </c>
    </row>
    <row r="13" spans="1:3">
      <c r="A13" s="98">
        <v>11</v>
      </c>
      <c r="B13" s="48" t="s">
        <v>33</v>
      </c>
      <c r="C13" s="18">
        <v>84.639749577344205</v>
      </c>
    </row>
    <row r="14" spans="1:3">
      <c r="A14" s="98">
        <v>12</v>
      </c>
      <c r="B14" s="48" t="s">
        <v>22</v>
      </c>
      <c r="C14" s="18">
        <v>83.476586946361081</v>
      </c>
    </row>
    <row r="15" spans="1:3">
      <c r="A15" s="98">
        <v>13</v>
      </c>
      <c r="B15" s="48" t="s">
        <v>39</v>
      </c>
      <c r="C15" s="18">
        <v>80.857905236487909</v>
      </c>
    </row>
    <row r="16" spans="1:3">
      <c r="A16" s="98">
        <v>14</v>
      </c>
      <c r="B16" s="48" t="s">
        <v>26</v>
      </c>
      <c r="C16" s="18">
        <v>79.813530355756129</v>
      </c>
    </row>
    <row r="17" spans="1:3">
      <c r="A17" s="98">
        <v>15</v>
      </c>
      <c r="B17" s="48" t="s">
        <v>34</v>
      </c>
      <c r="C17" s="18">
        <v>79.112083271519111</v>
      </c>
    </row>
    <row r="18" spans="1:3">
      <c r="A18" s="98">
        <v>16</v>
      </c>
      <c r="B18" s="48" t="s">
        <v>103</v>
      </c>
      <c r="C18" s="18">
        <v>77.062331122312628</v>
      </c>
    </row>
    <row r="19" spans="1:3">
      <c r="A19" s="98">
        <v>17</v>
      </c>
      <c r="B19" s="48" t="s">
        <v>52</v>
      </c>
      <c r="C19" s="18">
        <v>72.638580784312339</v>
      </c>
    </row>
    <row r="20" spans="1:3">
      <c r="A20" s="98">
        <v>18</v>
      </c>
      <c r="B20" s="48" t="s">
        <v>40</v>
      </c>
      <c r="C20" s="18">
        <v>70.93424624099768</v>
      </c>
    </row>
    <row r="21" spans="1:3">
      <c r="A21" s="98">
        <v>19</v>
      </c>
      <c r="B21" s="48" t="s">
        <v>15</v>
      </c>
      <c r="C21" s="18">
        <v>68.560232133776069</v>
      </c>
    </row>
    <row r="22" spans="1:3">
      <c r="A22" s="98">
        <v>20</v>
      </c>
      <c r="B22" s="48" t="s">
        <v>108</v>
      </c>
      <c r="C22" s="18">
        <v>67.813834329632797</v>
      </c>
    </row>
    <row r="23" spans="1:3">
      <c r="A23" s="98">
        <v>21</v>
      </c>
      <c r="B23" s="48" t="s">
        <v>24</v>
      </c>
      <c r="C23" s="18">
        <v>66.284368828801448</v>
      </c>
    </row>
    <row r="24" spans="1:3">
      <c r="A24" s="98">
        <v>22</v>
      </c>
      <c r="B24" s="48" t="s">
        <v>20</v>
      </c>
      <c r="C24" s="18">
        <v>65.984164658756669</v>
      </c>
    </row>
    <row r="25" spans="1:3">
      <c r="A25" s="98">
        <v>23</v>
      </c>
      <c r="B25" s="48" t="s">
        <v>44</v>
      </c>
      <c r="C25" s="18">
        <v>64.538487957858919</v>
      </c>
    </row>
    <row r="26" spans="1:3">
      <c r="A26" s="98">
        <v>24</v>
      </c>
      <c r="B26" s="48" t="s">
        <v>107</v>
      </c>
      <c r="C26" s="18">
        <v>60.822001882456057</v>
      </c>
    </row>
    <row r="27" spans="1:3">
      <c r="A27" s="98">
        <v>25</v>
      </c>
      <c r="B27" s="48" t="s">
        <v>43</v>
      </c>
      <c r="C27" s="18">
        <v>60.377579155769055</v>
      </c>
    </row>
    <row r="28" spans="1:3">
      <c r="A28" s="98">
        <v>26</v>
      </c>
      <c r="B28" s="48" t="s">
        <v>28</v>
      </c>
      <c r="C28" s="18">
        <v>52.470414631148408</v>
      </c>
    </row>
    <row r="29" spans="1:3">
      <c r="A29" s="98">
        <v>27</v>
      </c>
      <c r="B29" s="48" t="s">
        <v>105</v>
      </c>
      <c r="C29" s="18">
        <v>49.31185201827013</v>
      </c>
    </row>
    <row r="30" spans="1:3">
      <c r="A30" s="98">
        <v>28</v>
      </c>
      <c r="B30" s="48" t="s">
        <v>31</v>
      </c>
      <c r="C30" s="18">
        <v>45.726535751823747</v>
      </c>
    </row>
    <row r="31" spans="1:3">
      <c r="A31" s="98">
        <v>29</v>
      </c>
      <c r="B31" s="48" t="s">
        <v>56</v>
      </c>
      <c r="C31" s="18">
        <v>43.68490424666868</v>
      </c>
    </row>
    <row r="32" spans="1:3">
      <c r="A32" s="98">
        <v>30</v>
      </c>
      <c r="B32" s="48" t="s">
        <v>41</v>
      </c>
      <c r="C32" s="18">
        <v>42.08447788849557</v>
      </c>
    </row>
    <row r="33" spans="1:3">
      <c r="A33" s="98">
        <v>31</v>
      </c>
      <c r="B33" s="48" t="s">
        <v>47</v>
      </c>
      <c r="C33" s="18">
        <v>41.580041580041581</v>
      </c>
    </row>
    <row r="34" spans="1:3">
      <c r="A34" s="98">
        <v>32</v>
      </c>
      <c r="B34" s="48" t="s">
        <v>49</v>
      </c>
      <c r="C34" s="18">
        <v>40.876237772679168</v>
      </c>
    </row>
    <row r="35" spans="1:3">
      <c r="A35" s="98">
        <v>33</v>
      </c>
      <c r="B35" s="48" t="s">
        <v>35</v>
      </c>
      <c r="C35" s="18">
        <v>39.48607117009427</v>
      </c>
    </row>
    <row r="36" spans="1:3">
      <c r="A36" s="98">
        <v>34</v>
      </c>
      <c r="B36" s="48" t="s">
        <v>38</v>
      </c>
      <c r="C36" s="18">
        <v>37.715715955864056</v>
      </c>
    </row>
    <row r="37" spans="1:3">
      <c r="A37" s="98">
        <v>35</v>
      </c>
      <c r="B37" s="48" t="s">
        <v>48</v>
      </c>
      <c r="C37" s="18">
        <v>35.029987923305448</v>
      </c>
    </row>
    <row r="38" spans="1:3">
      <c r="A38" s="98">
        <v>36</v>
      </c>
      <c r="B38" s="48" t="s">
        <v>32</v>
      </c>
      <c r="C38" s="18">
        <v>31.170438868677969</v>
      </c>
    </row>
    <row r="39" spans="1:3">
      <c r="A39" s="98">
        <v>37</v>
      </c>
      <c r="B39" s="48" t="s">
        <v>45</v>
      </c>
      <c r="C39" s="18">
        <v>20.283983701809181</v>
      </c>
    </row>
    <row r="40" spans="1:3">
      <c r="A40" s="98">
        <v>38</v>
      </c>
      <c r="B40" s="48" t="s">
        <v>36</v>
      </c>
      <c r="C40" s="18">
        <v>19.305863434740292</v>
      </c>
    </row>
    <row r="41" spans="1:3">
      <c r="A41" s="98">
        <v>39</v>
      </c>
      <c r="B41" s="48" t="s">
        <v>57</v>
      </c>
      <c r="C41" s="18">
        <v>18.801282770629729</v>
      </c>
    </row>
    <row r="42" spans="1:3">
      <c r="A42" s="98">
        <v>40</v>
      </c>
      <c r="B42" s="48" t="s">
        <v>53</v>
      </c>
      <c r="C42" s="18">
        <v>18.662207137638447</v>
      </c>
    </row>
    <row r="43" spans="1:3">
      <c r="A43" s="98">
        <v>41</v>
      </c>
      <c r="B43" s="70" t="s">
        <v>61</v>
      </c>
      <c r="C43" s="18">
        <v>18.044476181181075</v>
      </c>
    </row>
    <row r="44" spans="1:3">
      <c r="A44" s="98">
        <v>42</v>
      </c>
      <c r="B44" s="48" t="s">
        <v>54</v>
      </c>
      <c r="C44" s="18">
        <v>17.700036365071039</v>
      </c>
    </row>
    <row r="45" spans="1:3">
      <c r="A45" s="98">
        <v>43</v>
      </c>
      <c r="B45" s="48" t="s">
        <v>55</v>
      </c>
      <c r="C45" s="18">
        <v>17.57287128248614</v>
      </c>
    </row>
    <row r="46" spans="1:3">
      <c r="A46" s="98">
        <v>44</v>
      </c>
      <c r="B46" s="48" t="s">
        <v>60</v>
      </c>
      <c r="C46" s="18">
        <v>14.864995559932122</v>
      </c>
    </row>
    <row r="47" spans="1:3">
      <c r="A47" s="98">
        <v>45</v>
      </c>
      <c r="B47" s="70" t="s">
        <v>42</v>
      </c>
      <c r="C47" s="18">
        <v>14.722304141701271</v>
      </c>
    </row>
    <row r="48" spans="1:3">
      <c r="A48" s="98">
        <v>46</v>
      </c>
      <c r="B48" s="70" t="s">
        <v>51</v>
      </c>
      <c r="C48" s="18">
        <v>11.689460021977229</v>
      </c>
    </row>
    <row r="49" spans="1:3">
      <c r="A49" s="98">
        <v>47</v>
      </c>
      <c r="B49" s="70" t="s">
        <v>50</v>
      </c>
      <c r="C49" s="18">
        <v>10.069419001626496</v>
      </c>
    </row>
    <row r="50" spans="1:3">
      <c r="A50" s="98">
        <v>48</v>
      </c>
      <c r="B50" s="70" t="s">
        <v>58</v>
      </c>
      <c r="C50" s="18">
        <v>9.0521765882939373</v>
      </c>
    </row>
    <row r="51" spans="1:3">
      <c r="A51" s="98">
        <v>49</v>
      </c>
      <c r="B51" s="48" t="s">
        <v>37</v>
      </c>
      <c r="C51" s="18">
        <v>8.5237187181364895</v>
      </c>
    </row>
    <row r="52" spans="1:3">
      <c r="A52" s="98">
        <v>50</v>
      </c>
      <c r="B52" s="48" t="s">
        <v>46</v>
      </c>
      <c r="C52" s="18">
        <v>5.9095912820838068</v>
      </c>
    </row>
    <row r="53" spans="1:3" ht="15.75" thickBot="1">
      <c r="A53" s="99">
        <v>51</v>
      </c>
      <c r="B53" s="49" t="s">
        <v>59</v>
      </c>
      <c r="C53" s="19">
        <v>2.3519102951369963</v>
      </c>
    </row>
  </sheetData>
  <mergeCells count="1">
    <mergeCell ref="A1:B1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E54"/>
  <sheetViews>
    <sheetView workbookViewId="0"/>
  </sheetViews>
  <sheetFormatPr defaultRowHeight="15"/>
  <cols>
    <col min="1" max="1" width="41.85546875" style="95" bestFit="1" customWidth="1"/>
    <col min="2" max="2" width="32.5703125" style="95" bestFit="1" customWidth="1"/>
    <col min="3" max="3" width="28.28515625" style="95" bestFit="1" customWidth="1"/>
    <col min="4" max="4" width="24.7109375" style="95" customWidth="1"/>
    <col min="5" max="5" width="9.140625" style="95"/>
  </cols>
  <sheetData>
    <row r="1" spans="1:4" ht="42.75" thickBot="1">
      <c r="B1" s="106" t="s">
        <v>5</v>
      </c>
      <c r="C1" s="106" t="s">
        <v>112</v>
      </c>
      <c r="D1" s="107" t="s">
        <v>111</v>
      </c>
    </row>
    <row r="2" spans="1:4">
      <c r="A2" s="47" t="s">
        <v>18</v>
      </c>
      <c r="B2" s="95">
        <v>1</v>
      </c>
      <c r="C2" s="95">
        <v>4</v>
      </c>
      <c r="D2" s="95">
        <f t="shared" ref="D2:D33" si="0">B2-C2</f>
        <v>-3</v>
      </c>
    </row>
    <row r="3" spans="1:4">
      <c r="A3" s="48" t="s">
        <v>103</v>
      </c>
      <c r="B3" s="95">
        <v>2</v>
      </c>
      <c r="C3" s="95">
        <v>16</v>
      </c>
      <c r="D3" s="95">
        <f t="shared" si="0"/>
        <v>-14</v>
      </c>
    </row>
    <row r="4" spans="1:4">
      <c r="A4" s="48" t="s">
        <v>19</v>
      </c>
      <c r="B4" s="95">
        <v>3</v>
      </c>
      <c r="C4" s="95">
        <v>9</v>
      </c>
      <c r="D4" s="95">
        <f t="shared" si="0"/>
        <v>-6</v>
      </c>
    </row>
    <row r="5" spans="1:4">
      <c r="A5" s="48" t="s">
        <v>77</v>
      </c>
      <c r="B5" s="95">
        <v>4</v>
      </c>
      <c r="C5" s="95">
        <v>24</v>
      </c>
      <c r="D5" s="95">
        <f t="shared" si="0"/>
        <v>-20</v>
      </c>
    </row>
    <row r="6" spans="1:4">
      <c r="A6" s="48" t="s">
        <v>15</v>
      </c>
      <c r="B6" s="95">
        <v>5</v>
      </c>
      <c r="C6" s="95">
        <v>19</v>
      </c>
      <c r="D6" s="95">
        <f t="shared" si="0"/>
        <v>-14</v>
      </c>
    </row>
    <row r="7" spans="1:4">
      <c r="A7" s="48" t="s">
        <v>23</v>
      </c>
      <c r="B7" s="95">
        <v>6</v>
      </c>
      <c r="C7" s="95">
        <v>5</v>
      </c>
      <c r="D7" s="95">
        <f t="shared" si="0"/>
        <v>1</v>
      </c>
    </row>
    <row r="8" spans="1:4">
      <c r="A8" s="48" t="s">
        <v>29</v>
      </c>
      <c r="B8" s="95">
        <v>7</v>
      </c>
      <c r="C8" s="95">
        <v>3</v>
      </c>
      <c r="D8" s="95">
        <f t="shared" si="0"/>
        <v>4</v>
      </c>
    </row>
    <row r="9" spans="1:4">
      <c r="A9" s="48" t="s">
        <v>31</v>
      </c>
      <c r="B9" s="95">
        <v>8</v>
      </c>
      <c r="C9" s="95">
        <v>28</v>
      </c>
      <c r="D9" s="95">
        <f t="shared" si="0"/>
        <v>-20</v>
      </c>
    </row>
    <row r="10" spans="1:4">
      <c r="A10" s="48" t="s">
        <v>16</v>
      </c>
      <c r="B10" s="95">
        <v>9</v>
      </c>
      <c r="C10" s="95">
        <v>1</v>
      </c>
      <c r="D10" s="95">
        <f t="shared" si="0"/>
        <v>8</v>
      </c>
    </row>
    <row r="11" spans="1:4">
      <c r="A11" s="48" t="s">
        <v>108</v>
      </c>
      <c r="B11" s="95">
        <v>10</v>
      </c>
      <c r="C11" s="95">
        <v>20</v>
      </c>
      <c r="D11" s="95">
        <f t="shared" si="0"/>
        <v>-10</v>
      </c>
    </row>
    <row r="12" spans="1:4">
      <c r="A12" s="48" t="s">
        <v>24</v>
      </c>
      <c r="B12" s="95">
        <v>11</v>
      </c>
      <c r="C12" s="95">
        <v>21</v>
      </c>
      <c r="D12" s="95">
        <f t="shared" si="0"/>
        <v>-10</v>
      </c>
    </row>
    <row r="13" spans="1:4">
      <c r="A13" s="48" t="s">
        <v>44</v>
      </c>
      <c r="B13" s="95">
        <v>12</v>
      </c>
      <c r="C13" s="95">
        <v>23</v>
      </c>
      <c r="D13" s="95">
        <f t="shared" si="0"/>
        <v>-11</v>
      </c>
    </row>
    <row r="14" spans="1:4">
      <c r="A14" s="48" t="s">
        <v>38</v>
      </c>
      <c r="B14" s="95">
        <v>13</v>
      </c>
      <c r="C14" s="95">
        <v>34</v>
      </c>
      <c r="D14" s="95">
        <f t="shared" si="0"/>
        <v>-21</v>
      </c>
    </row>
    <row r="15" spans="1:4">
      <c r="A15" s="48" t="s">
        <v>22</v>
      </c>
      <c r="B15" s="95">
        <v>14</v>
      </c>
      <c r="C15" s="95">
        <v>12</v>
      </c>
      <c r="D15" s="95">
        <f t="shared" si="0"/>
        <v>2</v>
      </c>
    </row>
    <row r="16" spans="1:4">
      <c r="A16" s="48" t="s">
        <v>48</v>
      </c>
      <c r="B16" s="95">
        <v>15</v>
      </c>
      <c r="C16" s="95">
        <v>35</v>
      </c>
      <c r="D16" s="95">
        <f t="shared" si="0"/>
        <v>-20</v>
      </c>
    </row>
    <row r="17" spans="1:4">
      <c r="A17" s="48" t="s">
        <v>27</v>
      </c>
      <c r="B17" s="95">
        <v>16</v>
      </c>
      <c r="C17" s="95">
        <v>10</v>
      </c>
      <c r="D17" s="95">
        <f t="shared" si="0"/>
        <v>6</v>
      </c>
    </row>
    <row r="18" spans="1:4">
      <c r="A18" s="48" t="s">
        <v>25</v>
      </c>
      <c r="B18" s="95">
        <v>17</v>
      </c>
      <c r="C18" s="95">
        <v>6</v>
      </c>
      <c r="D18" s="95">
        <f t="shared" si="0"/>
        <v>11</v>
      </c>
    </row>
    <row r="19" spans="1:4">
      <c r="A19" s="48" t="s">
        <v>39</v>
      </c>
      <c r="B19" s="95">
        <v>18</v>
      </c>
      <c r="C19" s="95">
        <v>13</v>
      </c>
      <c r="D19" s="95">
        <f t="shared" si="0"/>
        <v>5</v>
      </c>
    </row>
    <row r="20" spans="1:4">
      <c r="A20" s="48" t="s">
        <v>20</v>
      </c>
      <c r="B20" s="95">
        <v>19</v>
      </c>
      <c r="C20" s="95">
        <v>22</v>
      </c>
      <c r="D20" s="95">
        <f t="shared" si="0"/>
        <v>-3</v>
      </c>
    </row>
    <row r="21" spans="1:4">
      <c r="A21" s="48" t="s">
        <v>56</v>
      </c>
      <c r="B21" s="95">
        <v>20</v>
      </c>
      <c r="C21" s="95">
        <v>29</v>
      </c>
      <c r="D21" s="95">
        <f t="shared" si="0"/>
        <v>-9</v>
      </c>
    </row>
    <row r="22" spans="1:4">
      <c r="A22" s="48" t="s">
        <v>35</v>
      </c>
      <c r="B22" s="95">
        <v>21</v>
      </c>
      <c r="C22" s="95">
        <v>33</v>
      </c>
      <c r="D22" s="95">
        <f t="shared" si="0"/>
        <v>-12</v>
      </c>
    </row>
    <row r="23" spans="1:4">
      <c r="A23" s="48" t="s">
        <v>34</v>
      </c>
      <c r="B23" s="95">
        <v>22</v>
      </c>
      <c r="C23" s="95">
        <v>15</v>
      </c>
      <c r="D23" s="95">
        <f t="shared" si="0"/>
        <v>7</v>
      </c>
    </row>
    <row r="24" spans="1:4">
      <c r="A24" s="48" t="s">
        <v>57</v>
      </c>
      <c r="B24" s="95">
        <v>23</v>
      </c>
      <c r="C24" s="95">
        <v>39</v>
      </c>
      <c r="D24" s="95">
        <f t="shared" si="0"/>
        <v>-16</v>
      </c>
    </row>
    <row r="25" spans="1:4">
      <c r="A25" s="48" t="s">
        <v>37</v>
      </c>
      <c r="B25" s="95">
        <v>24</v>
      </c>
      <c r="C25" s="95">
        <v>49</v>
      </c>
      <c r="D25" s="95">
        <f t="shared" si="0"/>
        <v>-25</v>
      </c>
    </row>
    <row r="26" spans="1:4">
      <c r="A26" s="48" t="s">
        <v>26</v>
      </c>
      <c r="B26" s="95">
        <v>25</v>
      </c>
      <c r="C26" s="95">
        <v>14</v>
      </c>
      <c r="D26" s="95">
        <f t="shared" si="0"/>
        <v>11</v>
      </c>
    </row>
    <row r="27" spans="1:4">
      <c r="A27" s="48" t="s">
        <v>105</v>
      </c>
      <c r="B27" s="95">
        <v>26</v>
      </c>
      <c r="C27" s="95">
        <v>27</v>
      </c>
      <c r="D27" s="95">
        <f t="shared" si="0"/>
        <v>-1</v>
      </c>
    </row>
    <row r="28" spans="1:4">
      <c r="A28" s="48" t="s">
        <v>54</v>
      </c>
      <c r="B28" s="95">
        <v>27</v>
      </c>
      <c r="C28" s="95">
        <v>42</v>
      </c>
      <c r="D28" s="95">
        <f t="shared" si="0"/>
        <v>-15</v>
      </c>
    </row>
    <row r="29" spans="1:4">
      <c r="A29" s="48" t="s">
        <v>47</v>
      </c>
      <c r="B29" s="95">
        <v>28</v>
      </c>
      <c r="C29" s="95">
        <v>31</v>
      </c>
      <c r="D29" s="95">
        <f t="shared" si="0"/>
        <v>-3</v>
      </c>
    </row>
    <row r="30" spans="1:4">
      <c r="A30" s="48" t="s">
        <v>30</v>
      </c>
      <c r="B30" s="95">
        <v>29</v>
      </c>
      <c r="C30" s="95">
        <v>7</v>
      </c>
      <c r="D30" s="95">
        <f t="shared" si="0"/>
        <v>22</v>
      </c>
    </row>
    <row r="31" spans="1:4">
      <c r="A31" s="48" t="s">
        <v>28</v>
      </c>
      <c r="B31" s="95">
        <v>30</v>
      </c>
      <c r="C31" s="95">
        <v>26</v>
      </c>
      <c r="D31" s="95">
        <f t="shared" si="0"/>
        <v>4</v>
      </c>
    </row>
    <row r="32" spans="1:4">
      <c r="A32" s="48" t="s">
        <v>49</v>
      </c>
      <c r="B32" s="95">
        <v>31</v>
      </c>
      <c r="C32" s="95">
        <v>32</v>
      </c>
      <c r="D32" s="95">
        <f t="shared" si="0"/>
        <v>-1</v>
      </c>
    </row>
    <row r="33" spans="1:4">
      <c r="A33" s="48" t="s">
        <v>40</v>
      </c>
      <c r="B33" s="95">
        <v>32</v>
      </c>
      <c r="C33" s="95">
        <v>18</v>
      </c>
      <c r="D33" s="95">
        <f t="shared" si="0"/>
        <v>14</v>
      </c>
    </row>
    <row r="34" spans="1:4">
      <c r="A34" s="48" t="s">
        <v>33</v>
      </c>
      <c r="B34" s="95">
        <v>33</v>
      </c>
      <c r="C34" s="95">
        <v>11</v>
      </c>
      <c r="D34" s="95">
        <f t="shared" ref="D34:D52" si="1">B34-C34</f>
        <v>22</v>
      </c>
    </row>
    <row r="35" spans="1:4">
      <c r="A35" s="48" t="s">
        <v>52</v>
      </c>
      <c r="B35" s="95">
        <v>34</v>
      </c>
      <c r="C35" s="95">
        <v>17</v>
      </c>
      <c r="D35" s="95">
        <f t="shared" si="1"/>
        <v>17</v>
      </c>
    </row>
    <row r="36" spans="1:4">
      <c r="A36" s="48" t="s">
        <v>32</v>
      </c>
      <c r="B36" s="95">
        <v>35</v>
      </c>
      <c r="C36" s="95">
        <v>36</v>
      </c>
      <c r="D36" s="95">
        <f t="shared" si="1"/>
        <v>-1</v>
      </c>
    </row>
    <row r="37" spans="1:4">
      <c r="A37" s="48" t="s">
        <v>41</v>
      </c>
      <c r="B37" s="95">
        <v>36</v>
      </c>
      <c r="C37" s="95">
        <v>30</v>
      </c>
      <c r="D37" s="95">
        <f t="shared" si="1"/>
        <v>6</v>
      </c>
    </row>
    <row r="38" spans="1:4">
      <c r="A38" s="48" t="s">
        <v>66</v>
      </c>
      <c r="B38" s="95">
        <v>37</v>
      </c>
      <c r="C38" s="95">
        <v>2</v>
      </c>
      <c r="D38" s="95">
        <f t="shared" si="1"/>
        <v>35</v>
      </c>
    </row>
    <row r="39" spans="1:4">
      <c r="A39" s="48" t="s">
        <v>45</v>
      </c>
      <c r="B39" s="95">
        <v>38</v>
      </c>
      <c r="C39" s="95">
        <v>37</v>
      </c>
      <c r="D39" s="95">
        <f t="shared" si="1"/>
        <v>1</v>
      </c>
    </row>
    <row r="40" spans="1:4">
      <c r="A40" s="48" t="s">
        <v>21</v>
      </c>
      <c r="B40" s="95">
        <v>39</v>
      </c>
      <c r="C40" s="95">
        <v>8</v>
      </c>
      <c r="D40" s="95">
        <f t="shared" si="1"/>
        <v>31</v>
      </c>
    </row>
    <row r="41" spans="1:4">
      <c r="A41" s="48" t="s">
        <v>43</v>
      </c>
      <c r="B41" s="95">
        <v>40</v>
      </c>
      <c r="C41" s="95">
        <v>25</v>
      </c>
      <c r="D41" s="95">
        <f t="shared" si="1"/>
        <v>15</v>
      </c>
    </row>
    <row r="42" spans="1:4">
      <c r="A42" s="48" t="s">
        <v>60</v>
      </c>
      <c r="B42" s="95">
        <v>41</v>
      </c>
      <c r="C42" s="95">
        <v>44</v>
      </c>
      <c r="D42" s="95">
        <f t="shared" si="1"/>
        <v>-3</v>
      </c>
    </row>
    <row r="43" spans="1:4">
      <c r="A43" s="48" t="s">
        <v>55</v>
      </c>
      <c r="B43" s="95">
        <v>42</v>
      </c>
      <c r="C43" s="95">
        <v>43</v>
      </c>
      <c r="D43" s="95">
        <f t="shared" si="1"/>
        <v>-1</v>
      </c>
    </row>
    <row r="44" spans="1:4">
      <c r="A44" s="48" t="s">
        <v>36</v>
      </c>
      <c r="B44" s="95">
        <v>43</v>
      </c>
      <c r="C44" s="95">
        <v>38</v>
      </c>
      <c r="D44" s="95">
        <f t="shared" si="1"/>
        <v>5</v>
      </c>
    </row>
    <row r="45" spans="1:4">
      <c r="A45" s="48" t="s">
        <v>53</v>
      </c>
      <c r="B45" s="95">
        <v>44</v>
      </c>
      <c r="C45" s="95">
        <v>40</v>
      </c>
      <c r="D45" s="95">
        <f t="shared" si="1"/>
        <v>4</v>
      </c>
    </row>
    <row r="46" spans="1:4">
      <c r="A46" s="70" t="s">
        <v>50</v>
      </c>
      <c r="B46" s="95">
        <v>45</v>
      </c>
      <c r="C46" s="95">
        <v>47</v>
      </c>
      <c r="D46" s="95">
        <f t="shared" si="1"/>
        <v>-2</v>
      </c>
    </row>
    <row r="47" spans="1:4">
      <c r="A47" s="70" t="s">
        <v>42</v>
      </c>
      <c r="B47" s="95">
        <v>46</v>
      </c>
      <c r="C47" s="95">
        <v>45</v>
      </c>
      <c r="D47" s="95">
        <f t="shared" si="1"/>
        <v>1</v>
      </c>
    </row>
    <row r="48" spans="1:4">
      <c r="A48" s="48" t="s">
        <v>59</v>
      </c>
      <c r="B48" s="95">
        <v>47</v>
      </c>
      <c r="C48" s="95">
        <v>51</v>
      </c>
      <c r="D48" s="95">
        <f t="shared" si="1"/>
        <v>-4</v>
      </c>
    </row>
    <row r="49" spans="1:4">
      <c r="A49" s="70" t="s">
        <v>61</v>
      </c>
      <c r="B49" s="95">
        <v>48</v>
      </c>
      <c r="C49" s="95">
        <v>41</v>
      </c>
      <c r="D49" s="95">
        <f t="shared" si="1"/>
        <v>7</v>
      </c>
    </row>
    <row r="50" spans="1:4">
      <c r="A50" s="48" t="s">
        <v>46</v>
      </c>
      <c r="B50" s="95">
        <v>49</v>
      </c>
      <c r="C50" s="95">
        <v>50</v>
      </c>
      <c r="D50" s="95">
        <f t="shared" si="1"/>
        <v>-1</v>
      </c>
    </row>
    <row r="51" spans="1:4">
      <c r="A51" s="70" t="s">
        <v>58</v>
      </c>
      <c r="B51" s="95">
        <v>50</v>
      </c>
      <c r="C51" s="95">
        <v>48</v>
      </c>
      <c r="D51" s="95">
        <f t="shared" si="1"/>
        <v>2</v>
      </c>
    </row>
    <row r="52" spans="1:4" ht="15.75" thickBot="1">
      <c r="A52" s="69" t="s">
        <v>51</v>
      </c>
      <c r="B52" s="95">
        <v>51</v>
      </c>
      <c r="C52" s="95">
        <v>46</v>
      </c>
      <c r="D52" s="95">
        <f t="shared" si="1"/>
        <v>5</v>
      </c>
    </row>
    <row r="53" spans="1:4" ht="15.75" thickBot="1"/>
    <row r="54" spans="1:4" ht="16.5" thickBot="1">
      <c r="A54" s="96" t="s">
        <v>110</v>
      </c>
      <c r="B54" s="97">
        <f>CORREL(B2:B52,C2:C52)</f>
        <v>0.62642533936651579</v>
      </c>
    </row>
  </sheetData>
  <sortState ref="A2:D52">
    <sortCondition ref="B2"/>
  </sortState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C53"/>
  <sheetViews>
    <sheetView workbookViewId="0">
      <selection activeCell="C2" sqref="C2"/>
    </sheetView>
  </sheetViews>
  <sheetFormatPr defaultRowHeight="15"/>
  <cols>
    <col min="1" max="1" width="12.5703125" customWidth="1"/>
    <col min="2" max="2" width="61.140625" customWidth="1"/>
    <col min="3" max="3" width="58.7109375" bestFit="1" customWidth="1"/>
  </cols>
  <sheetData>
    <row r="1" spans="1:3" ht="35.25" customHeight="1" thickTop="1" thickBot="1">
      <c r="A1" s="124" t="s">
        <v>120</v>
      </c>
      <c r="B1" s="125"/>
      <c r="C1" s="80" t="s">
        <v>116</v>
      </c>
    </row>
    <row r="2" spans="1:3" ht="34.5" customHeight="1" thickTop="1" thickBot="1">
      <c r="A2" s="108" t="s">
        <v>17</v>
      </c>
      <c r="B2" s="109"/>
      <c r="C2" s="109" t="s">
        <v>119</v>
      </c>
    </row>
    <row r="3" spans="1:3">
      <c r="A3" s="98">
        <v>1</v>
      </c>
      <c r="B3" s="47" t="s">
        <v>57</v>
      </c>
      <c r="C3" s="110">
        <v>6.1405433388920993E-3</v>
      </c>
    </row>
    <row r="4" spans="1:3">
      <c r="A4" s="98">
        <v>2</v>
      </c>
      <c r="B4" s="100" t="s">
        <v>108</v>
      </c>
      <c r="C4" s="111">
        <v>7.5103568529526453E-3</v>
      </c>
    </row>
    <row r="5" spans="1:3">
      <c r="A5" s="98">
        <v>3</v>
      </c>
      <c r="B5" s="48" t="s">
        <v>56</v>
      </c>
      <c r="C5" s="111">
        <v>9.1163451108167322E-3</v>
      </c>
    </row>
    <row r="6" spans="1:3">
      <c r="A6" s="98">
        <v>4</v>
      </c>
      <c r="B6" s="48" t="s">
        <v>18</v>
      </c>
      <c r="C6" s="111">
        <v>1.0627863471159403E-2</v>
      </c>
    </row>
    <row r="7" spans="1:3">
      <c r="A7" s="98">
        <v>5</v>
      </c>
      <c r="B7" s="48" t="s">
        <v>104</v>
      </c>
      <c r="C7" s="111">
        <v>1.9767826056356491E-2</v>
      </c>
    </row>
    <row r="8" spans="1:3">
      <c r="A8" s="98">
        <v>6</v>
      </c>
      <c r="B8" s="48" t="s">
        <v>47</v>
      </c>
      <c r="C8" s="111">
        <v>2.9710782770485621E-2</v>
      </c>
    </row>
    <row r="9" spans="1:3">
      <c r="A9" s="98">
        <v>7</v>
      </c>
      <c r="B9" s="48" t="s">
        <v>38</v>
      </c>
      <c r="C9" s="111">
        <v>3.1930825362238915E-2</v>
      </c>
    </row>
    <row r="10" spans="1:3">
      <c r="A10" s="98">
        <v>8</v>
      </c>
      <c r="B10" s="48" t="s">
        <v>29</v>
      </c>
      <c r="C10" s="111">
        <v>5.0281602955774156E-2</v>
      </c>
    </row>
    <row r="11" spans="1:3">
      <c r="A11" s="98">
        <v>9</v>
      </c>
      <c r="B11" s="48" t="s">
        <v>107</v>
      </c>
      <c r="C11" s="111">
        <v>5.6729173461610855E-2</v>
      </c>
    </row>
    <row r="12" spans="1:3">
      <c r="A12" s="98">
        <v>10</v>
      </c>
      <c r="B12" s="48" t="s">
        <v>21</v>
      </c>
      <c r="C12" s="111">
        <v>7.2552881296448185E-2</v>
      </c>
    </row>
    <row r="13" spans="1:3">
      <c r="A13" s="98">
        <v>11</v>
      </c>
      <c r="B13" s="48" t="s">
        <v>30</v>
      </c>
      <c r="C13" s="111">
        <v>7.6874879108053018E-2</v>
      </c>
    </row>
    <row r="14" spans="1:3">
      <c r="A14" s="98">
        <v>12</v>
      </c>
      <c r="B14" s="48" t="s">
        <v>52</v>
      </c>
      <c r="C14" s="111">
        <v>8.3015422446945111E-2</v>
      </c>
    </row>
    <row r="15" spans="1:3">
      <c r="A15" s="98">
        <v>13</v>
      </c>
      <c r="B15" s="48" t="s">
        <v>34</v>
      </c>
      <c r="C15" s="111">
        <v>9.6099503253661359E-2</v>
      </c>
    </row>
    <row r="16" spans="1:3">
      <c r="A16" s="98">
        <v>14</v>
      </c>
      <c r="B16" s="48" t="s">
        <v>20</v>
      </c>
      <c r="C16" s="111">
        <v>0.10455455908182819</v>
      </c>
    </row>
    <row r="17" spans="1:3">
      <c r="A17" s="98">
        <v>15</v>
      </c>
      <c r="B17" s="48" t="s">
        <v>103</v>
      </c>
      <c r="C17" s="111">
        <v>0.10505052604381561</v>
      </c>
    </row>
    <row r="18" spans="1:3">
      <c r="A18" s="98">
        <v>16</v>
      </c>
      <c r="B18" s="48" t="s">
        <v>31</v>
      </c>
      <c r="C18" s="111">
        <v>0.10795547539259918</v>
      </c>
    </row>
    <row r="19" spans="1:3">
      <c r="A19" s="98">
        <v>17</v>
      </c>
      <c r="B19" s="48" t="s">
        <v>39</v>
      </c>
      <c r="C19" s="111">
        <v>0.11093127716452381</v>
      </c>
    </row>
    <row r="20" spans="1:3">
      <c r="A20" s="98">
        <v>18</v>
      </c>
      <c r="B20" s="48" t="s">
        <v>33</v>
      </c>
      <c r="C20" s="111">
        <v>0.11827631169681396</v>
      </c>
    </row>
    <row r="21" spans="1:3">
      <c r="A21" s="98">
        <v>19</v>
      </c>
      <c r="B21" s="48" t="s">
        <v>23</v>
      </c>
      <c r="C21" s="111">
        <v>0.12002400480096019</v>
      </c>
    </row>
    <row r="22" spans="1:3">
      <c r="A22" s="98">
        <v>20</v>
      </c>
      <c r="B22" s="48" t="s">
        <v>35</v>
      </c>
      <c r="C22" s="111">
        <v>0.12205510759767066</v>
      </c>
    </row>
    <row r="23" spans="1:3">
      <c r="A23" s="98">
        <v>21</v>
      </c>
      <c r="B23" s="48" t="s">
        <v>26</v>
      </c>
      <c r="C23" s="111">
        <v>0.13563515536637433</v>
      </c>
    </row>
    <row r="24" spans="1:3">
      <c r="A24" s="98">
        <v>22</v>
      </c>
      <c r="B24" s="48" t="s">
        <v>49</v>
      </c>
      <c r="C24" s="111">
        <v>0.14921520313507802</v>
      </c>
    </row>
    <row r="25" spans="1:3">
      <c r="A25" s="98">
        <v>23</v>
      </c>
      <c r="B25" s="48" t="s">
        <v>22</v>
      </c>
      <c r="C25" s="111">
        <v>0.16768406810051503</v>
      </c>
    </row>
    <row r="26" spans="1:3">
      <c r="A26" s="98">
        <v>24</v>
      </c>
      <c r="B26" s="48" t="s">
        <v>37</v>
      </c>
      <c r="C26" s="111">
        <v>0.17330502700303932</v>
      </c>
    </row>
    <row r="27" spans="1:3">
      <c r="A27" s="98">
        <v>25</v>
      </c>
      <c r="B27" s="48" t="s">
        <v>48</v>
      </c>
      <c r="C27" s="111">
        <v>0.17972898003449569</v>
      </c>
    </row>
    <row r="28" spans="1:3">
      <c r="A28" s="98">
        <v>26</v>
      </c>
      <c r="B28" s="48" t="s">
        <v>15</v>
      </c>
      <c r="C28" s="111">
        <v>0.18664890002793949</v>
      </c>
    </row>
    <row r="29" spans="1:3">
      <c r="A29" s="98">
        <v>27</v>
      </c>
      <c r="B29" s="48" t="s">
        <v>44</v>
      </c>
      <c r="C29" s="111">
        <v>0.19550545292057231</v>
      </c>
    </row>
    <row r="30" spans="1:3">
      <c r="A30" s="98">
        <v>28</v>
      </c>
      <c r="B30" s="48" t="s">
        <v>24</v>
      </c>
      <c r="C30" s="111">
        <v>0.19876466438506118</v>
      </c>
    </row>
    <row r="31" spans="1:3">
      <c r="A31" s="98">
        <v>29</v>
      </c>
      <c r="B31" s="48" t="s">
        <v>54</v>
      </c>
      <c r="C31" s="111">
        <v>0.21484816443808241</v>
      </c>
    </row>
    <row r="32" spans="1:3">
      <c r="A32" s="98">
        <v>30</v>
      </c>
      <c r="B32" s="48" t="s">
        <v>40</v>
      </c>
      <c r="C32" s="111">
        <v>0.21983145153233716</v>
      </c>
    </row>
    <row r="33" spans="1:3">
      <c r="A33" s="98">
        <v>31</v>
      </c>
      <c r="B33" s="48" t="s">
        <v>43</v>
      </c>
      <c r="C33" s="111">
        <v>0.22469665125469013</v>
      </c>
    </row>
    <row r="34" spans="1:3">
      <c r="A34" s="98">
        <v>32</v>
      </c>
      <c r="B34" s="48" t="s">
        <v>28</v>
      </c>
      <c r="C34" s="111">
        <v>0.24125250079531846</v>
      </c>
    </row>
    <row r="35" spans="1:3">
      <c r="A35" s="98">
        <v>33</v>
      </c>
      <c r="B35" s="48" t="s">
        <v>105</v>
      </c>
      <c r="C35" s="111">
        <v>0.24153591048788273</v>
      </c>
    </row>
    <row r="36" spans="1:3">
      <c r="A36" s="98">
        <v>34</v>
      </c>
      <c r="B36" s="48" t="s">
        <v>19</v>
      </c>
      <c r="C36" s="111">
        <v>0.24883371007141217</v>
      </c>
    </row>
    <row r="37" spans="1:3">
      <c r="A37" s="98">
        <v>35</v>
      </c>
      <c r="B37" s="48" t="s">
        <v>32</v>
      </c>
      <c r="C37" s="111">
        <v>0.27153010295093261</v>
      </c>
    </row>
    <row r="38" spans="1:3">
      <c r="A38" s="98">
        <v>36</v>
      </c>
      <c r="B38" s="48" t="s">
        <v>16</v>
      </c>
      <c r="C38" s="111">
        <v>0.28430715659070421</v>
      </c>
    </row>
    <row r="39" spans="1:3">
      <c r="A39" s="98">
        <v>37</v>
      </c>
      <c r="B39" s="48" t="s">
        <v>25</v>
      </c>
      <c r="C39" s="111">
        <v>0.30572820585368549</v>
      </c>
    </row>
    <row r="40" spans="1:3">
      <c r="A40" s="98">
        <v>38</v>
      </c>
      <c r="B40" s="48" t="s">
        <v>41</v>
      </c>
      <c r="C40" s="111">
        <v>0.32507091737119559</v>
      </c>
    </row>
    <row r="41" spans="1:3">
      <c r="A41" s="98">
        <v>39</v>
      </c>
      <c r="B41" s="48" t="s">
        <v>45</v>
      </c>
      <c r="C41" s="111">
        <v>0.32875524337453088</v>
      </c>
    </row>
    <row r="42" spans="1:3">
      <c r="A42" s="98">
        <v>40</v>
      </c>
      <c r="B42" s="48" t="s">
        <v>27</v>
      </c>
      <c r="C42" s="111">
        <v>0.34663367148045898</v>
      </c>
    </row>
    <row r="43" spans="1:3">
      <c r="A43" s="98">
        <v>41</v>
      </c>
      <c r="B43" s="48" t="s">
        <v>53</v>
      </c>
      <c r="C43" s="111">
        <v>0.43019229583815233</v>
      </c>
    </row>
    <row r="44" spans="1:3">
      <c r="A44" s="98">
        <v>42</v>
      </c>
      <c r="B44" s="48" t="s">
        <v>36</v>
      </c>
      <c r="C44" s="111">
        <v>0.48444163448982591</v>
      </c>
    </row>
    <row r="45" spans="1:3">
      <c r="A45" s="98">
        <v>43</v>
      </c>
      <c r="B45" s="48" t="s">
        <v>60</v>
      </c>
      <c r="C45" s="111">
        <v>0.58335161719474948</v>
      </c>
    </row>
    <row r="46" spans="1:3">
      <c r="A46" s="98">
        <v>44</v>
      </c>
      <c r="B46" s="70" t="s">
        <v>42</v>
      </c>
      <c r="C46" s="111">
        <v>0.65836071582675448</v>
      </c>
    </row>
    <row r="47" spans="1:3">
      <c r="A47" s="98">
        <v>45</v>
      </c>
      <c r="B47" s="70" t="s">
        <v>61</v>
      </c>
      <c r="C47" s="111">
        <v>0.74754029908697206</v>
      </c>
    </row>
    <row r="48" spans="1:3">
      <c r="A48" s="98">
        <v>46</v>
      </c>
      <c r="B48" s="48" t="s">
        <v>59</v>
      </c>
      <c r="C48" s="111">
        <v>1.085978706957448</v>
      </c>
    </row>
    <row r="49" spans="1:3">
      <c r="A49" s="98">
        <v>47</v>
      </c>
      <c r="B49" s="48" t="s">
        <v>55</v>
      </c>
      <c r="C49" s="111">
        <v>1.2154024665617893</v>
      </c>
    </row>
    <row r="50" spans="1:3">
      <c r="A50" s="98">
        <v>48</v>
      </c>
      <c r="B50" s="48" t="s">
        <v>46</v>
      </c>
      <c r="C50" s="111">
        <v>1.3292623105494772</v>
      </c>
    </row>
    <row r="51" spans="1:3">
      <c r="A51" s="98">
        <v>49</v>
      </c>
      <c r="B51" s="70" t="s">
        <v>58</v>
      </c>
      <c r="C51" s="111">
        <v>3.4453407800804552</v>
      </c>
    </row>
    <row r="52" spans="1:3">
      <c r="A52" s="98">
        <v>50</v>
      </c>
      <c r="B52" s="70" t="s">
        <v>50</v>
      </c>
      <c r="C52" s="111">
        <v>8.2106385858045279</v>
      </c>
    </row>
    <row r="53" spans="1:3" ht="15.75" thickBot="1">
      <c r="A53" s="98">
        <v>51</v>
      </c>
      <c r="B53" s="69" t="s">
        <v>51</v>
      </c>
      <c r="C53" s="112">
        <v>60.257954778677103</v>
      </c>
    </row>
  </sheetData>
  <sortState ref="A3:C53">
    <sortCondition ref="A3"/>
  </sortState>
  <mergeCells count="1">
    <mergeCell ref="A1:B1"/>
  </mergeCell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E54"/>
  <sheetViews>
    <sheetView workbookViewId="0"/>
  </sheetViews>
  <sheetFormatPr defaultRowHeight="15"/>
  <cols>
    <col min="1" max="1" width="41.85546875" style="95" bestFit="1" customWidth="1"/>
    <col min="2" max="2" width="32.5703125" style="95" bestFit="1" customWidth="1"/>
    <col min="3" max="3" width="28.28515625" style="95" bestFit="1" customWidth="1"/>
    <col min="4" max="4" width="24.7109375" style="95" customWidth="1"/>
    <col min="5" max="5" width="9.140625" style="95"/>
  </cols>
  <sheetData>
    <row r="1" spans="1:4" ht="42.75" thickBot="1">
      <c r="B1" s="106" t="s">
        <v>5</v>
      </c>
      <c r="C1" s="106" t="s">
        <v>119</v>
      </c>
      <c r="D1" s="107" t="s">
        <v>111</v>
      </c>
    </row>
    <row r="2" spans="1:4">
      <c r="A2" s="47" t="s">
        <v>18</v>
      </c>
      <c r="B2" s="95">
        <v>1</v>
      </c>
      <c r="C2" s="95">
        <v>4</v>
      </c>
      <c r="D2" s="95">
        <f t="shared" ref="D2:D33" si="0">B2-C2</f>
        <v>-3</v>
      </c>
    </row>
    <row r="3" spans="1:4">
      <c r="A3" s="48" t="s">
        <v>103</v>
      </c>
      <c r="B3" s="95">
        <v>2</v>
      </c>
      <c r="C3" s="95">
        <v>15</v>
      </c>
      <c r="D3" s="95">
        <f t="shared" si="0"/>
        <v>-13</v>
      </c>
    </row>
    <row r="4" spans="1:4">
      <c r="A4" s="48" t="s">
        <v>19</v>
      </c>
      <c r="B4" s="95">
        <v>3</v>
      </c>
      <c r="C4" s="95">
        <v>34</v>
      </c>
      <c r="D4" s="95">
        <f t="shared" si="0"/>
        <v>-31</v>
      </c>
    </row>
    <row r="5" spans="1:4">
      <c r="A5" s="48" t="s">
        <v>77</v>
      </c>
      <c r="B5" s="95">
        <v>4</v>
      </c>
      <c r="C5" s="95">
        <v>9</v>
      </c>
      <c r="D5" s="95">
        <f t="shared" si="0"/>
        <v>-5</v>
      </c>
    </row>
    <row r="6" spans="1:4">
      <c r="A6" s="48" t="s">
        <v>15</v>
      </c>
      <c r="B6" s="95">
        <v>5</v>
      </c>
      <c r="C6" s="95">
        <v>26</v>
      </c>
      <c r="D6" s="95">
        <f t="shared" si="0"/>
        <v>-21</v>
      </c>
    </row>
    <row r="7" spans="1:4">
      <c r="A7" s="48" t="s">
        <v>23</v>
      </c>
      <c r="B7" s="95">
        <v>6</v>
      </c>
      <c r="C7" s="95">
        <v>19</v>
      </c>
      <c r="D7" s="95">
        <f t="shared" si="0"/>
        <v>-13</v>
      </c>
    </row>
    <row r="8" spans="1:4">
      <c r="A8" s="48" t="s">
        <v>29</v>
      </c>
      <c r="B8" s="95">
        <v>7</v>
      </c>
      <c r="C8" s="95">
        <v>8</v>
      </c>
      <c r="D8" s="95">
        <f t="shared" si="0"/>
        <v>-1</v>
      </c>
    </row>
    <row r="9" spans="1:4">
      <c r="A9" s="48" t="s">
        <v>31</v>
      </c>
      <c r="B9" s="95">
        <v>8</v>
      </c>
      <c r="C9" s="95">
        <v>16</v>
      </c>
      <c r="D9" s="95">
        <f t="shared" si="0"/>
        <v>-8</v>
      </c>
    </row>
    <row r="10" spans="1:4">
      <c r="A10" s="48" t="s">
        <v>16</v>
      </c>
      <c r="B10" s="95">
        <v>9</v>
      </c>
      <c r="C10" s="95">
        <v>36</v>
      </c>
      <c r="D10" s="95">
        <f t="shared" si="0"/>
        <v>-27</v>
      </c>
    </row>
    <row r="11" spans="1:4">
      <c r="A11" s="48" t="s">
        <v>108</v>
      </c>
      <c r="B11" s="95">
        <v>10</v>
      </c>
      <c r="C11" s="95">
        <v>2</v>
      </c>
      <c r="D11" s="95">
        <f t="shared" si="0"/>
        <v>8</v>
      </c>
    </row>
    <row r="12" spans="1:4">
      <c r="A12" s="48" t="s">
        <v>24</v>
      </c>
      <c r="B12" s="95">
        <v>11</v>
      </c>
      <c r="C12" s="95">
        <v>28</v>
      </c>
      <c r="D12" s="95">
        <f t="shared" si="0"/>
        <v>-17</v>
      </c>
    </row>
    <row r="13" spans="1:4">
      <c r="A13" s="48" t="s">
        <v>44</v>
      </c>
      <c r="B13" s="95">
        <v>12</v>
      </c>
      <c r="C13" s="95">
        <v>27</v>
      </c>
      <c r="D13" s="95">
        <f t="shared" si="0"/>
        <v>-15</v>
      </c>
    </row>
    <row r="14" spans="1:4">
      <c r="A14" s="48" t="s">
        <v>38</v>
      </c>
      <c r="B14" s="95">
        <v>13</v>
      </c>
      <c r="C14" s="95">
        <v>7</v>
      </c>
      <c r="D14" s="95">
        <f t="shared" si="0"/>
        <v>6</v>
      </c>
    </row>
    <row r="15" spans="1:4">
      <c r="A15" s="48" t="s">
        <v>22</v>
      </c>
      <c r="B15" s="95">
        <v>14</v>
      </c>
      <c r="C15" s="95">
        <v>23</v>
      </c>
      <c r="D15" s="95">
        <f t="shared" si="0"/>
        <v>-9</v>
      </c>
    </row>
    <row r="16" spans="1:4">
      <c r="A16" s="48" t="s">
        <v>48</v>
      </c>
      <c r="B16" s="95">
        <v>15</v>
      </c>
      <c r="C16" s="95">
        <v>25</v>
      </c>
      <c r="D16" s="95">
        <f t="shared" si="0"/>
        <v>-10</v>
      </c>
    </row>
    <row r="17" spans="1:4">
      <c r="A17" s="48" t="s">
        <v>27</v>
      </c>
      <c r="B17" s="95">
        <v>16</v>
      </c>
      <c r="C17" s="95">
        <v>40</v>
      </c>
      <c r="D17" s="95">
        <f t="shared" si="0"/>
        <v>-24</v>
      </c>
    </row>
    <row r="18" spans="1:4">
      <c r="A18" s="48" t="s">
        <v>25</v>
      </c>
      <c r="B18" s="95">
        <v>17</v>
      </c>
      <c r="C18" s="95">
        <v>37</v>
      </c>
      <c r="D18" s="95">
        <f t="shared" si="0"/>
        <v>-20</v>
      </c>
    </row>
    <row r="19" spans="1:4">
      <c r="A19" s="48" t="s">
        <v>39</v>
      </c>
      <c r="B19" s="95">
        <v>18</v>
      </c>
      <c r="C19" s="95">
        <v>17</v>
      </c>
      <c r="D19" s="95">
        <f t="shared" si="0"/>
        <v>1</v>
      </c>
    </row>
    <row r="20" spans="1:4">
      <c r="A20" s="48" t="s">
        <v>20</v>
      </c>
      <c r="B20" s="95">
        <v>19</v>
      </c>
      <c r="C20" s="95">
        <v>14</v>
      </c>
      <c r="D20" s="95">
        <f t="shared" si="0"/>
        <v>5</v>
      </c>
    </row>
    <row r="21" spans="1:4">
      <c r="A21" s="48" t="s">
        <v>56</v>
      </c>
      <c r="B21" s="95">
        <v>20</v>
      </c>
      <c r="C21" s="95">
        <v>3</v>
      </c>
      <c r="D21" s="95">
        <f t="shared" si="0"/>
        <v>17</v>
      </c>
    </row>
    <row r="22" spans="1:4">
      <c r="A22" s="48" t="s">
        <v>35</v>
      </c>
      <c r="B22" s="95">
        <v>21</v>
      </c>
      <c r="C22" s="95">
        <v>20</v>
      </c>
      <c r="D22" s="95">
        <f t="shared" si="0"/>
        <v>1</v>
      </c>
    </row>
    <row r="23" spans="1:4">
      <c r="A23" s="48" t="s">
        <v>34</v>
      </c>
      <c r="B23" s="95">
        <v>22</v>
      </c>
      <c r="C23" s="95">
        <v>13</v>
      </c>
      <c r="D23" s="95">
        <f t="shared" si="0"/>
        <v>9</v>
      </c>
    </row>
    <row r="24" spans="1:4">
      <c r="A24" s="48" t="s">
        <v>57</v>
      </c>
      <c r="B24" s="95">
        <v>23</v>
      </c>
      <c r="C24" s="95">
        <v>1</v>
      </c>
      <c r="D24" s="95">
        <f t="shared" si="0"/>
        <v>22</v>
      </c>
    </row>
    <row r="25" spans="1:4">
      <c r="A25" s="48" t="s">
        <v>37</v>
      </c>
      <c r="B25" s="95">
        <v>24</v>
      </c>
      <c r="C25" s="95">
        <v>24</v>
      </c>
      <c r="D25" s="95">
        <f t="shared" si="0"/>
        <v>0</v>
      </c>
    </row>
    <row r="26" spans="1:4">
      <c r="A26" s="48" t="s">
        <v>26</v>
      </c>
      <c r="B26" s="95">
        <v>25</v>
      </c>
      <c r="C26" s="95">
        <v>21</v>
      </c>
      <c r="D26" s="95">
        <f t="shared" si="0"/>
        <v>4</v>
      </c>
    </row>
    <row r="27" spans="1:4">
      <c r="A27" s="48" t="s">
        <v>105</v>
      </c>
      <c r="B27" s="95">
        <v>26</v>
      </c>
      <c r="C27" s="95">
        <v>33</v>
      </c>
      <c r="D27" s="95">
        <f t="shared" si="0"/>
        <v>-7</v>
      </c>
    </row>
    <row r="28" spans="1:4">
      <c r="A28" s="48" t="s">
        <v>54</v>
      </c>
      <c r="B28" s="95">
        <v>27</v>
      </c>
      <c r="C28" s="95">
        <v>29</v>
      </c>
      <c r="D28" s="95">
        <f t="shared" si="0"/>
        <v>-2</v>
      </c>
    </row>
    <row r="29" spans="1:4">
      <c r="A29" s="48" t="s">
        <v>47</v>
      </c>
      <c r="B29" s="95">
        <v>28</v>
      </c>
      <c r="C29" s="95">
        <v>6</v>
      </c>
      <c r="D29" s="95">
        <f t="shared" si="0"/>
        <v>22</v>
      </c>
    </row>
    <row r="30" spans="1:4">
      <c r="A30" s="48" t="s">
        <v>30</v>
      </c>
      <c r="B30" s="95">
        <v>29</v>
      </c>
      <c r="C30" s="95">
        <v>11</v>
      </c>
      <c r="D30" s="95">
        <f t="shared" si="0"/>
        <v>18</v>
      </c>
    </row>
    <row r="31" spans="1:4">
      <c r="A31" s="48" t="s">
        <v>28</v>
      </c>
      <c r="B31" s="95">
        <v>30</v>
      </c>
      <c r="C31" s="95">
        <v>32</v>
      </c>
      <c r="D31" s="95">
        <f t="shared" si="0"/>
        <v>-2</v>
      </c>
    </row>
    <row r="32" spans="1:4">
      <c r="A32" s="48" t="s">
        <v>49</v>
      </c>
      <c r="B32" s="95">
        <v>31</v>
      </c>
      <c r="C32" s="95">
        <v>22</v>
      </c>
      <c r="D32" s="95">
        <f t="shared" si="0"/>
        <v>9</v>
      </c>
    </row>
    <row r="33" spans="1:4">
      <c r="A33" s="48" t="s">
        <v>40</v>
      </c>
      <c r="B33" s="95">
        <v>32</v>
      </c>
      <c r="C33" s="95">
        <v>30</v>
      </c>
      <c r="D33" s="95">
        <f t="shared" si="0"/>
        <v>2</v>
      </c>
    </row>
    <row r="34" spans="1:4">
      <c r="A34" s="48" t="s">
        <v>33</v>
      </c>
      <c r="B34" s="95">
        <v>33</v>
      </c>
      <c r="C34" s="95">
        <v>18</v>
      </c>
      <c r="D34" s="95">
        <f t="shared" ref="D34:D52" si="1">B34-C34</f>
        <v>15</v>
      </c>
    </row>
    <row r="35" spans="1:4">
      <c r="A35" s="48" t="s">
        <v>52</v>
      </c>
      <c r="B35" s="95">
        <v>34</v>
      </c>
      <c r="C35" s="95">
        <v>12</v>
      </c>
      <c r="D35" s="95">
        <f t="shared" si="1"/>
        <v>22</v>
      </c>
    </row>
    <row r="36" spans="1:4">
      <c r="A36" s="48" t="s">
        <v>32</v>
      </c>
      <c r="B36" s="95">
        <v>35</v>
      </c>
      <c r="C36" s="95">
        <v>35</v>
      </c>
      <c r="D36" s="95">
        <f t="shared" si="1"/>
        <v>0</v>
      </c>
    </row>
    <row r="37" spans="1:4">
      <c r="A37" s="48" t="s">
        <v>41</v>
      </c>
      <c r="B37" s="95">
        <v>36</v>
      </c>
      <c r="C37" s="95">
        <v>38</v>
      </c>
      <c r="D37" s="95">
        <f t="shared" si="1"/>
        <v>-2</v>
      </c>
    </row>
    <row r="38" spans="1:4">
      <c r="A38" s="48" t="s">
        <v>66</v>
      </c>
      <c r="B38" s="95">
        <v>37</v>
      </c>
      <c r="C38" s="95">
        <v>5</v>
      </c>
      <c r="D38" s="95">
        <f t="shared" si="1"/>
        <v>32</v>
      </c>
    </row>
    <row r="39" spans="1:4">
      <c r="A39" s="48" t="s">
        <v>45</v>
      </c>
      <c r="B39" s="95">
        <v>38</v>
      </c>
      <c r="C39" s="95">
        <v>39</v>
      </c>
      <c r="D39" s="95">
        <f t="shared" si="1"/>
        <v>-1</v>
      </c>
    </row>
    <row r="40" spans="1:4">
      <c r="A40" s="48" t="s">
        <v>21</v>
      </c>
      <c r="B40" s="95">
        <v>39</v>
      </c>
      <c r="C40" s="95">
        <v>10</v>
      </c>
      <c r="D40" s="95">
        <f t="shared" si="1"/>
        <v>29</v>
      </c>
    </row>
    <row r="41" spans="1:4">
      <c r="A41" s="48" t="s">
        <v>43</v>
      </c>
      <c r="B41" s="95">
        <v>40</v>
      </c>
      <c r="C41" s="95">
        <v>31</v>
      </c>
      <c r="D41" s="95">
        <f t="shared" si="1"/>
        <v>9</v>
      </c>
    </row>
    <row r="42" spans="1:4">
      <c r="A42" s="48" t="s">
        <v>60</v>
      </c>
      <c r="B42" s="95">
        <v>41</v>
      </c>
      <c r="C42" s="95">
        <v>43</v>
      </c>
      <c r="D42" s="95">
        <f t="shared" si="1"/>
        <v>-2</v>
      </c>
    </row>
    <row r="43" spans="1:4">
      <c r="A43" s="48" t="s">
        <v>55</v>
      </c>
      <c r="B43" s="95">
        <v>42</v>
      </c>
      <c r="C43" s="95">
        <v>47</v>
      </c>
      <c r="D43" s="95">
        <f t="shared" si="1"/>
        <v>-5</v>
      </c>
    </row>
    <row r="44" spans="1:4">
      <c r="A44" s="48" t="s">
        <v>36</v>
      </c>
      <c r="B44" s="95">
        <v>43</v>
      </c>
      <c r="C44" s="95">
        <v>42</v>
      </c>
      <c r="D44" s="95">
        <f t="shared" si="1"/>
        <v>1</v>
      </c>
    </row>
    <row r="45" spans="1:4">
      <c r="A45" s="48" t="s">
        <v>53</v>
      </c>
      <c r="B45" s="95">
        <v>44</v>
      </c>
      <c r="C45" s="95">
        <v>41</v>
      </c>
      <c r="D45" s="95">
        <f t="shared" si="1"/>
        <v>3</v>
      </c>
    </row>
    <row r="46" spans="1:4">
      <c r="A46" s="70" t="s">
        <v>50</v>
      </c>
      <c r="B46" s="95">
        <v>45</v>
      </c>
      <c r="C46" s="95">
        <v>50</v>
      </c>
      <c r="D46" s="95">
        <f t="shared" si="1"/>
        <v>-5</v>
      </c>
    </row>
    <row r="47" spans="1:4">
      <c r="A47" s="70" t="s">
        <v>42</v>
      </c>
      <c r="B47" s="95">
        <v>46</v>
      </c>
      <c r="C47" s="95">
        <v>44</v>
      </c>
      <c r="D47" s="95">
        <f t="shared" si="1"/>
        <v>2</v>
      </c>
    </row>
    <row r="48" spans="1:4">
      <c r="A48" s="48" t="s">
        <v>59</v>
      </c>
      <c r="B48" s="95">
        <v>47</v>
      </c>
      <c r="C48" s="95">
        <v>46</v>
      </c>
      <c r="D48" s="95">
        <f t="shared" si="1"/>
        <v>1</v>
      </c>
    </row>
    <row r="49" spans="1:4">
      <c r="A49" s="70" t="s">
        <v>61</v>
      </c>
      <c r="B49" s="95">
        <v>48</v>
      </c>
      <c r="C49" s="95">
        <v>45</v>
      </c>
      <c r="D49" s="95">
        <f t="shared" si="1"/>
        <v>3</v>
      </c>
    </row>
    <row r="50" spans="1:4">
      <c r="A50" s="48" t="s">
        <v>46</v>
      </c>
      <c r="B50" s="95">
        <v>49</v>
      </c>
      <c r="C50" s="95">
        <v>48</v>
      </c>
      <c r="D50" s="95">
        <f t="shared" si="1"/>
        <v>1</v>
      </c>
    </row>
    <row r="51" spans="1:4">
      <c r="A51" s="70" t="s">
        <v>58</v>
      </c>
      <c r="B51" s="95">
        <v>50</v>
      </c>
      <c r="C51" s="95">
        <v>49</v>
      </c>
      <c r="D51" s="95">
        <f t="shared" si="1"/>
        <v>1</v>
      </c>
    </row>
    <row r="52" spans="1:4" ht="15.75" thickBot="1">
      <c r="A52" s="69" t="s">
        <v>51</v>
      </c>
      <c r="B52" s="95">
        <v>51</v>
      </c>
      <c r="C52" s="95">
        <v>51</v>
      </c>
      <c r="D52" s="95">
        <f t="shared" si="1"/>
        <v>0</v>
      </c>
    </row>
    <row r="53" spans="1:4" ht="15.75" thickBot="1"/>
    <row r="54" spans="1:4" ht="16.5" thickBot="1">
      <c r="A54" s="96" t="s">
        <v>110</v>
      </c>
      <c r="B54" s="97">
        <f>CORREL(B2:B52,C2:C52)</f>
        <v>0.59610859728506793</v>
      </c>
    </row>
  </sheetData>
  <sortState ref="A2:D52">
    <sortCondition ref="B2"/>
  </sortState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53"/>
  <sheetViews>
    <sheetView workbookViewId="0">
      <selection activeCell="B49" sqref="B49"/>
    </sheetView>
  </sheetViews>
  <sheetFormatPr defaultRowHeight="15"/>
  <cols>
    <col min="1" max="1" width="12.5703125" customWidth="1"/>
    <col min="2" max="2" width="61.140625" customWidth="1"/>
    <col min="3" max="3" width="32.5703125" customWidth="1"/>
  </cols>
  <sheetData>
    <row r="1" spans="1:3" ht="35.25" customHeight="1" thickTop="1" thickBot="1">
      <c r="A1" s="124" t="s">
        <v>131</v>
      </c>
      <c r="B1" s="125"/>
      <c r="C1" s="80" t="s">
        <v>127</v>
      </c>
    </row>
    <row r="2" spans="1:3" ht="34.5" customHeight="1" thickTop="1" thickBot="1">
      <c r="A2" s="108" t="s">
        <v>17</v>
      </c>
      <c r="B2" s="109"/>
      <c r="C2" s="108" t="s">
        <v>130</v>
      </c>
    </row>
    <row r="3" spans="1:3">
      <c r="A3" s="98">
        <v>1</v>
      </c>
      <c r="B3" s="47" t="s">
        <v>27</v>
      </c>
      <c r="C3" s="116">
        <v>420</v>
      </c>
    </row>
    <row r="4" spans="1:3">
      <c r="A4" s="98">
        <v>2</v>
      </c>
      <c r="B4" s="100" t="s">
        <v>33</v>
      </c>
      <c r="C4" s="117">
        <v>408</v>
      </c>
    </row>
    <row r="5" spans="1:3">
      <c r="A5" s="98">
        <v>3</v>
      </c>
      <c r="B5" s="48" t="s">
        <v>56</v>
      </c>
      <c r="C5" s="117">
        <v>395</v>
      </c>
    </row>
    <row r="6" spans="1:3">
      <c r="A6" s="98">
        <v>4</v>
      </c>
      <c r="B6" s="48" t="s">
        <v>39</v>
      </c>
      <c r="C6" s="117">
        <v>386</v>
      </c>
    </row>
    <row r="7" spans="1:3">
      <c r="A7" s="98">
        <v>5</v>
      </c>
      <c r="B7" s="48" t="s">
        <v>105</v>
      </c>
      <c r="C7" s="117">
        <v>379</v>
      </c>
    </row>
    <row r="8" spans="1:3">
      <c r="A8" s="98">
        <v>6</v>
      </c>
      <c r="B8" s="48" t="s">
        <v>35</v>
      </c>
      <c r="C8" s="117">
        <v>376</v>
      </c>
    </row>
    <row r="9" spans="1:3">
      <c r="A9" s="98">
        <v>7</v>
      </c>
      <c r="B9" s="48" t="s">
        <v>60</v>
      </c>
      <c r="C9" s="117">
        <v>355</v>
      </c>
    </row>
    <row r="10" spans="1:3">
      <c r="A10" s="98">
        <v>8</v>
      </c>
      <c r="B10" s="70" t="s">
        <v>61</v>
      </c>
      <c r="C10" s="117">
        <v>347</v>
      </c>
    </row>
    <row r="11" spans="1:3">
      <c r="A11" s="98">
        <v>9</v>
      </c>
      <c r="B11" s="48" t="s">
        <v>108</v>
      </c>
      <c r="C11" s="117">
        <v>323</v>
      </c>
    </row>
    <row r="12" spans="1:3">
      <c r="A12" s="98">
        <v>10</v>
      </c>
      <c r="B12" s="48" t="s">
        <v>53</v>
      </c>
      <c r="C12" s="117">
        <v>322</v>
      </c>
    </row>
    <row r="13" spans="1:3">
      <c r="A13" s="98">
        <v>11</v>
      </c>
      <c r="B13" s="48" t="s">
        <v>37</v>
      </c>
      <c r="C13" s="117">
        <v>309</v>
      </c>
    </row>
    <row r="14" spans="1:3">
      <c r="A14" s="98">
        <v>12</v>
      </c>
      <c r="B14" s="48" t="s">
        <v>22</v>
      </c>
      <c r="C14" s="117">
        <v>306</v>
      </c>
    </row>
    <row r="15" spans="1:3">
      <c r="A15" s="98">
        <v>13</v>
      </c>
      <c r="B15" s="48" t="s">
        <v>21</v>
      </c>
      <c r="C15" s="117">
        <v>294</v>
      </c>
    </row>
    <row r="16" spans="1:3">
      <c r="A16" s="98">
        <v>14</v>
      </c>
      <c r="B16" s="48" t="s">
        <v>34</v>
      </c>
      <c r="C16" s="117">
        <v>285</v>
      </c>
    </row>
    <row r="17" spans="1:3">
      <c r="A17" s="98">
        <v>15</v>
      </c>
      <c r="B17" s="48" t="s">
        <v>20</v>
      </c>
      <c r="C17" s="117">
        <v>269</v>
      </c>
    </row>
    <row r="18" spans="1:3">
      <c r="A18" s="98">
        <v>16</v>
      </c>
      <c r="B18" s="48" t="s">
        <v>30</v>
      </c>
      <c r="C18" s="117">
        <v>267</v>
      </c>
    </row>
    <row r="19" spans="1:3">
      <c r="A19" s="98">
        <v>17</v>
      </c>
      <c r="B19" s="48" t="s">
        <v>24</v>
      </c>
      <c r="C19" s="117">
        <v>261</v>
      </c>
    </row>
    <row r="20" spans="1:3">
      <c r="A20" s="98">
        <v>18</v>
      </c>
      <c r="B20" s="48" t="s">
        <v>55</v>
      </c>
      <c r="C20" s="117">
        <v>247</v>
      </c>
    </row>
    <row r="21" spans="1:3">
      <c r="A21" s="98">
        <v>19</v>
      </c>
      <c r="B21" s="48" t="s">
        <v>43</v>
      </c>
      <c r="C21" s="117">
        <v>240</v>
      </c>
    </row>
    <row r="22" spans="1:3">
      <c r="A22" s="98">
        <v>20</v>
      </c>
      <c r="B22" s="48" t="s">
        <v>38</v>
      </c>
      <c r="C22" s="117">
        <v>220</v>
      </c>
    </row>
    <row r="23" spans="1:3">
      <c r="A23" s="98">
        <v>21</v>
      </c>
      <c r="B23" s="48" t="s">
        <v>16</v>
      </c>
      <c r="C23" s="117">
        <v>211</v>
      </c>
    </row>
    <row r="24" spans="1:3">
      <c r="A24" s="98">
        <v>22</v>
      </c>
      <c r="B24" s="48" t="s">
        <v>48</v>
      </c>
      <c r="C24" s="117">
        <v>210</v>
      </c>
    </row>
    <row r="25" spans="1:3">
      <c r="A25" s="98">
        <v>23</v>
      </c>
      <c r="B25" s="48" t="s">
        <v>15</v>
      </c>
      <c r="C25" s="117">
        <v>200</v>
      </c>
    </row>
    <row r="26" spans="1:3">
      <c r="A26" s="98">
        <v>24</v>
      </c>
      <c r="B26" s="48" t="s">
        <v>103</v>
      </c>
      <c r="C26" s="117">
        <v>197</v>
      </c>
    </row>
    <row r="27" spans="1:3">
      <c r="A27" s="98">
        <v>25</v>
      </c>
      <c r="B27" s="48" t="s">
        <v>54</v>
      </c>
      <c r="C27" s="117">
        <v>197</v>
      </c>
    </row>
    <row r="28" spans="1:3">
      <c r="A28" s="98">
        <v>26</v>
      </c>
      <c r="B28" s="48" t="s">
        <v>26</v>
      </c>
      <c r="C28" s="117">
        <v>196</v>
      </c>
    </row>
    <row r="29" spans="1:3">
      <c r="A29" s="98">
        <v>27</v>
      </c>
      <c r="B29" s="48" t="s">
        <v>31</v>
      </c>
      <c r="C29" s="117">
        <v>196</v>
      </c>
    </row>
    <row r="30" spans="1:3">
      <c r="A30" s="98">
        <v>28</v>
      </c>
      <c r="B30" s="48" t="s">
        <v>49</v>
      </c>
      <c r="C30" s="117">
        <v>194</v>
      </c>
    </row>
    <row r="31" spans="1:3">
      <c r="A31" s="98">
        <v>29</v>
      </c>
      <c r="B31" s="48" t="s">
        <v>50</v>
      </c>
      <c r="C31" s="117">
        <v>185</v>
      </c>
    </row>
    <row r="32" spans="1:3">
      <c r="A32" s="98">
        <v>30</v>
      </c>
      <c r="B32" s="70" t="s">
        <v>25</v>
      </c>
      <c r="C32" s="117">
        <v>177</v>
      </c>
    </row>
    <row r="33" spans="1:3">
      <c r="A33" s="98">
        <v>31</v>
      </c>
      <c r="B33" s="48" t="s">
        <v>28</v>
      </c>
      <c r="C33" s="117">
        <v>160</v>
      </c>
    </row>
    <row r="34" spans="1:3">
      <c r="A34" s="98">
        <v>32</v>
      </c>
      <c r="B34" s="48" t="s">
        <v>107</v>
      </c>
      <c r="C34" s="117">
        <v>157</v>
      </c>
    </row>
    <row r="35" spans="1:3">
      <c r="A35" s="98">
        <v>33</v>
      </c>
      <c r="B35" s="48" t="s">
        <v>29</v>
      </c>
      <c r="C35" s="117">
        <v>156</v>
      </c>
    </row>
    <row r="36" spans="1:3">
      <c r="A36" s="98">
        <v>34</v>
      </c>
      <c r="B36" s="48" t="s">
        <v>45</v>
      </c>
      <c r="C36" s="117">
        <v>150</v>
      </c>
    </row>
    <row r="37" spans="1:3">
      <c r="A37" s="98">
        <v>35</v>
      </c>
      <c r="B37" s="48" t="s">
        <v>32</v>
      </c>
      <c r="C37" s="117">
        <v>147</v>
      </c>
    </row>
    <row r="38" spans="1:3">
      <c r="A38" s="98">
        <v>36</v>
      </c>
      <c r="B38" s="48" t="s">
        <v>57</v>
      </c>
      <c r="C38" s="117">
        <v>143</v>
      </c>
    </row>
    <row r="39" spans="1:3">
      <c r="A39" s="98">
        <v>37</v>
      </c>
      <c r="B39" s="48" t="s">
        <v>40</v>
      </c>
      <c r="C39" s="117">
        <v>139</v>
      </c>
    </row>
    <row r="40" spans="1:3">
      <c r="A40" s="98">
        <v>38</v>
      </c>
      <c r="B40" s="48" t="s">
        <v>104</v>
      </c>
      <c r="C40" s="117">
        <v>132</v>
      </c>
    </row>
    <row r="41" spans="1:3">
      <c r="A41" s="98">
        <v>39</v>
      </c>
      <c r="B41" s="48" t="s">
        <v>23</v>
      </c>
      <c r="C41" s="117">
        <v>121</v>
      </c>
    </row>
    <row r="42" spans="1:3">
      <c r="A42" s="98">
        <v>40</v>
      </c>
      <c r="B42" s="70" t="s">
        <v>42</v>
      </c>
      <c r="C42" s="117">
        <v>117</v>
      </c>
    </row>
    <row r="43" spans="1:3">
      <c r="A43" s="98">
        <v>41</v>
      </c>
      <c r="B43" s="48" t="s">
        <v>59</v>
      </c>
      <c r="C43" s="117">
        <v>117</v>
      </c>
    </row>
    <row r="44" spans="1:3">
      <c r="A44" s="98">
        <v>42</v>
      </c>
      <c r="B44" s="48" t="s">
        <v>41</v>
      </c>
      <c r="C44" s="117">
        <v>110</v>
      </c>
    </row>
    <row r="45" spans="1:3">
      <c r="A45" s="98">
        <v>43</v>
      </c>
      <c r="B45" s="48" t="s">
        <v>47</v>
      </c>
      <c r="C45" s="117">
        <v>103</v>
      </c>
    </row>
    <row r="46" spans="1:3">
      <c r="A46" s="98">
        <v>44</v>
      </c>
      <c r="B46" s="48" t="s">
        <v>44</v>
      </c>
      <c r="C46" s="117">
        <v>93</v>
      </c>
    </row>
    <row r="47" spans="1:3">
      <c r="A47" s="98">
        <v>45</v>
      </c>
      <c r="B47" s="48" t="s">
        <v>46</v>
      </c>
      <c r="C47" s="117">
        <v>79.8</v>
      </c>
    </row>
    <row r="48" spans="1:3">
      <c r="A48" s="98">
        <v>46</v>
      </c>
      <c r="B48" s="48" t="s">
        <v>36</v>
      </c>
      <c r="C48" s="117">
        <v>77.2</v>
      </c>
    </row>
    <row r="49" spans="1:3">
      <c r="A49" s="98">
        <v>47</v>
      </c>
      <c r="B49" s="48" t="s">
        <v>18</v>
      </c>
      <c r="C49" s="117">
        <v>74.3</v>
      </c>
    </row>
    <row r="50" spans="1:3">
      <c r="A50" s="98">
        <v>48</v>
      </c>
      <c r="B50" s="70" t="s">
        <v>19</v>
      </c>
      <c r="C50" s="117">
        <v>73.900000000000006</v>
      </c>
    </row>
    <row r="51" spans="1:3">
      <c r="A51" s="98">
        <v>49</v>
      </c>
      <c r="B51" s="48" t="s">
        <v>58</v>
      </c>
      <c r="C51" s="117">
        <v>72.2</v>
      </c>
    </row>
    <row r="52" spans="1:3">
      <c r="A52" s="98">
        <v>50</v>
      </c>
      <c r="B52" s="48" t="s">
        <v>52</v>
      </c>
      <c r="C52" s="117">
        <v>67.5</v>
      </c>
    </row>
    <row r="53" spans="1:3" ht="15.75" thickBot="1">
      <c r="A53" s="98">
        <v>51</v>
      </c>
      <c r="B53" s="69" t="s">
        <v>51</v>
      </c>
      <c r="C53" s="118">
        <v>0</v>
      </c>
    </row>
  </sheetData>
  <mergeCells count="1">
    <mergeCell ref="A1:B1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E54"/>
  <sheetViews>
    <sheetView workbookViewId="0"/>
  </sheetViews>
  <sheetFormatPr defaultRowHeight="15"/>
  <cols>
    <col min="1" max="1" width="41.85546875" style="95" bestFit="1" customWidth="1"/>
    <col min="2" max="2" width="34.5703125" style="95" customWidth="1"/>
    <col min="3" max="3" width="33.28515625" style="95" customWidth="1"/>
    <col min="4" max="4" width="24.7109375" style="95" customWidth="1"/>
    <col min="5" max="5" width="9.140625" style="95"/>
  </cols>
  <sheetData>
    <row r="1" spans="1:4" ht="42.75" thickBot="1">
      <c r="B1" s="106" t="s">
        <v>5</v>
      </c>
      <c r="C1" s="107" t="s">
        <v>130</v>
      </c>
      <c r="D1" s="107" t="s">
        <v>111</v>
      </c>
    </row>
    <row r="2" spans="1:4">
      <c r="A2" s="47" t="s">
        <v>18</v>
      </c>
      <c r="B2" s="95">
        <v>1</v>
      </c>
      <c r="C2" s="95">
        <v>47</v>
      </c>
      <c r="D2" s="95">
        <f t="shared" ref="D2:D52" si="0">B2-C2</f>
        <v>-46</v>
      </c>
    </row>
    <row r="3" spans="1:4">
      <c r="A3" s="48" t="s">
        <v>103</v>
      </c>
      <c r="B3" s="95">
        <v>2</v>
      </c>
      <c r="C3" s="95">
        <v>24</v>
      </c>
      <c r="D3" s="95">
        <f t="shared" si="0"/>
        <v>-22</v>
      </c>
    </row>
    <row r="4" spans="1:4">
      <c r="A4" s="48" t="s">
        <v>19</v>
      </c>
      <c r="B4" s="95">
        <v>3</v>
      </c>
      <c r="C4" s="95">
        <v>48</v>
      </c>
      <c r="D4" s="95">
        <f t="shared" si="0"/>
        <v>-45</v>
      </c>
    </row>
    <row r="5" spans="1:4">
      <c r="A5" s="48" t="s">
        <v>77</v>
      </c>
      <c r="B5" s="95">
        <v>4</v>
      </c>
      <c r="C5" s="95">
        <v>32</v>
      </c>
      <c r="D5" s="95">
        <f t="shared" si="0"/>
        <v>-28</v>
      </c>
    </row>
    <row r="6" spans="1:4">
      <c r="A6" s="48" t="s">
        <v>15</v>
      </c>
      <c r="B6" s="95">
        <v>5</v>
      </c>
      <c r="C6" s="95">
        <v>23</v>
      </c>
      <c r="D6" s="95">
        <f t="shared" si="0"/>
        <v>-18</v>
      </c>
    </row>
    <row r="7" spans="1:4">
      <c r="A7" s="48" t="s">
        <v>23</v>
      </c>
      <c r="B7" s="95">
        <v>6</v>
      </c>
      <c r="C7" s="95">
        <v>39</v>
      </c>
      <c r="D7" s="95">
        <f t="shared" si="0"/>
        <v>-33</v>
      </c>
    </row>
    <row r="8" spans="1:4">
      <c r="A8" s="48" t="s">
        <v>29</v>
      </c>
      <c r="B8" s="95">
        <v>7</v>
      </c>
      <c r="C8" s="95">
        <v>33</v>
      </c>
      <c r="D8" s="95">
        <f t="shared" si="0"/>
        <v>-26</v>
      </c>
    </row>
    <row r="9" spans="1:4">
      <c r="A9" s="48" t="s">
        <v>31</v>
      </c>
      <c r="B9" s="95">
        <v>8</v>
      </c>
      <c r="C9" s="95">
        <v>27</v>
      </c>
      <c r="D9" s="95">
        <f t="shared" si="0"/>
        <v>-19</v>
      </c>
    </row>
    <row r="10" spans="1:4">
      <c r="A10" s="48" t="s">
        <v>16</v>
      </c>
      <c r="B10" s="95">
        <v>9</v>
      </c>
      <c r="C10" s="95">
        <v>21</v>
      </c>
      <c r="D10" s="95">
        <f t="shared" si="0"/>
        <v>-12</v>
      </c>
    </row>
    <row r="11" spans="1:4">
      <c r="A11" s="48" t="s">
        <v>108</v>
      </c>
      <c r="B11" s="95">
        <v>10</v>
      </c>
      <c r="C11" s="95">
        <v>9</v>
      </c>
      <c r="D11" s="95">
        <f t="shared" si="0"/>
        <v>1</v>
      </c>
    </row>
    <row r="12" spans="1:4">
      <c r="A12" s="48" t="s">
        <v>24</v>
      </c>
      <c r="B12" s="95">
        <v>11</v>
      </c>
      <c r="C12" s="95">
        <v>17</v>
      </c>
      <c r="D12" s="95">
        <f t="shared" si="0"/>
        <v>-6</v>
      </c>
    </row>
    <row r="13" spans="1:4">
      <c r="A13" s="48" t="s">
        <v>44</v>
      </c>
      <c r="B13" s="95">
        <v>12</v>
      </c>
      <c r="C13" s="95">
        <v>44</v>
      </c>
      <c r="D13" s="95">
        <f t="shared" si="0"/>
        <v>-32</v>
      </c>
    </row>
    <row r="14" spans="1:4">
      <c r="A14" s="48" t="s">
        <v>38</v>
      </c>
      <c r="B14" s="95">
        <v>13</v>
      </c>
      <c r="C14" s="95">
        <v>20</v>
      </c>
      <c r="D14" s="95">
        <f t="shared" si="0"/>
        <v>-7</v>
      </c>
    </row>
    <row r="15" spans="1:4">
      <c r="A15" s="48" t="s">
        <v>22</v>
      </c>
      <c r="B15" s="95">
        <v>14</v>
      </c>
      <c r="C15" s="95">
        <v>12</v>
      </c>
      <c r="D15" s="95">
        <f t="shared" si="0"/>
        <v>2</v>
      </c>
    </row>
    <row r="16" spans="1:4">
      <c r="A16" s="48" t="s">
        <v>48</v>
      </c>
      <c r="B16" s="95">
        <v>15</v>
      </c>
      <c r="C16" s="95">
        <v>22</v>
      </c>
      <c r="D16" s="95">
        <f t="shared" si="0"/>
        <v>-7</v>
      </c>
    </row>
    <row r="17" spans="1:4">
      <c r="A17" s="48" t="s">
        <v>27</v>
      </c>
      <c r="B17" s="95">
        <v>16</v>
      </c>
      <c r="C17" s="95">
        <v>1</v>
      </c>
      <c r="D17" s="95">
        <f t="shared" si="0"/>
        <v>15</v>
      </c>
    </row>
    <row r="18" spans="1:4">
      <c r="A18" s="48" t="s">
        <v>25</v>
      </c>
      <c r="B18" s="95">
        <v>17</v>
      </c>
      <c r="C18" s="95">
        <v>30</v>
      </c>
      <c r="D18" s="95">
        <f t="shared" si="0"/>
        <v>-13</v>
      </c>
    </row>
    <row r="19" spans="1:4">
      <c r="A19" s="48" t="s">
        <v>39</v>
      </c>
      <c r="B19" s="95">
        <v>18</v>
      </c>
      <c r="C19" s="95">
        <v>4</v>
      </c>
      <c r="D19" s="95">
        <f t="shared" si="0"/>
        <v>14</v>
      </c>
    </row>
    <row r="20" spans="1:4">
      <c r="A20" s="48" t="s">
        <v>20</v>
      </c>
      <c r="B20" s="95">
        <v>19</v>
      </c>
      <c r="C20" s="95">
        <v>15</v>
      </c>
      <c r="D20" s="95">
        <f t="shared" si="0"/>
        <v>4</v>
      </c>
    </row>
    <row r="21" spans="1:4">
      <c r="A21" s="48" t="s">
        <v>56</v>
      </c>
      <c r="B21" s="95">
        <v>20</v>
      </c>
      <c r="C21" s="95">
        <v>3</v>
      </c>
      <c r="D21" s="95">
        <f t="shared" si="0"/>
        <v>17</v>
      </c>
    </row>
    <row r="22" spans="1:4">
      <c r="A22" s="48" t="s">
        <v>35</v>
      </c>
      <c r="B22" s="95">
        <v>21</v>
      </c>
      <c r="C22" s="95">
        <v>6</v>
      </c>
      <c r="D22" s="95">
        <f t="shared" si="0"/>
        <v>15</v>
      </c>
    </row>
    <row r="23" spans="1:4">
      <c r="A23" s="48" t="s">
        <v>34</v>
      </c>
      <c r="B23" s="95">
        <v>22</v>
      </c>
      <c r="C23" s="95">
        <v>14</v>
      </c>
      <c r="D23" s="95">
        <f t="shared" si="0"/>
        <v>8</v>
      </c>
    </row>
    <row r="24" spans="1:4">
      <c r="A24" s="48" t="s">
        <v>57</v>
      </c>
      <c r="B24" s="95">
        <v>23</v>
      </c>
      <c r="C24" s="95">
        <v>36</v>
      </c>
      <c r="D24" s="95">
        <f t="shared" si="0"/>
        <v>-13</v>
      </c>
    </row>
    <row r="25" spans="1:4">
      <c r="A25" s="48" t="s">
        <v>37</v>
      </c>
      <c r="B25" s="95">
        <v>24</v>
      </c>
      <c r="C25" s="95">
        <v>11</v>
      </c>
      <c r="D25" s="95">
        <f t="shared" si="0"/>
        <v>13</v>
      </c>
    </row>
    <row r="26" spans="1:4">
      <c r="A26" s="48" t="s">
        <v>26</v>
      </c>
      <c r="B26" s="95">
        <v>25</v>
      </c>
      <c r="C26" s="95">
        <v>26</v>
      </c>
      <c r="D26" s="95">
        <f t="shared" si="0"/>
        <v>-1</v>
      </c>
    </row>
    <row r="27" spans="1:4">
      <c r="A27" s="48" t="s">
        <v>105</v>
      </c>
      <c r="B27" s="95">
        <v>26</v>
      </c>
      <c r="C27" s="95">
        <v>5</v>
      </c>
      <c r="D27" s="95">
        <f t="shared" si="0"/>
        <v>21</v>
      </c>
    </row>
    <row r="28" spans="1:4">
      <c r="A28" s="48" t="s">
        <v>54</v>
      </c>
      <c r="B28" s="95">
        <v>27</v>
      </c>
      <c r="C28" s="95">
        <v>25</v>
      </c>
      <c r="D28" s="95">
        <f t="shared" si="0"/>
        <v>2</v>
      </c>
    </row>
    <row r="29" spans="1:4">
      <c r="A29" s="48" t="s">
        <v>47</v>
      </c>
      <c r="B29" s="95">
        <v>28</v>
      </c>
      <c r="C29" s="95">
        <v>43</v>
      </c>
      <c r="D29" s="95">
        <f t="shared" si="0"/>
        <v>-15</v>
      </c>
    </row>
    <row r="30" spans="1:4">
      <c r="A30" s="48" t="s">
        <v>30</v>
      </c>
      <c r="B30" s="95">
        <v>29</v>
      </c>
      <c r="C30" s="95">
        <v>16</v>
      </c>
      <c r="D30" s="95">
        <f t="shared" si="0"/>
        <v>13</v>
      </c>
    </row>
    <row r="31" spans="1:4">
      <c r="A31" s="48" t="s">
        <v>28</v>
      </c>
      <c r="B31" s="95">
        <v>30</v>
      </c>
      <c r="C31" s="95">
        <v>31</v>
      </c>
      <c r="D31" s="95">
        <f t="shared" si="0"/>
        <v>-1</v>
      </c>
    </row>
    <row r="32" spans="1:4">
      <c r="A32" s="48" t="s">
        <v>49</v>
      </c>
      <c r="B32" s="95">
        <v>31</v>
      </c>
      <c r="C32" s="95">
        <v>28</v>
      </c>
      <c r="D32" s="95">
        <f t="shared" si="0"/>
        <v>3</v>
      </c>
    </row>
    <row r="33" spans="1:4">
      <c r="A33" s="48" t="s">
        <v>40</v>
      </c>
      <c r="B33" s="95">
        <v>32</v>
      </c>
      <c r="C33" s="95">
        <v>37</v>
      </c>
      <c r="D33" s="95">
        <f t="shared" si="0"/>
        <v>-5</v>
      </c>
    </row>
    <row r="34" spans="1:4">
      <c r="A34" s="48" t="s">
        <v>33</v>
      </c>
      <c r="B34" s="95">
        <v>33</v>
      </c>
      <c r="C34" s="95">
        <v>2</v>
      </c>
      <c r="D34" s="95">
        <f t="shared" si="0"/>
        <v>31</v>
      </c>
    </row>
    <row r="35" spans="1:4">
      <c r="A35" s="48" t="s">
        <v>52</v>
      </c>
      <c r="B35" s="95">
        <v>34</v>
      </c>
      <c r="C35" s="95">
        <v>50</v>
      </c>
      <c r="D35" s="95">
        <f t="shared" si="0"/>
        <v>-16</v>
      </c>
    </row>
    <row r="36" spans="1:4">
      <c r="A36" s="48" t="s">
        <v>32</v>
      </c>
      <c r="B36" s="95">
        <v>35</v>
      </c>
      <c r="C36" s="95">
        <v>35</v>
      </c>
      <c r="D36" s="95">
        <f t="shared" si="0"/>
        <v>0</v>
      </c>
    </row>
    <row r="37" spans="1:4">
      <c r="A37" s="48" t="s">
        <v>41</v>
      </c>
      <c r="B37" s="95">
        <v>36</v>
      </c>
      <c r="C37" s="95">
        <v>42</v>
      </c>
      <c r="D37" s="95">
        <f t="shared" si="0"/>
        <v>-6</v>
      </c>
    </row>
    <row r="38" spans="1:4">
      <c r="A38" s="48" t="s">
        <v>66</v>
      </c>
      <c r="B38" s="95">
        <v>37</v>
      </c>
      <c r="C38" s="95">
        <v>38</v>
      </c>
      <c r="D38" s="95">
        <f t="shared" si="0"/>
        <v>-1</v>
      </c>
    </row>
    <row r="39" spans="1:4">
      <c r="A39" s="48" t="s">
        <v>45</v>
      </c>
      <c r="B39" s="95">
        <v>38</v>
      </c>
      <c r="C39" s="95">
        <v>34</v>
      </c>
      <c r="D39" s="95">
        <f t="shared" si="0"/>
        <v>4</v>
      </c>
    </row>
    <row r="40" spans="1:4">
      <c r="A40" s="48" t="s">
        <v>21</v>
      </c>
      <c r="B40" s="95">
        <v>39</v>
      </c>
      <c r="C40" s="95">
        <v>13</v>
      </c>
      <c r="D40" s="95">
        <f t="shared" si="0"/>
        <v>26</v>
      </c>
    </row>
    <row r="41" spans="1:4">
      <c r="A41" s="48" t="s">
        <v>43</v>
      </c>
      <c r="B41" s="95">
        <v>40</v>
      </c>
      <c r="C41" s="95">
        <v>19</v>
      </c>
      <c r="D41" s="95">
        <f t="shared" si="0"/>
        <v>21</v>
      </c>
    </row>
    <row r="42" spans="1:4">
      <c r="A42" s="48" t="s">
        <v>60</v>
      </c>
      <c r="B42" s="95">
        <v>41</v>
      </c>
      <c r="C42" s="95">
        <v>7</v>
      </c>
      <c r="D42" s="95">
        <f t="shared" si="0"/>
        <v>34</v>
      </c>
    </row>
    <row r="43" spans="1:4">
      <c r="A43" s="48" t="s">
        <v>55</v>
      </c>
      <c r="B43" s="95">
        <v>42</v>
      </c>
      <c r="C43" s="95">
        <v>18</v>
      </c>
      <c r="D43" s="95">
        <f t="shared" si="0"/>
        <v>24</v>
      </c>
    </row>
    <row r="44" spans="1:4">
      <c r="A44" s="48" t="s">
        <v>36</v>
      </c>
      <c r="B44" s="95">
        <v>43</v>
      </c>
      <c r="C44" s="95">
        <v>46</v>
      </c>
      <c r="D44" s="95">
        <f t="shared" si="0"/>
        <v>-3</v>
      </c>
    </row>
    <row r="45" spans="1:4">
      <c r="A45" s="48" t="s">
        <v>53</v>
      </c>
      <c r="B45" s="95">
        <v>44</v>
      </c>
      <c r="C45" s="95">
        <v>10</v>
      </c>
      <c r="D45" s="95">
        <f t="shared" si="0"/>
        <v>34</v>
      </c>
    </row>
    <row r="46" spans="1:4">
      <c r="A46" s="70" t="s">
        <v>50</v>
      </c>
      <c r="B46" s="95">
        <v>45</v>
      </c>
      <c r="C46" s="95">
        <v>29</v>
      </c>
      <c r="D46" s="95">
        <f t="shared" si="0"/>
        <v>16</v>
      </c>
    </row>
    <row r="47" spans="1:4">
      <c r="A47" s="70" t="s">
        <v>42</v>
      </c>
      <c r="B47" s="95">
        <v>46</v>
      </c>
      <c r="C47" s="95">
        <v>40</v>
      </c>
      <c r="D47" s="95">
        <f t="shared" si="0"/>
        <v>6</v>
      </c>
    </row>
    <row r="48" spans="1:4">
      <c r="A48" s="48" t="s">
        <v>59</v>
      </c>
      <c r="B48" s="95">
        <v>47</v>
      </c>
      <c r="C48" s="95">
        <v>41</v>
      </c>
      <c r="D48" s="95">
        <f t="shared" si="0"/>
        <v>6</v>
      </c>
    </row>
    <row r="49" spans="1:4">
      <c r="A49" s="70" t="s">
        <v>61</v>
      </c>
      <c r="B49" s="95">
        <v>48</v>
      </c>
      <c r="C49" s="95">
        <v>8</v>
      </c>
      <c r="D49" s="95">
        <f t="shared" si="0"/>
        <v>40</v>
      </c>
    </row>
    <row r="50" spans="1:4">
      <c r="A50" s="48" t="s">
        <v>46</v>
      </c>
      <c r="B50" s="95">
        <v>49</v>
      </c>
      <c r="C50" s="95">
        <v>45</v>
      </c>
      <c r="D50" s="95">
        <f t="shared" si="0"/>
        <v>4</v>
      </c>
    </row>
    <row r="51" spans="1:4">
      <c r="A51" s="70" t="s">
        <v>58</v>
      </c>
      <c r="B51" s="95">
        <v>50</v>
      </c>
      <c r="C51" s="95">
        <v>49</v>
      </c>
      <c r="D51" s="95">
        <f t="shared" si="0"/>
        <v>1</v>
      </c>
    </row>
    <row r="52" spans="1:4" ht="15.75" thickBot="1">
      <c r="A52" s="69" t="s">
        <v>51</v>
      </c>
      <c r="B52" s="95">
        <v>51</v>
      </c>
      <c r="C52" s="95">
        <v>51</v>
      </c>
      <c r="D52" s="95">
        <f t="shared" si="0"/>
        <v>0</v>
      </c>
    </row>
    <row r="53" spans="1:4" ht="15.75" thickBot="1"/>
    <row r="54" spans="1:4" ht="16.5" thickBot="1">
      <c r="A54" s="96" t="s">
        <v>110</v>
      </c>
      <c r="B54" s="97">
        <f>CORREL(B2:B52,C2:C52)</f>
        <v>0.14968325791855203</v>
      </c>
    </row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53"/>
  <sheetViews>
    <sheetView workbookViewId="0">
      <selection activeCell="C2" sqref="C2"/>
    </sheetView>
  </sheetViews>
  <sheetFormatPr defaultRowHeight="15"/>
  <cols>
    <col min="1" max="1" width="12.5703125" customWidth="1"/>
    <col min="2" max="2" width="61.140625" customWidth="1"/>
    <col min="3" max="3" width="32.5703125" customWidth="1"/>
    <col min="5" max="5" width="14.28515625" customWidth="1"/>
  </cols>
  <sheetData>
    <row r="1" spans="1:7" ht="35.25" customHeight="1" thickTop="1" thickBot="1">
      <c r="A1" s="124" t="s">
        <v>128</v>
      </c>
      <c r="B1" s="125"/>
      <c r="C1" s="80" t="s">
        <v>132</v>
      </c>
    </row>
    <row r="2" spans="1:7" ht="34.5" customHeight="1" thickTop="1" thickBot="1">
      <c r="A2" s="108" t="s">
        <v>17</v>
      </c>
      <c r="B2" s="109"/>
      <c r="C2" s="108" t="s">
        <v>133</v>
      </c>
    </row>
    <row r="3" spans="1:7">
      <c r="A3" s="119">
        <v>1</v>
      </c>
      <c r="B3" s="47" t="s">
        <v>107</v>
      </c>
      <c r="C3" s="117">
        <v>0</v>
      </c>
      <c r="G3" s="120"/>
    </row>
    <row r="4" spans="1:7">
      <c r="A4" s="119">
        <v>2</v>
      </c>
      <c r="B4" s="100" t="s">
        <v>16</v>
      </c>
      <c r="C4" s="117">
        <v>0</v>
      </c>
      <c r="G4" s="120"/>
    </row>
    <row r="5" spans="1:7">
      <c r="A5" s="119">
        <v>3</v>
      </c>
      <c r="B5" s="48" t="s">
        <v>23</v>
      </c>
      <c r="C5" s="117">
        <v>0</v>
      </c>
      <c r="G5" s="120"/>
    </row>
    <row r="6" spans="1:7">
      <c r="A6" s="119">
        <v>4</v>
      </c>
      <c r="B6" s="48" t="s">
        <v>19</v>
      </c>
      <c r="C6" s="117">
        <v>0</v>
      </c>
      <c r="G6" s="120"/>
    </row>
    <row r="7" spans="1:7">
      <c r="A7" s="119">
        <v>5</v>
      </c>
      <c r="B7" s="48" t="s">
        <v>27</v>
      </c>
      <c r="C7" s="117">
        <v>0</v>
      </c>
      <c r="G7" s="120"/>
    </row>
    <row r="8" spans="1:7">
      <c r="A8" s="119">
        <v>6</v>
      </c>
      <c r="B8" s="48" t="s">
        <v>104</v>
      </c>
      <c r="C8" s="117">
        <v>0</v>
      </c>
      <c r="D8" t="s">
        <v>129</v>
      </c>
      <c r="G8" s="120"/>
    </row>
    <row r="9" spans="1:7">
      <c r="A9" s="119">
        <v>7</v>
      </c>
      <c r="B9" s="48" t="s">
        <v>18</v>
      </c>
      <c r="C9" s="117">
        <v>0</v>
      </c>
      <c r="G9" s="120"/>
    </row>
    <row r="10" spans="1:7">
      <c r="A10" s="119">
        <v>8</v>
      </c>
      <c r="B10" s="48" t="s">
        <v>15</v>
      </c>
      <c r="C10" s="117">
        <v>0.42876347528513897</v>
      </c>
      <c r="G10" s="120"/>
    </row>
    <row r="11" spans="1:7">
      <c r="A11" s="119">
        <v>9</v>
      </c>
      <c r="B11" s="48" t="s">
        <v>29</v>
      </c>
      <c r="C11" s="117">
        <v>1.2069795012622835</v>
      </c>
      <c r="G11" s="120"/>
    </row>
    <row r="12" spans="1:7">
      <c r="A12" s="119">
        <v>10</v>
      </c>
      <c r="B12" s="48" t="s">
        <v>20</v>
      </c>
      <c r="C12" s="117">
        <v>1.7486355013321913</v>
      </c>
      <c r="G12" s="120"/>
    </row>
    <row r="13" spans="1:7">
      <c r="A13" s="119">
        <v>11</v>
      </c>
      <c r="B13" s="48" t="s">
        <v>103</v>
      </c>
      <c r="C13" s="117">
        <v>2.4081139878230764</v>
      </c>
      <c r="G13" s="120"/>
    </row>
    <row r="14" spans="1:7">
      <c r="A14" s="119">
        <v>12</v>
      </c>
      <c r="B14" s="48" t="s">
        <v>33</v>
      </c>
      <c r="C14" s="117">
        <v>4.9915530677153317</v>
      </c>
      <c r="G14" s="120"/>
    </row>
    <row r="15" spans="1:7">
      <c r="A15" s="119">
        <v>13</v>
      </c>
      <c r="B15" s="48" t="s">
        <v>21</v>
      </c>
      <c r="C15" s="117">
        <v>5.4758690721240182</v>
      </c>
      <c r="G15" s="120"/>
    </row>
    <row r="16" spans="1:7">
      <c r="A16" s="119">
        <v>14</v>
      </c>
      <c r="B16" s="48" t="s">
        <v>24</v>
      </c>
      <c r="C16" s="117">
        <v>5.742093944863953</v>
      </c>
      <c r="G16" s="120"/>
    </row>
    <row r="17" spans="1:7">
      <c r="A17" s="119">
        <v>15</v>
      </c>
      <c r="B17" s="48" t="s">
        <v>25</v>
      </c>
      <c r="C17" s="117">
        <v>6.2881866245286915</v>
      </c>
      <c r="G17" s="120"/>
    </row>
    <row r="18" spans="1:7">
      <c r="A18" s="119">
        <v>16</v>
      </c>
      <c r="B18" s="48" t="s">
        <v>30</v>
      </c>
      <c r="C18" s="117">
        <v>6.6320931986331786</v>
      </c>
      <c r="G18" s="120"/>
    </row>
    <row r="19" spans="1:7">
      <c r="A19" s="119">
        <v>17</v>
      </c>
      <c r="B19" s="48" t="s">
        <v>28</v>
      </c>
      <c r="C19" s="117">
        <v>8.1728890742428764</v>
      </c>
      <c r="G19" s="120"/>
    </row>
    <row r="20" spans="1:7">
      <c r="A20" s="119">
        <v>18</v>
      </c>
      <c r="B20" s="48" t="s">
        <v>52</v>
      </c>
      <c r="C20" s="117">
        <v>17.324817119624388</v>
      </c>
      <c r="G20" s="120"/>
    </row>
    <row r="21" spans="1:7">
      <c r="A21" s="119">
        <v>19</v>
      </c>
      <c r="B21" s="48" t="s">
        <v>22</v>
      </c>
      <c r="C21" s="117">
        <v>17.613817342882225</v>
      </c>
      <c r="G21" s="120"/>
    </row>
    <row r="22" spans="1:7">
      <c r="A22" s="119">
        <v>20</v>
      </c>
      <c r="B22" s="48" t="s">
        <v>40</v>
      </c>
      <c r="C22" s="117">
        <v>23.760426927465446</v>
      </c>
      <c r="G22" s="120"/>
    </row>
    <row r="23" spans="1:7">
      <c r="A23" s="119">
        <v>21</v>
      </c>
      <c r="B23" s="48" t="s">
        <v>34</v>
      </c>
      <c r="C23" s="117">
        <v>27.673078042204629</v>
      </c>
      <c r="G23" s="120"/>
    </row>
    <row r="24" spans="1:7">
      <c r="A24" s="119">
        <v>22</v>
      </c>
      <c r="B24" s="48" t="s">
        <v>108</v>
      </c>
      <c r="C24" s="117">
        <v>32.494036273946435</v>
      </c>
      <c r="G24" s="120"/>
    </row>
    <row r="25" spans="1:7">
      <c r="A25" s="119">
        <v>23</v>
      </c>
      <c r="B25" s="48" t="s">
        <v>105</v>
      </c>
      <c r="C25" s="117">
        <v>34.161607605418276</v>
      </c>
      <c r="G25" s="120"/>
    </row>
    <row r="26" spans="1:7">
      <c r="A26" s="119">
        <v>24</v>
      </c>
      <c r="B26" s="48" t="s">
        <v>26</v>
      </c>
      <c r="C26" s="117">
        <v>34.529297741403497</v>
      </c>
      <c r="G26" s="120"/>
    </row>
    <row r="27" spans="1:7">
      <c r="A27" s="119">
        <v>25</v>
      </c>
      <c r="B27" s="48" t="s">
        <v>39</v>
      </c>
      <c r="C27" s="117">
        <v>38.869225250076795</v>
      </c>
      <c r="G27" s="120"/>
    </row>
    <row r="28" spans="1:7">
      <c r="A28" s="119">
        <v>26</v>
      </c>
      <c r="B28" s="48" t="s">
        <v>31</v>
      </c>
      <c r="C28" s="117">
        <v>44.012950522748255</v>
      </c>
      <c r="G28" s="120"/>
    </row>
    <row r="29" spans="1:7">
      <c r="A29" s="119">
        <v>27</v>
      </c>
      <c r="B29" s="48" t="s">
        <v>44</v>
      </c>
      <c r="C29" s="117">
        <v>50.78079328699453</v>
      </c>
      <c r="G29" s="120"/>
    </row>
    <row r="30" spans="1:7">
      <c r="A30" s="119">
        <v>28</v>
      </c>
      <c r="B30" s="48" t="s">
        <v>49</v>
      </c>
      <c r="C30" s="117">
        <v>53.475772913082565</v>
      </c>
      <c r="G30" s="120"/>
    </row>
    <row r="31" spans="1:7">
      <c r="A31" s="119">
        <v>29</v>
      </c>
      <c r="B31" s="48" t="s">
        <v>56</v>
      </c>
      <c r="C31" s="117">
        <v>55.657546222555339</v>
      </c>
      <c r="G31" s="120"/>
    </row>
    <row r="32" spans="1:7">
      <c r="A32" s="119">
        <v>30</v>
      </c>
      <c r="B32" s="48" t="s">
        <v>41</v>
      </c>
      <c r="C32" s="117">
        <v>86.380369640712686</v>
      </c>
      <c r="G32" s="120"/>
    </row>
    <row r="33" spans="1:7">
      <c r="A33" s="119">
        <v>31</v>
      </c>
      <c r="B33" s="48" t="s">
        <v>43</v>
      </c>
      <c r="C33" s="117">
        <v>88.554575538346725</v>
      </c>
      <c r="G33" s="120"/>
    </row>
    <row r="34" spans="1:7">
      <c r="A34" s="119">
        <v>32</v>
      </c>
      <c r="B34" s="48" t="s">
        <v>53</v>
      </c>
      <c r="C34" s="117">
        <v>113.58177253779048</v>
      </c>
      <c r="G34" s="120"/>
    </row>
    <row r="35" spans="1:7">
      <c r="A35" s="119">
        <v>33</v>
      </c>
      <c r="B35" s="48" t="s">
        <v>45</v>
      </c>
      <c r="C35" s="117">
        <v>116.99427329408252</v>
      </c>
      <c r="G35" s="120"/>
    </row>
    <row r="36" spans="1:7">
      <c r="A36" s="119">
        <v>34</v>
      </c>
      <c r="B36" s="48" t="s">
        <v>57</v>
      </c>
      <c r="C36" s="117">
        <v>127.63566072097071</v>
      </c>
      <c r="G36" s="120"/>
    </row>
    <row r="37" spans="1:7">
      <c r="A37" s="119">
        <v>35</v>
      </c>
      <c r="B37" s="48" t="s">
        <v>35</v>
      </c>
      <c r="C37" s="117">
        <v>138.81970380769928</v>
      </c>
      <c r="G37" s="120"/>
    </row>
    <row r="38" spans="1:7">
      <c r="A38" s="119">
        <v>36</v>
      </c>
      <c r="B38" s="48" t="s">
        <v>32</v>
      </c>
      <c r="C38" s="117">
        <v>171.80618185828757</v>
      </c>
      <c r="G38" s="120"/>
    </row>
    <row r="39" spans="1:7">
      <c r="A39" s="119">
        <v>37</v>
      </c>
      <c r="B39" s="48" t="s">
        <v>47</v>
      </c>
      <c r="C39" s="117">
        <v>201.17389804811225</v>
      </c>
      <c r="G39" s="120"/>
    </row>
    <row r="40" spans="1:7">
      <c r="A40" s="119">
        <v>38</v>
      </c>
      <c r="B40" s="48" t="s">
        <v>38</v>
      </c>
      <c r="C40" s="117">
        <v>219.94011781536159</v>
      </c>
      <c r="G40" s="120"/>
    </row>
    <row r="41" spans="1:7">
      <c r="A41" s="119">
        <v>39</v>
      </c>
      <c r="B41" s="70" t="s">
        <v>50</v>
      </c>
      <c r="C41" s="117">
        <v>270.12697721847496</v>
      </c>
      <c r="G41" s="120"/>
    </row>
    <row r="42" spans="1:7">
      <c r="A42" s="119">
        <v>40</v>
      </c>
      <c r="B42" s="48" t="s">
        <v>60</v>
      </c>
      <c r="C42" s="117">
        <v>310.06145690838622</v>
      </c>
      <c r="G42" s="120"/>
    </row>
    <row r="43" spans="1:7">
      <c r="A43" s="119">
        <v>41</v>
      </c>
      <c r="B43" s="48" t="s">
        <v>55</v>
      </c>
      <c r="C43" s="117">
        <v>355.1193273395856</v>
      </c>
      <c r="G43" s="120"/>
    </row>
    <row r="44" spans="1:7">
      <c r="A44" s="119">
        <v>42</v>
      </c>
      <c r="B44" s="48" t="s">
        <v>48</v>
      </c>
      <c r="C44" s="117">
        <v>378.75867976299446</v>
      </c>
      <c r="G44" s="120"/>
    </row>
    <row r="45" spans="1:7">
      <c r="A45" s="119">
        <v>43</v>
      </c>
      <c r="B45" s="48" t="s">
        <v>54</v>
      </c>
      <c r="C45" s="117">
        <v>379.93113803677693</v>
      </c>
      <c r="G45" s="120"/>
    </row>
    <row r="46" spans="1:7">
      <c r="A46" s="119">
        <v>44</v>
      </c>
      <c r="B46" s="70" t="s">
        <v>61</v>
      </c>
      <c r="C46" s="117">
        <v>411.85621811204402</v>
      </c>
      <c r="G46" s="120"/>
    </row>
    <row r="47" spans="1:7">
      <c r="A47" s="119">
        <v>45</v>
      </c>
      <c r="B47" s="48" t="s">
        <v>36</v>
      </c>
      <c r="C47" s="117">
        <v>504.77236035547969</v>
      </c>
      <c r="G47" s="120"/>
    </row>
    <row r="48" spans="1:7">
      <c r="A48" s="119">
        <v>46</v>
      </c>
      <c r="B48" s="70" t="s">
        <v>58</v>
      </c>
      <c r="C48" s="117">
        <v>588.02988991724794</v>
      </c>
      <c r="G48" s="120"/>
    </row>
    <row r="49" spans="1:7">
      <c r="A49" s="119">
        <v>47</v>
      </c>
      <c r="B49" s="48" t="s">
        <v>37</v>
      </c>
      <c r="C49" s="117">
        <v>595.45451204312417</v>
      </c>
      <c r="G49" s="120"/>
    </row>
    <row r="50" spans="1:7">
      <c r="A50" s="119">
        <v>48</v>
      </c>
      <c r="B50" s="48" t="s">
        <v>59</v>
      </c>
      <c r="C50" s="117">
        <v>783.24135906938386</v>
      </c>
      <c r="G50" s="120"/>
    </row>
    <row r="51" spans="1:7">
      <c r="A51" s="119">
        <v>49</v>
      </c>
      <c r="B51" s="70" t="s">
        <v>42</v>
      </c>
      <c r="C51" s="117">
        <v>866.56953438184746</v>
      </c>
      <c r="G51" s="120"/>
    </row>
    <row r="52" spans="1:7">
      <c r="A52" s="119">
        <v>50</v>
      </c>
      <c r="B52" s="70" t="s">
        <v>51</v>
      </c>
      <c r="C52" s="117">
        <v>1082.0954185284356</v>
      </c>
      <c r="G52" s="120"/>
    </row>
    <row r="53" spans="1:7" ht="15.75" thickBot="1">
      <c r="A53" s="119">
        <v>51</v>
      </c>
      <c r="B53" s="49" t="s">
        <v>46</v>
      </c>
      <c r="C53" s="118">
        <v>1600.5375658167322</v>
      </c>
      <c r="G53" s="120"/>
    </row>
  </sheetData>
  <mergeCells count="1">
    <mergeCell ref="A1:B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54"/>
  <sheetViews>
    <sheetView topLeftCell="A2" workbookViewId="0">
      <selection activeCell="C2" sqref="C2:C52"/>
    </sheetView>
  </sheetViews>
  <sheetFormatPr defaultRowHeight="15"/>
  <cols>
    <col min="1" max="1" width="41.85546875" style="95" bestFit="1" customWidth="1"/>
    <col min="2" max="2" width="32.5703125" style="95" bestFit="1" customWidth="1"/>
    <col min="3" max="3" width="28.28515625" style="95" bestFit="1" customWidth="1"/>
    <col min="4" max="4" width="24.7109375" style="95" customWidth="1"/>
    <col min="5" max="5" width="9.140625" style="95"/>
  </cols>
  <sheetData>
    <row r="1" spans="1:4" ht="42.75" thickBot="1">
      <c r="B1" s="106" t="s">
        <v>5</v>
      </c>
      <c r="C1" s="106" t="s">
        <v>133</v>
      </c>
      <c r="D1" s="107" t="s">
        <v>111</v>
      </c>
    </row>
    <row r="2" spans="1:4">
      <c r="A2" s="47" t="s">
        <v>18</v>
      </c>
      <c r="B2" s="95">
        <v>1</v>
      </c>
      <c r="C2" s="95">
        <v>7</v>
      </c>
      <c r="D2" s="95">
        <f>B2-C2</f>
        <v>-6</v>
      </c>
    </row>
    <row r="3" spans="1:4">
      <c r="A3" s="48" t="s">
        <v>103</v>
      </c>
      <c r="B3" s="95">
        <v>2</v>
      </c>
      <c r="C3" s="95">
        <v>11</v>
      </c>
      <c r="D3" s="95">
        <f>B3-C3</f>
        <v>-9</v>
      </c>
    </row>
    <row r="4" spans="1:4">
      <c r="A4" s="48" t="s">
        <v>19</v>
      </c>
      <c r="B4" s="95">
        <v>3</v>
      </c>
      <c r="C4" s="95">
        <v>4</v>
      </c>
      <c r="D4" s="95">
        <f>B4-C4</f>
        <v>-1</v>
      </c>
    </row>
    <row r="5" spans="1:4">
      <c r="A5" s="48" t="s">
        <v>77</v>
      </c>
      <c r="B5" s="95">
        <v>4</v>
      </c>
      <c r="C5" s="95">
        <v>1</v>
      </c>
      <c r="D5" s="95">
        <f>B5-C5</f>
        <v>3</v>
      </c>
    </row>
    <row r="6" spans="1:4">
      <c r="A6" s="48" t="s">
        <v>15</v>
      </c>
      <c r="B6" s="95">
        <v>5</v>
      </c>
      <c r="C6" s="95">
        <v>8</v>
      </c>
      <c r="D6" s="95">
        <f>B6-C6</f>
        <v>-3</v>
      </c>
    </row>
    <row r="7" spans="1:4">
      <c r="A7" s="48" t="s">
        <v>23</v>
      </c>
      <c r="B7" s="95">
        <v>6</v>
      </c>
      <c r="C7" s="95">
        <v>3</v>
      </c>
      <c r="D7" s="95">
        <f>B7-C7</f>
        <v>3</v>
      </c>
    </row>
    <row r="8" spans="1:4">
      <c r="A8" s="48" t="s">
        <v>29</v>
      </c>
      <c r="B8" s="95">
        <v>7</v>
      </c>
      <c r="C8" s="95">
        <v>9</v>
      </c>
      <c r="D8" s="95">
        <f>B8-C8</f>
        <v>-2</v>
      </c>
    </row>
    <row r="9" spans="1:4">
      <c r="A9" s="48" t="s">
        <v>31</v>
      </c>
      <c r="B9" s="95">
        <v>8</v>
      </c>
      <c r="C9" s="95">
        <v>26</v>
      </c>
      <c r="D9" s="95">
        <f>B9-C9</f>
        <v>-18</v>
      </c>
    </row>
    <row r="10" spans="1:4">
      <c r="A10" s="48" t="s">
        <v>16</v>
      </c>
      <c r="B10" s="95">
        <v>9</v>
      </c>
      <c r="C10" s="95">
        <v>2</v>
      </c>
      <c r="D10" s="95">
        <f>B10-C10</f>
        <v>7</v>
      </c>
    </row>
    <row r="11" spans="1:4">
      <c r="A11" s="48" t="s">
        <v>108</v>
      </c>
      <c r="B11" s="95">
        <v>10</v>
      </c>
      <c r="C11" s="95">
        <v>22</v>
      </c>
      <c r="D11" s="95">
        <f>B11-C11</f>
        <v>-12</v>
      </c>
    </row>
    <row r="12" spans="1:4">
      <c r="A12" s="48" t="s">
        <v>24</v>
      </c>
      <c r="B12" s="95">
        <v>11</v>
      </c>
      <c r="C12" s="95">
        <v>14</v>
      </c>
      <c r="D12" s="95">
        <f>B12-C12</f>
        <v>-3</v>
      </c>
    </row>
    <row r="13" spans="1:4">
      <c r="A13" s="48" t="s">
        <v>44</v>
      </c>
      <c r="B13" s="95">
        <v>12</v>
      </c>
      <c r="C13" s="95">
        <v>27</v>
      </c>
      <c r="D13" s="95">
        <f>B13-C13</f>
        <v>-15</v>
      </c>
    </row>
    <row r="14" spans="1:4">
      <c r="A14" s="48" t="s">
        <v>38</v>
      </c>
      <c r="B14" s="95">
        <v>13</v>
      </c>
      <c r="C14" s="95">
        <v>38</v>
      </c>
      <c r="D14" s="95">
        <f>B14-C14</f>
        <v>-25</v>
      </c>
    </row>
    <row r="15" spans="1:4">
      <c r="A15" s="48" t="s">
        <v>22</v>
      </c>
      <c r="B15" s="95">
        <v>14</v>
      </c>
      <c r="C15" s="95">
        <v>19</v>
      </c>
      <c r="D15" s="95">
        <f>B15-C15</f>
        <v>-5</v>
      </c>
    </row>
    <row r="16" spans="1:4">
      <c r="A16" s="48" t="s">
        <v>48</v>
      </c>
      <c r="B16" s="95">
        <v>15</v>
      </c>
      <c r="C16" s="95">
        <v>42</v>
      </c>
      <c r="D16" s="95">
        <f>B16-C16</f>
        <v>-27</v>
      </c>
    </row>
    <row r="17" spans="1:4">
      <c r="A17" s="48" t="s">
        <v>27</v>
      </c>
      <c r="B17" s="95">
        <v>16</v>
      </c>
      <c r="C17" s="95">
        <v>5</v>
      </c>
      <c r="D17" s="95">
        <f>B17-C17</f>
        <v>11</v>
      </c>
    </row>
    <row r="18" spans="1:4">
      <c r="A18" s="48" t="s">
        <v>25</v>
      </c>
      <c r="B18" s="95">
        <v>17</v>
      </c>
      <c r="C18" s="95">
        <v>15</v>
      </c>
      <c r="D18" s="95">
        <f>B18-C18</f>
        <v>2</v>
      </c>
    </row>
    <row r="19" spans="1:4">
      <c r="A19" s="48" t="s">
        <v>39</v>
      </c>
      <c r="B19" s="95">
        <v>18</v>
      </c>
      <c r="C19" s="95">
        <v>25</v>
      </c>
      <c r="D19" s="95">
        <f>B19-C19</f>
        <v>-7</v>
      </c>
    </row>
    <row r="20" spans="1:4">
      <c r="A20" s="48" t="s">
        <v>20</v>
      </c>
      <c r="B20" s="95">
        <v>19</v>
      </c>
      <c r="C20" s="95">
        <v>10</v>
      </c>
      <c r="D20" s="95">
        <f>B20-C20</f>
        <v>9</v>
      </c>
    </row>
    <row r="21" spans="1:4">
      <c r="A21" s="48" t="s">
        <v>56</v>
      </c>
      <c r="B21" s="95">
        <v>20</v>
      </c>
      <c r="C21" s="95">
        <v>29</v>
      </c>
      <c r="D21" s="95">
        <f>B21-C21</f>
        <v>-9</v>
      </c>
    </row>
    <row r="22" spans="1:4">
      <c r="A22" s="48" t="s">
        <v>35</v>
      </c>
      <c r="B22" s="95">
        <v>21</v>
      </c>
      <c r="C22" s="95">
        <v>35</v>
      </c>
      <c r="D22" s="95">
        <f>B22-C22</f>
        <v>-14</v>
      </c>
    </row>
    <row r="23" spans="1:4">
      <c r="A23" s="48" t="s">
        <v>34</v>
      </c>
      <c r="B23" s="95">
        <v>22</v>
      </c>
      <c r="C23" s="95">
        <v>21</v>
      </c>
      <c r="D23" s="95">
        <f>B23-C23</f>
        <v>1</v>
      </c>
    </row>
    <row r="24" spans="1:4">
      <c r="A24" s="48" t="s">
        <v>57</v>
      </c>
      <c r="B24" s="95">
        <v>23</v>
      </c>
      <c r="C24" s="95">
        <v>34</v>
      </c>
      <c r="D24" s="95">
        <f>B24-C24</f>
        <v>-11</v>
      </c>
    </row>
    <row r="25" spans="1:4">
      <c r="A25" s="48" t="s">
        <v>37</v>
      </c>
      <c r="B25" s="95">
        <v>24</v>
      </c>
      <c r="C25" s="95">
        <v>47</v>
      </c>
      <c r="D25" s="95">
        <f>B25-C25</f>
        <v>-23</v>
      </c>
    </row>
    <row r="26" spans="1:4">
      <c r="A26" s="48" t="s">
        <v>26</v>
      </c>
      <c r="B26" s="95">
        <v>25</v>
      </c>
      <c r="C26" s="95">
        <v>24</v>
      </c>
      <c r="D26" s="95">
        <f>B26-C26</f>
        <v>1</v>
      </c>
    </row>
    <row r="27" spans="1:4">
      <c r="A27" s="48" t="s">
        <v>105</v>
      </c>
      <c r="B27" s="95">
        <v>26</v>
      </c>
      <c r="C27" s="95">
        <v>23</v>
      </c>
      <c r="D27" s="95">
        <f>B27-C27</f>
        <v>3</v>
      </c>
    </row>
    <row r="28" spans="1:4">
      <c r="A28" s="48" t="s">
        <v>54</v>
      </c>
      <c r="B28" s="95">
        <v>27</v>
      </c>
      <c r="C28" s="95">
        <v>43</v>
      </c>
      <c r="D28" s="95">
        <f>B28-C28</f>
        <v>-16</v>
      </c>
    </row>
    <row r="29" spans="1:4">
      <c r="A29" s="48" t="s">
        <v>47</v>
      </c>
      <c r="B29" s="95">
        <v>28</v>
      </c>
      <c r="C29" s="95">
        <v>37</v>
      </c>
      <c r="D29" s="95">
        <f>B29-C29</f>
        <v>-9</v>
      </c>
    </row>
    <row r="30" spans="1:4">
      <c r="A30" s="48" t="s">
        <v>30</v>
      </c>
      <c r="B30" s="95">
        <v>29</v>
      </c>
      <c r="C30" s="95">
        <v>16</v>
      </c>
      <c r="D30" s="95">
        <f>B30-C30</f>
        <v>13</v>
      </c>
    </row>
    <row r="31" spans="1:4">
      <c r="A31" s="48" t="s">
        <v>28</v>
      </c>
      <c r="B31" s="95">
        <v>30</v>
      </c>
      <c r="C31" s="95">
        <v>17</v>
      </c>
      <c r="D31" s="95">
        <f>B31-C31</f>
        <v>13</v>
      </c>
    </row>
    <row r="32" spans="1:4">
      <c r="A32" s="48" t="s">
        <v>49</v>
      </c>
      <c r="B32" s="95">
        <v>31</v>
      </c>
      <c r="C32" s="95">
        <v>28</v>
      </c>
      <c r="D32" s="95">
        <f>B32-C32</f>
        <v>3</v>
      </c>
    </row>
    <row r="33" spans="1:4">
      <c r="A33" s="48" t="s">
        <v>40</v>
      </c>
      <c r="B33" s="95">
        <v>32</v>
      </c>
      <c r="C33" s="95">
        <v>20</v>
      </c>
      <c r="D33" s="95">
        <f>B33-C33</f>
        <v>12</v>
      </c>
    </row>
    <row r="34" spans="1:4">
      <c r="A34" s="48" t="s">
        <v>33</v>
      </c>
      <c r="B34" s="95">
        <v>33</v>
      </c>
      <c r="C34" s="95">
        <v>12</v>
      </c>
      <c r="D34" s="95">
        <f>B34-C34</f>
        <v>21</v>
      </c>
    </row>
    <row r="35" spans="1:4">
      <c r="A35" s="48" t="s">
        <v>52</v>
      </c>
      <c r="B35" s="95">
        <v>34</v>
      </c>
      <c r="C35" s="95">
        <v>18</v>
      </c>
      <c r="D35" s="95">
        <f>B35-C35</f>
        <v>16</v>
      </c>
    </row>
    <row r="36" spans="1:4">
      <c r="A36" s="48" t="s">
        <v>32</v>
      </c>
      <c r="B36" s="95">
        <v>35</v>
      </c>
      <c r="C36" s="95">
        <v>36</v>
      </c>
      <c r="D36" s="95">
        <f>B36-C36</f>
        <v>-1</v>
      </c>
    </row>
    <row r="37" spans="1:4">
      <c r="A37" s="48" t="s">
        <v>41</v>
      </c>
      <c r="B37" s="95">
        <v>36</v>
      </c>
      <c r="C37" s="95">
        <v>30</v>
      </c>
      <c r="D37" s="95">
        <f>B37-C37</f>
        <v>6</v>
      </c>
    </row>
    <row r="38" spans="1:4">
      <c r="A38" s="48" t="s">
        <v>66</v>
      </c>
      <c r="B38" s="95">
        <v>37</v>
      </c>
      <c r="C38" s="95">
        <v>6</v>
      </c>
      <c r="D38" s="95">
        <f>B38-C38</f>
        <v>31</v>
      </c>
    </row>
    <row r="39" spans="1:4">
      <c r="A39" s="48" t="s">
        <v>45</v>
      </c>
      <c r="B39" s="95">
        <v>38</v>
      </c>
      <c r="C39" s="95">
        <v>33</v>
      </c>
      <c r="D39" s="95">
        <f>B39-C39</f>
        <v>5</v>
      </c>
    </row>
    <row r="40" spans="1:4">
      <c r="A40" s="48" t="s">
        <v>21</v>
      </c>
      <c r="B40" s="95">
        <v>39</v>
      </c>
      <c r="C40" s="95">
        <v>13</v>
      </c>
      <c r="D40" s="95">
        <f>B40-C40</f>
        <v>26</v>
      </c>
    </row>
    <row r="41" spans="1:4">
      <c r="A41" s="48" t="s">
        <v>43</v>
      </c>
      <c r="B41" s="95">
        <v>40</v>
      </c>
      <c r="C41" s="95">
        <v>31</v>
      </c>
      <c r="D41" s="95">
        <f>B41-C41</f>
        <v>9</v>
      </c>
    </row>
    <row r="42" spans="1:4">
      <c r="A42" s="48" t="s">
        <v>60</v>
      </c>
      <c r="B42" s="95">
        <v>41</v>
      </c>
      <c r="C42" s="95">
        <v>40</v>
      </c>
      <c r="D42" s="95">
        <f>B42-C42</f>
        <v>1</v>
      </c>
    </row>
    <row r="43" spans="1:4">
      <c r="A43" s="48" t="s">
        <v>55</v>
      </c>
      <c r="B43" s="95">
        <v>42</v>
      </c>
      <c r="C43" s="95">
        <v>41</v>
      </c>
      <c r="D43" s="95">
        <f>B43-C43</f>
        <v>1</v>
      </c>
    </row>
    <row r="44" spans="1:4">
      <c r="A44" s="48" t="s">
        <v>36</v>
      </c>
      <c r="B44" s="95">
        <v>43</v>
      </c>
      <c r="C44" s="95">
        <v>45</v>
      </c>
      <c r="D44" s="95">
        <f>B44-C44</f>
        <v>-2</v>
      </c>
    </row>
    <row r="45" spans="1:4">
      <c r="A45" s="48" t="s">
        <v>53</v>
      </c>
      <c r="B45" s="95">
        <v>44</v>
      </c>
      <c r="C45" s="95">
        <v>32</v>
      </c>
      <c r="D45" s="95">
        <f>B45-C45</f>
        <v>12</v>
      </c>
    </row>
    <row r="46" spans="1:4">
      <c r="A46" s="70" t="s">
        <v>50</v>
      </c>
      <c r="B46" s="95">
        <v>45</v>
      </c>
      <c r="C46" s="95">
        <v>39</v>
      </c>
      <c r="D46" s="95">
        <f>B46-C46</f>
        <v>6</v>
      </c>
    </row>
    <row r="47" spans="1:4">
      <c r="A47" s="70" t="s">
        <v>42</v>
      </c>
      <c r="B47" s="95">
        <v>46</v>
      </c>
      <c r="C47" s="95">
        <v>49</v>
      </c>
      <c r="D47" s="95">
        <f>B47-C47</f>
        <v>-3</v>
      </c>
    </row>
    <row r="48" spans="1:4">
      <c r="A48" s="48" t="s">
        <v>59</v>
      </c>
      <c r="B48" s="95">
        <v>47</v>
      </c>
      <c r="C48" s="95">
        <v>48</v>
      </c>
      <c r="D48" s="95">
        <f>B48-C48</f>
        <v>-1</v>
      </c>
    </row>
    <row r="49" spans="1:4">
      <c r="A49" s="70" t="s">
        <v>61</v>
      </c>
      <c r="B49" s="95">
        <v>48</v>
      </c>
      <c r="C49" s="95">
        <v>44</v>
      </c>
      <c r="D49" s="95">
        <f>B49-C49</f>
        <v>4</v>
      </c>
    </row>
    <row r="50" spans="1:4">
      <c r="A50" s="48" t="s">
        <v>46</v>
      </c>
      <c r="B50" s="95">
        <v>49</v>
      </c>
      <c r="C50" s="95">
        <v>51</v>
      </c>
      <c r="D50" s="95">
        <f>B50-C50</f>
        <v>-2</v>
      </c>
    </row>
    <row r="51" spans="1:4">
      <c r="A51" s="70" t="s">
        <v>58</v>
      </c>
      <c r="B51" s="95">
        <v>50</v>
      </c>
      <c r="C51" s="95">
        <v>46</v>
      </c>
      <c r="D51" s="95">
        <f>B51-C51</f>
        <v>4</v>
      </c>
    </row>
    <row r="52" spans="1:4" ht="15.75" thickBot="1">
      <c r="A52" s="69" t="s">
        <v>51</v>
      </c>
      <c r="B52" s="95">
        <v>51</v>
      </c>
      <c r="C52" s="95">
        <v>50</v>
      </c>
      <c r="D52" s="95">
        <f>B52-C52</f>
        <v>1</v>
      </c>
    </row>
    <row r="53" spans="1:4" ht="15.75" thickBot="1"/>
    <row r="54" spans="1:4" ht="16.5" thickBot="1">
      <c r="A54" s="96" t="s">
        <v>110</v>
      </c>
      <c r="B54" s="97">
        <f>CORREL(B2:B52,C2:C52)</f>
        <v>0.68280542986425341</v>
      </c>
    </row>
  </sheetData>
  <sortState ref="A2:D52">
    <sortCondition ref="B2"/>
  </sortState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:G54"/>
  <sheetViews>
    <sheetView workbookViewId="0"/>
  </sheetViews>
  <sheetFormatPr defaultRowHeight="15"/>
  <cols>
    <col min="1" max="1" width="41.85546875" style="95" bestFit="1" customWidth="1"/>
    <col min="2" max="2" width="23.85546875" style="95" bestFit="1" customWidth="1"/>
    <col min="3" max="4" width="16.5703125" style="95" customWidth="1"/>
    <col min="5" max="5" width="15.5703125" bestFit="1" customWidth="1"/>
    <col min="6" max="6" width="19.42578125" customWidth="1"/>
    <col min="7" max="7" width="29.5703125" customWidth="1"/>
    <col min="8" max="8" width="15.7109375" customWidth="1"/>
  </cols>
  <sheetData>
    <row r="1" spans="1:7" ht="42.75" thickBot="1">
      <c r="B1" s="106" t="s">
        <v>5</v>
      </c>
      <c r="C1" s="107" t="s">
        <v>123</v>
      </c>
      <c r="D1" s="106" t="s">
        <v>125</v>
      </c>
      <c r="E1" s="107" t="s">
        <v>124</v>
      </c>
      <c r="F1" s="107" t="s">
        <v>133</v>
      </c>
      <c r="G1" s="107" t="s">
        <v>136</v>
      </c>
    </row>
    <row r="2" spans="1:7">
      <c r="A2" s="47" t="s">
        <v>18</v>
      </c>
      <c r="B2" s="95">
        <v>1</v>
      </c>
      <c r="C2" s="95">
        <v>8</v>
      </c>
      <c r="D2" s="95">
        <v>4</v>
      </c>
      <c r="E2" s="95">
        <v>4</v>
      </c>
      <c r="F2" s="95">
        <v>7</v>
      </c>
      <c r="G2" s="113">
        <f>AVERAGE(C2:F2)</f>
        <v>5.75</v>
      </c>
    </row>
    <row r="3" spans="1:7">
      <c r="A3" s="48" t="s">
        <v>103</v>
      </c>
      <c r="B3" s="95">
        <v>2</v>
      </c>
      <c r="C3" s="95">
        <v>4</v>
      </c>
      <c r="D3" s="95">
        <v>16</v>
      </c>
      <c r="E3" s="95">
        <v>15</v>
      </c>
      <c r="F3" s="95">
        <v>11</v>
      </c>
      <c r="G3" s="113">
        <f t="shared" ref="G3:G52" si="0">AVERAGE(C3:F3)</f>
        <v>11.5</v>
      </c>
    </row>
    <row r="4" spans="1:7">
      <c r="A4" s="48" t="s">
        <v>19</v>
      </c>
      <c r="B4" s="95">
        <v>3</v>
      </c>
      <c r="C4" s="95">
        <v>22</v>
      </c>
      <c r="D4" s="95">
        <v>9</v>
      </c>
      <c r="E4" s="95">
        <v>34</v>
      </c>
      <c r="F4" s="95">
        <v>4</v>
      </c>
      <c r="G4" s="113">
        <f t="shared" si="0"/>
        <v>17.25</v>
      </c>
    </row>
    <row r="5" spans="1:7">
      <c r="A5" s="48" t="s">
        <v>77</v>
      </c>
      <c r="B5" s="95">
        <v>4</v>
      </c>
      <c r="C5" s="95">
        <v>3</v>
      </c>
      <c r="D5" s="95">
        <v>24</v>
      </c>
      <c r="E5" s="95">
        <v>9</v>
      </c>
      <c r="F5" s="95">
        <v>1</v>
      </c>
      <c r="G5" s="113">
        <f t="shared" si="0"/>
        <v>9.25</v>
      </c>
    </row>
    <row r="6" spans="1:7">
      <c r="A6" s="48" t="s">
        <v>15</v>
      </c>
      <c r="B6" s="95">
        <v>5</v>
      </c>
      <c r="C6" s="95">
        <v>11</v>
      </c>
      <c r="D6" s="95">
        <v>19</v>
      </c>
      <c r="E6" s="95">
        <v>26</v>
      </c>
      <c r="F6" s="95">
        <v>8</v>
      </c>
      <c r="G6" s="113">
        <f t="shared" si="0"/>
        <v>16</v>
      </c>
    </row>
    <row r="7" spans="1:7">
      <c r="A7" s="48" t="s">
        <v>23</v>
      </c>
      <c r="B7" s="95">
        <v>6</v>
      </c>
      <c r="C7" s="95">
        <v>7</v>
      </c>
      <c r="D7" s="95">
        <v>5</v>
      </c>
      <c r="E7" s="95">
        <v>19</v>
      </c>
      <c r="F7" s="95">
        <v>3</v>
      </c>
      <c r="G7" s="113">
        <f t="shared" si="0"/>
        <v>8.5</v>
      </c>
    </row>
    <row r="8" spans="1:7">
      <c r="A8" s="48" t="s">
        <v>29</v>
      </c>
      <c r="B8" s="95">
        <v>7</v>
      </c>
      <c r="C8" s="95">
        <v>5</v>
      </c>
      <c r="D8" s="95">
        <v>3</v>
      </c>
      <c r="E8" s="95">
        <v>8</v>
      </c>
      <c r="F8" s="95">
        <v>9</v>
      </c>
      <c r="G8" s="113">
        <f t="shared" si="0"/>
        <v>6.25</v>
      </c>
    </row>
    <row r="9" spans="1:7">
      <c r="A9" s="48" t="s">
        <v>31</v>
      </c>
      <c r="B9" s="95">
        <v>8</v>
      </c>
      <c r="C9" s="95">
        <v>29</v>
      </c>
      <c r="D9" s="95">
        <v>28</v>
      </c>
      <c r="E9" s="95">
        <v>16</v>
      </c>
      <c r="F9" s="95">
        <v>26</v>
      </c>
      <c r="G9" s="113">
        <f t="shared" si="0"/>
        <v>24.75</v>
      </c>
    </row>
    <row r="10" spans="1:7">
      <c r="A10" s="48" t="s">
        <v>16</v>
      </c>
      <c r="B10" s="95">
        <v>9</v>
      </c>
      <c r="C10" s="95">
        <v>32</v>
      </c>
      <c r="D10" s="95">
        <v>1</v>
      </c>
      <c r="E10" s="95">
        <v>36</v>
      </c>
      <c r="F10" s="95">
        <v>2</v>
      </c>
      <c r="G10" s="113">
        <f t="shared" si="0"/>
        <v>17.75</v>
      </c>
    </row>
    <row r="11" spans="1:7">
      <c r="A11" s="48" t="s">
        <v>108</v>
      </c>
      <c r="B11" s="95">
        <v>10</v>
      </c>
      <c r="C11" s="95">
        <v>6</v>
      </c>
      <c r="D11" s="95">
        <v>20</v>
      </c>
      <c r="E11" s="95">
        <v>2</v>
      </c>
      <c r="F11" s="95">
        <v>22</v>
      </c>
      <c r="G11" s="113">
        <f t="shared" si="0"/>
        <v>12.5</v>
      </c>
    </row>
    <row r="12" spans="1:7">
      <c r="A12" s="48" t="s">
        <v>24</v>
      </c>
      <c r="B12" s="95">
        <v>11</v>
      </c>
      <c r="C12" s="95">
        <v>19</v>
      </c>
      <c r="D12" s="95">
        <v>21</v>
      </c>
      <c r="E12" s="95">
        <v>28</v>
      </c>
      <c r="F12" s="95">
        <v>14</v>
      </c>
      <c r="G12" s="113">
        <f t="shared" si="0"/>
        <v>20.5</v>
      </c>
    </row>
    <row r="13" spans="1:7">
      <c r="A13" s="48" t="s">
        <v>44</v>
      </c>
      <c r="B13" s="95">
        <v>12</v>
      </c>
      <c r="C13" s="95">
        <v>15</v>
      </c>
      <c r="D13" s="95">
        <v>23</v>
      </c>
      <c r="E13" s="95">
        <v>27</v>
      </c>
      <c r="F13" s="95">
        <v>27</v>
      </c>
      <c r="G13" s="113">
        <f t="shared" si="0"/>
        <v>23</v>
      </c>
    </row>
    <row r="14" spans="1:7">
      <c r="A14" s="48" t="s">
        <v>38</v>
      </c>
      <c r="B14" s="95">
        <v>13</v>
      </c>
      <c r="C14" s="95">
        <v>14</v>
      </c>
      <c r="D14" s="95">
        <v>34</v>
      </c>
      <c r="E14" s="95">
        <v>7</v>
      </c>
      <c r="F14" s="95">
        <v>38</v>
      </c>
      <c r="G14" s="113">
        <f t="shared" si="0"/>
        <v>23.25</v>
      </c>
    </row>
    <row r="15" spans="1:7">
      <c r="A15" s="48" t="s">
        <v>22</v>
      </c>
      <c r="B15" s="95">
        <v>14</v>
      </c>
      <c r="C15" s="95">
        <v>23</v>
      </c>
      <c r="D15" s="95">
        <v>12</v>
      </c>
      <c r="E15" s="95">
        <v>23</v>
      </c>
      <c r="F15" s="95">
        <v>19</v>
      </c>
      <c r="G15" s="113">
        <f t="shared" si="0"/>
        <v>19.25</v>
      </c>
    </row>
    <row r="16" spans="1:7">
      <c r="A16" s="48" t="s">
        <v>48</v>
      </c>
      <c r="B16" s="95">
        <v>15</v>
      </c>
      <c r="C16" s="95">
        <v>10</v>
      </c>
      <c r="D16" s="95">
        <v>35</v>
      </c>
      <c r="E16" s="95">
        <v>25</v>
      </c>
      <c r="F16" s="95">
        <v>42</v>
      </c>
      <c r="G16" s="113">
        <f t="shared" si="0"/>
        <v>28</v>
      </c>
    </row>
    <row r="17" spans="1:7">
      <c r="A17" s="48" t="s">
        <v>27</v>
      </c>
      <c r="B17" s="95">
        <v>16</v>
      </c>
      <c r="C17" s="95">
        <v>17</v>
      </c>
      <c r="D17" s="95">
        <v>10</v>
      </c>
      <c r="E17" s="95">
        <v>40</v>
      </c>
      <c r="F17" s="95">
        <v>5</v>
      </c>
      <c r="G17" s="113">
        <f t="shared" si="0"/>
        <v>18</v>
      </c>
    </row>
    <row r="18" spans="1:7">
      <c r="A18" s="48" t="s">
        <v>25</v>
      </c>
      <c r="B18" s="95">
        <v>17</v>
      </c>
      <c r="C18" s="95">
        <v>13</v>
      </c>
      <c r="D18" s="95">
        <v>6</v>
      </c>
      <c r="E18" s="95">
        <v>37</v>
      </c>
      <c r="F18" s="95">
        <v>15</v>
      </c>
      <c r="G18" s="113">
        <f t="shared" si="0"/>
        <v>17.75</v>
      </c>
    </row>
    <row r="19" spans="1:7">
      <c r="A19" s="48" t="s">
        <v>39</v>
      </c>
      <c r="B19" s="95">
        <v>18</v>
      </c>
      <c r="C19" s="95">
        <v>12</v>
      </c>
      <c r="D19" s="95">
        <v>13</v>
      </c>
      <c r="E19" s="95">
        <v>17</v>
      </c>
      <c r="F19" s="95">
        <v>25</v>
      </c>
      <c r="G19" s="113">
        <f t="shared" si="0"/>
        <v>16.75</v>
      </c>
    </row>
    <row r="20" spans="1:7">
      <c r="A20" s="48" t="s">
        <v>20</v>
      </c>
      <c r="B20" s="95">
        <v>19</v>
      </c>
      <c r="C20" s="95">
        <v>16</v>
      </c>
      <c r="D20" s="95">
        <v>22</v>
      </c>
      <c r="E20" s="95">
        <v>14</v>
      </c>
      <c r="F20" s="95">
        <v>10</v>
      </c>
      <c r="G20" s="113">
        <f t="shared" si="0"/>
        <v>15.5</v>
      </c>
    </row>
    <row r="21" spans="1:7">
      <c r="A21" s="48" t="s">
        <v>56</v>
      </c>
      <c r="B21" s="95">
        <v>20</v>
      </c>
      <c r="C21" s="95">
        <v>2</v>
      </c>
      <c r="D21" s="95">
        <v>29</v>
      </c>
      <c r="E21" s="95">
        <v>3</v>
      </c>
      <c r="F21" s="95">
        <v>29</v>
      </c>
      <c r="G21" s="113">
        <f t="shared" si="0"/>
        <v>15.75</v>
      </c>
    </row>
    <row r="22" spans="1:7">
      <c r="A22" s="48" t="s">
        <v>35</v>
      </c>
      <c r="B22" s="95">
        <v>21</v>
      </c>
      <c r="C22" s="95">
        <v>24</v>
      </c>
      <c r="D22" s="95">
        <v>33</v>
      </c>
      <c r="E22" s="95">
        <v>20</v>
      </c>
      <c r="F22" s="95">
        <v>35</v>
      </c>
      <c r="G22" s="113">
        <f t="shared" si="0"/>
        <v>28</v>
      </c>
    </row>
    <row r="23" spans="1:7">
      <c r="A23" s="48" t="s">
        <v>34</v>
      </c>
      <c r="B23" s="95">
        <v>22</v>
      </c>
      <c r="C23" s="95">
        <v>37</v>
      </c>
      <c r="D23" s="95">
        <v>15</v>
      </c>
      <c r="E23" s="95">
        <v>13</v>
      </c>
      <c r="F23" s="95">
        <v>21</v>
      </c>
      <c r="G23" s="113">
        <f t="shared" si="0"/>
        <v>21.5</v>
      </c>
    </row>
    <row r="24" spans="1:7">
      <c r="A24" s="48" t="s">
        <v>57</v>
      </c>
      <c r="B24" s="95">
        <v>23</v>
      </c>
      <c r="C24" s="95">
        <v>20</v>
      </c>
      <c r="D24" s="95">
        <v>39</v>
      </c>
      <c r="E24" s="95">
        <v>1</v>
      </c>
      <c r="F24" s="95">
        <v>34</v>
      </c>
      <c r="G24" s="113">
        <f t="shared" si="0"/>
        <v>23.5</v>
      </c>
    </row>
    <row r="25" spans="1:7">
      <c r="A25" s="48" t="s">
        <v>37</v>
      </c>
      <c r="B25" s="95">
        <v>24</v>
      </c>
      <c r="C25" s="95">
        <v>38</v>
      </c>
      <c r="D25" s="95">
        <v>49</v>
      </c>
      <c r="E25" s="95">
        <v>24</v>
      </c>
      <c r="F25" s="95">
        <v>47</v>
      </c>
      <c r="G25" s="113">
        <f t="shared" si="0"/>
        <v>39.5</v>
      </c>
    </row>
    <row r="26" spans="1:7">
      <c r="A26" s="48" t="s">
        <v>26</v>
      </c>
      <c r="B26" s="95">
        <v>25</v>
      </c>
      <c r="C26" s="95">
        <v>1</v>
      </c>
      <c r="D26" s="95">
        <v>14</v>
      </c>
      <c r="E26" s="95">
        <v>21</v>
      </c>
      <c r="F26" s="95">
        <v>24</v>
      </c>
      <c r="G26" s="113">
        <f t="shared" si="0"/>
        <v>15</v>
      </c>
    </row>
    <row r="27" spans="1:7">
      <c r="A27" s="48" t="s">
        <v>105</v>
      </c>
      <c r="B27" s="95">
        <v>26</v>
      </c>
      <c r="C27" s="95">
        <v>33</v>
      </c>
      <c r="D27" s="95">
        <v>27</v>
      </c>
      <c r="E27" s="95">
        <v>33</v>
      </c>
      <c r="F27" s="95">
        <v>23</v>
      </c>
      <c r="G27" s="113">
        <f t="shared" si="0"/>
        <v>29</v>
      </c>
    </row>
    <row r="28" spans="1:7">
      <c r="A28" s="48" t="s">
        <v>54</v>
      </c>
      <c r="B28" s="95">
        <v>27</v>
      </c>
      <c r="C28" s="95">
        <v>26</v>
      </c>
      <c r="D28" s="95">
        <v>42</v>
      </c>
      <c r="E28" s="95">
        <v>29</v>
      </c>
      <c r="F28" s="95">
        <v>43</v>
      </c>
      <c r="G28" s="113">
        <f t="shared" si="0"/>
        <v>35</v>
      </c>
    </row>
    <row r="29" spans="1:7">
      <c r="A29" s="48" t="s">
        <v>47</v>
      </c>
      <c r="B29" s="95">
        <v>28</v>
      </c>
      <c r="C29" s="95">
        <v>34</v>
      </c>
      <c r="D29" s="95">
        <v>31</v>
      </c>
      <c r="E29" s="95">
        <v>6</v>
      </c>
      <c r="F29" s="95">
        <v>37</v>
      </c>
      <c r="G29" s="113">
        <f t="shared" si="0"/>
        <v>27</v>
      </c>
    </row>
    <row r="30" spans="1:7">
      <c r="A30" s="48" t="s">
        <v>30</v>
      </c>
      <c r="B30" s="95">
        <v>29</v>
      </c>
      <c r="C30" s="95">
        <v>31</v>
      </c>
      <c r="D30" s="95">
        <v>7</v>
      </c>
      <c r="E30" s="95">
        <v>11</v>
      </c>
      <c r="F30" s="95">
        <v>16</v>
      </c>
      <c r="G30" s="113">
        <f t="shared" si="0"/>
        <v>16.25</v>
      </c>
    </row>
    <row r="31" spans="1:7">
      <c r="A31" s="48" t="s">
        <v>28</v>
      </c>
      <c r="B31" s="95">
        <v>30</v>
      </c>
      <c r="C31" s="95">
        <v>30</v>
      </c>
      <c r="D31" s="95">
        <v>26</v>
      </c>
      <c r="E31" s="95">
        <v>32</v>
      </c>
      <c r="F31" s="95">
        <v>17</v>
      </c>
      <c r="G31" s="113">
        <f t="shared" si="0"/>
        <v>26.25</v>
      </c>
    </row>
    <row r="32" spans="1:7">
      <c r="A32" s="48" t="s">
        <v>49</v>
      </c>
      <c r="B32" s="95">
        <v>31</v>
      </c>
      <c r="C32" s="95">
        <v>21</v>
      </c>
      <c r="D32" s="95">
        <v>32</v>
      </c>
      <c r="E32" s="95">
        <v>22</v>
      </c>
      <c r="F32" s="95">
        <v>28</v>
      </c>
      <c r="G32" s="113">
        <f t="shared" si="0"/>
        <v>25.75</v>
      </c>
    </row>
    <row r="33" spans="1:7">
      <c r="A33" s="48" t="s">
        <v>40</v>
      </c>
      <c r="B33" s="95">
        <v>32</v>
      </c>
      <c r="C33" s="95">
        <v>9</v>
      </c>
      <c r="D33" s="95">
        <v>18</v>
      </c>
      <c r="E33" s="95">
        <v>30</v>
      </c>
      <c r="F33" s="95">
        <v>20</v>
      </c>
      <c r="G33" s="113">
        <f t="shared" si="0"/>
        <v>19.25</v>
      </c>
    </row>
    <row r="34" spans="1:7">
      <c r="A34" s="48" t="s">
        <v>33</v>
      </c>
      <c r="B34" s="95">
        <v>33</v>
      </c>
      <c r="C34" s="95">
        <v>25</v>
      </c>
      <c r="D34" s="95">
        <v>11</v>
      </c>
      <c r="E34" s="95">
        <v>18</v>
      </c>
      <c r="F34" s="95">
        <v>12</v>
      </c>
      <c r="G34" s="113">
        <f t="shared" si="0"/>
        <v>16.5</v>
      </c>
    </row>
    <row r="35" spans="1:7">
      <c r="A35" s="48" t="s">
        <v>52</v>
      </c>
      <c r="B35" s="95">
        <v>34</v>
      </c>
      <c r="C35" s="95">
        <v>43</v>
      </c>
      <c r="D35" s="95">
        <v>17</v>
      </c>
      <c r="E35" s="95">
        <v>12</v>
      </c>
      <c r="F35" s="95">
        <v>18</v>
      </c>
      <c r="G35" s="113">
        <f t="shared" si="0"/>
        <v>22.5</v>
      </c>
    </row>
    <row r="36" spans="1:7">
      <c r="A36" s="48" t="s">
        <v>32</v>
      </c>
      <c r="B36" s="95">
        <v>35</v>
      </c>
      <c r="C36" s="95">
        <v>40</v>
      </c>
      <c r="D36" s="95">
        <v>36</v>
      </c>
      <c r="E36" s="95">
        <v>35</v>
      </c>
      <c r="F36" s="95">
        <v>36</v>
      </c>
      <c r="G36" s="113">
        <f t="shared" si="0"/>
        <v>36.75</v>
      </c>
    </row>
    <row r="37" spans="1:7">
      <c r="A37" s="48" t="s">
        <v>41</v>
      </c>
      <c r="B37" s="95">
        <v>36</v>
      </c>
      <c r="C37" s="95">
        <v>28</v>
      </c>
      <c r="D37" s="95">
        <v>30</v>
      </c>
      <c r="E37" s="95">
        <v>38</v>
      </c>
      <c r="F37" s="95">
        <v>30</v>
      </c>
      <c r="G37" s="113">
        <f t="shared" si="0"/>
        <v>31.5</v>
      </c>
    </row>
    <row r="38" spans="1:7">
      <c r="A38" s="48" t="s">
        <v>66</v>
      </c>
      <c r="B38" s="95">
        <v>37</v>
      </c>
      <c r="C38" s="95">
        <v>27</v>
      </c>
      <c r="D38" s="95">
        <v>2</v>
      </c>
      <c r="E38" s="95">
        <v>5</v>
      </c>
      <c r="F38" s="95">
        <v>6</v>
      </c>
      <c r="G38" s="113">
        <f t="shared" si="0"/>
        <v>10</v>
      </c>
    </row>
    <row r="39" spans="1:7">
      <c r="A39" s="48" t="s">
        <v>45</v>
      </c>
      <c r="B39" s="95">
        <v>38</v>
      </c>
      <c r="C39" s="95">
        <v>36</v>
      </c>
      <c r="D39" s="95">
        <v>37</v>
      </c>
      <c r="E39" s="95">
        <v>39</v>
      </c>
      <c r="F39" s="95">
        <v>33</v>
      </c>
      <c r="G39" s="113">
        <f t="shared" si="0"/>
        <v>36.25</v>
      </c>
    </row>
    <row r="40" spans="1:7">
      <c r="A40" s="48" t="s">
        <v>21</v>
      </c>
      <c r="B40" s="95">
        <v>39</v>
      </c>
      <c r="C40" s="95">
        <v>18</v>
      </c>
      <c r="D40" s="95">
        <v>8</v>
      </c>
      <c r="E40" s="95">
        <v>10</v>
      </c>
      <c r="F40" s="95">
        <v>13</v>
      </c>
      <c r="G40" s="113">
        <f t="shared" si="0"/>
        <v>12.25</v>
      </c>
    </row>
    <row r="41" spans="1:7">
      <c r="A41" s="48" t="s">
        <v>43</v>
      </c>
      <c r="B41" s="95">
        <v>40</v>
      </c>
      <c r="C41" s="95">
        <v>39</v>
      </c>
      <c r="D41" s="95">
        <v>25</v>
      </c>
      <c r="E41" s="95">
        <v>31</v>
      </c>
      <c r="F41" s="95">
        <v>31</v>
      </c>
      <c r="G41" s="113">
        <f t="shared" si="0"/>
        <v>31.5</v>
      </c>
    </row>
    <row r="42" spans="1:7">
      <c r="A42" s="48" t="s">
        <v>60</v>
      </c>
      <c r="B42" s="95">
        <v>41</v>
      </c>
      <c r="C42" s="95">
        <v>41</v>
      </c>
      <c r="D42" s="95">
        <v>44</v>
      </c>
      <c r="E42" s="95">
        <v>43</v>
      </c>
      <c r="F42" s="95">
        <v>40</v>
      </c>
      <c r="G42" s="113">
        <f t="shared" si="0"/>
        <v>42</v>
      </c>
    </row>
    <row r="43" spans="1:7">
      <c r="A43" s="48" t="s">
        <v>55</v>
      </c>
      <c r="B43" s="95">
        <v>42</v>
      </c>
      <c r="C43" s="95">
        <v>45</v>
      </c>
      <c r="D43" s="95">
        <v>43</v>
      </c>
      <c r="E43" s="95">
        <v>47</v>
      </c>
      <c r="F43" s="95">
        <v>41</v>
      </c>
      <c r="G43" s="113">
        <f t="shared" si="0"/>
        <v>44</v>
      </c>
    </row>
    <row r="44" spans="1:7">
      <c r="A44" s="48" t="s">
        <v>36</v>
      </c>
      <c r="B44" s="95">
        <v>43</v>
      </c>
      <c r="C44" s="95">
        <v>35</v>
      </c>
      <c r="D44" s="95">
        <v>38</v>
      </c>
      <c r="E44" s="95">
        <v>42</v>
      </c>
      <c r="F44" s="95">
        <v>45</v>
      </c>
      <c r="G44" s="113">
        <f t="shared" si="0"/>
        <v>40</v>
      </c>
    </row>
    <row r="45" spans="1:7">
      <c r="A45" s="48" t="s">
        <v>53</v>
      </c>
      <c r="B45" s="95">
        <v>44</v>
      </c>
      <c r="C45" s="95">
        <v>44</v>
      </c>
      <c r="D45" s="95">
        <v>40</v>
      </c>
      <c r="E45" s="95">
        <v>41</v>
      </c>
      <c r="F45" s="95">
        <v>32</v>
      </c>
      <c r="G45" s="113">
        <f t="shared" si="0"/>
        <v>39.25</v>
      </c>
    </row>
    <row r="46" spans="1:7">
      <c r="A46" s="70" t="s">
        <v>50</v>
      </c>
      <c r="B46" s="95">
        <v>45</v>
      </c>
      <c r="C46" s="95">
        <v>49</v>
      </c>
      <c r="D46" s="95">
        <v>47</v>
      </c>
      <c r="E46" s="95">
        <v>50</v>
      </c>
      <c r="F46" s="95">
        <v>39</v>
      </c>
      <c r="G46" s="113">
        <f t="shared" si="0"/>
        <v>46.25</v>
      </c>
    </row>
    <row r="47" spans="1:7">
      <c r="A47" s="70" t="s">
        <v>42</v>
      </c>
      <c r="B47" s="95">
        <v>46</v>
      </c>
      <c r="C47" s="95">
        <v>46</v>
      </c>
      <c r="D47" s="95">
        <v>45</v>
      </c>
      <c r="E47" s="95">
        <v>44</v>
      </c>
      <c r="F47" s="95">
        <v>49</v>
      </c>
      <c r="G47" s="113">
        <f t="shared" si="0"/>
        <v>46</v>
      </c>
    </row>
    <row r="48" spans="1:7">
      <c r="A48" s="48" t="s">
        <v>59</v>
      </c>
      <c r="B48" s="95">
        <v>47</v>
      </c>
      <c r="C48" s="95">
        <v>42</v>
      </c>
      <c r="D48" s="95">
        <v>51</v>
      </c>
      <c r="E48" s="95">
        <v>46</v>
      </c>
      <c r="F48" s="95">
        <v>48</v>
      </c>
      <c r="G48" s="113">
        <f t="shared" si="0"/>
        <v>46.75</v>
      </c>
    </row>
    <row r="49" spans="1:7">
      <c r="A49" s="70" t="s">
        <v>61</v>
      </c>
      <c r="B49" s="95">
        <v>48</v>
      </c>
      <c r="C49" s="95">
        <v>48</v>
      </c>
      <c r="D49" s="95">
        <v>41</v>
      </c>
      <c r="E49" s="95">
        <v>45</v>
      </c>
      <c r="F49" s="95">
        <v>44</v>
      </c>
      <c r="G49" s="113">
        <f t="shared" si="0"/>
        <v>44.5</v>
      </c>
    </row>
    <row r="50" spans="1:7">
      <c r="A50" s="48" t="s">
        <v>46</v>
      </c>
      <c r="B50" s="95">
        <v>49</v>
      </c>
      <c r="C50" s="95">
        <v>47</v>
      </c>
      <c r="D50" s="95">
        <v>50</v>
      </c>
      <c r="E50" s="95">
        <v>48</v>
      </c>
      <c r="F50" s="95">
        <v>51</v>
      </c>
      <c r="G50" s="113">
        <f t="shared" si="0"/>
        <v>49</v>
      </c>
    </row>
    <row r="51" spans="1:7">
      <c r="A51" s="70" t="s">
        <v>58</v>
      </c>
      <c r="B51" s="95">
        <v>50</v>
      </c>
      <c r="C51" s="95">
        <v>50</v>
      </c>
      <c r="D51" s="95">
        <v>48</v>
      </c>
      <c r="E51" s="95">
        <v>49</v>
      </c>
      <c r="F51" s="95">
        <v>46</v>
      </c>
      <c r="G51" s="113">
        <f t="shared" si="0"/>
        <v>48.25</v>
      </c>
    </row>
    <row r="52" spans="1:7" ht="15.75" thickBot="1">
      <c r="A52" s="69" t="s">
        <v>51</v>
      </c>
      <c r="B52" s="95">
        <v>51</v>
      </c>
      <c r="C52" s="95">
        <v>51</v>
      </c>
      <c r="D52" s="95">
        <v>46</v>
      </c>
      <c r="E52" s="95">
        <v>51</v>
      </c>
      <c r="F52" s="95">
        <v>50</v>
      </c>
      <c r="G52" s="113">
        <f t="shared" si="0"/>
        <v>49.5</v>
      </c>
    </row>
    <row r="53" spans="1:7" ht="15.75" thickBot="1"/>
    <row r="54" spans="1:7" ht="16.5" thickBot="1">
      <c r="E54" s="96" t="s">
        <v>110</v>
      </c>
      <c r="F54" s="96"/>
      <c r="G54" s="114">
        <f>CORREL(B2:B52,G2:G52)</f>
        <v>0.78900133794646488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Cover</vt:lpstr>
      <vt:lpstr>Rank-income</vt:lpstr>
      <vt:lpstr>Rank-employment</vt:lpstr>
      <vt:lpstr>Rank-health</vt:lpstr>
      <vt:lpstr>Rank education</vt:lpstr>
      <vt:lpstr>Rank-Living enviro</vt:lpstr>
      <vt:lpstr>Rank-crime</vt:lpstr>
      <vt:lpstr>Scores</vt:lpstr>
      <vt:lpstr>Final ranking</vt:lpstr>
      <vt:lpstr>Munic. Expend. Ranking</vt:lpstr>
      <vt:lpstr>Correlation</vt:lpstr>
      <vt:lpstr>Gov Grants Ranking</vt:lpstr>
      <vt:lpstr>Correlation1</vt:lpstr>
      <vt:lpstr>Munic Capital Expenditure</vt:lpstr>
      <vt:lpstr>Correlation2</vt:lpstr>
      <vt:lpstr>Distance to Durban</vt:lpstr>
      <vt:lpstr>Correlation 3</vt:lpstr>
      <vt:lpstr>Taxes</vt:lpstr>
      <vt:lpstr>Correlation 4</vt:lpstr>
      <vt:lpstr>Summary</vt:lpstr>
    </vt:vector>
  </TitlesOfParts>
  <Company>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ANubieZ</cp:lastModifiedBy>
  <dcterms:created xsi:type="dcterms:W3CDTF">2009-11-04T12:15:54Z</dcterms:created>
  <dcterms:modified xsi:type="dcterms:W3CDTF">2010-01-20T10:53:11Z</dcterms:modified>
</cp:coreProperties>
</file>