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640"/>
  </bookViews>
  <sheets>
    <sheet name="Vehcile Sales" sheetId="2" r:id="rId1"/>
  </sheets>
  <calcPr calcId="125725"/>
</workbook>
</file>

<file path=xl/calcChain.xml><?xml version="1.0" encoding="utf-8"?>
<calcChain xmlns="http://schemas.openxmlformats.org/spreadsheetml/2006/main">
  <c r="L99" i="2"/>
  <c r="M96"/>
  <c r="B203"/>
  <c r="K203"/>
  <c r="J203"/>
  <c r="I203"/>
  <c r="H203"/>
  <c r="G203"/>
  <c r="F203"/>
  <c r="E203"/>
  <c r="D203"/>
  <c r="L203" s="1"/>
  <c r="J215" s="1"/>
  <c r="C203"/>
  <c r="K117"/>
  <c r="J117"/>
  <c r="I117"/>
  <c r="H117"/>
  <c r="G117"/>
  <c r="F117"/>
  <c r="E117"/>
  <c r="D117"/>
  <c r="C117"/>
  <c r="C129" s="1"/>
  <c r="B117"/>
  <c r="M104"/>
  <c r="L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02"/>
  <c r="B116"/>
  <c r="C116"/>
  <c r="M101"/>
  <c r="L101"/>
  <c r="M100"/>
  <c r="L100"/>
  <c r="M99"/>
  <c r="A208"/>
  <c r="A209" s="1"/>
  <c r="A210" s="1"/>
  <c r="A211" s="1"/>
  <c r="A212" s="1"/>
  <c r="A213" s="1"/>
  <c r="A214" s="1"/>
  <c r="K202"/>
  <c r="J202"/>
  <c r="I202"/>
  <c r="H202"/>
  <c r="G202"/>
  <c r="G201"/>
  <c r="G200"/>
  <c r="G199"/>
  <c r="G198"/>
  <c r="G197"/>
  <c r="G196"/>
  <c r="G195"/>
  <c r="F202"/>
  <c r="F201"/>
  <c r="F200"/>
  <c r="F199"/>
  <c r="F198"/>
  <c r="F197"/>
  <c r="F196"/>
  <c r="F195"/>
  <c r="E195"/>
  <c r="E201"/>
  <c r="E202"/>
  <c r="E200"/>
  <c r="E199"/>
  <c r="E198"/>
  <c r="E197"/>
  <c r="E196"/>
  <c r="D202"/>
  <c r="D201"/>
  <c r="D200"/>
  <c r="D199"/>
  <c r="D198"/>
  <c r="D197"/>
  <c r="D196"/>
  <c r="D195"/>
  <c r="C202"/>
  <c r="M202" s="1"/>
  <c r="C201"/>
  <c r="C200"/>
  <c r="C199"/>
  <c r="C198"/>
  <c r="C197"/>
  <c r="C196"/>
  <c r="C195"/>
  <c r="B201"/>
  <c r="B200"/>
  <c r="B199"/>
  <c r="B198"/>
  <c r="B197"/>
  <c r="B196"/>
  <c r="B195"/>
  <c r="A196"/>
  <c r="A197" s="1"/>
  <c r="A198" s="1"/>
  <c r="A199" s="1"/>
  <c r="A200" s="1"/>
  <c r="A201" s="1"/>
  <c r="A202" s="1"/>
  <c r="A123"/>
  <c r="A124" s="1"/>
  <c r="A125" s="1"/>
  <c r="A126" s="1"/>
  <c r="A127" s="1"/>
  <c r="A128" s="1"/>
  <c r="M203" l="1"/>
  <c r="I215" s="1"/>
  <c r="M117"/>
  <c r="B129"/>
  <c r="L117"/>
  <c r="G215"/>
  <c r="K215"/>
  <c r="B215"/>
  <c r="L202"/>
  <c r="B214" s="1"/>
  <c r="L198"/>
  <c r="B210" s="1"/>
  <c r="M195"/>
  <c r="C207" s="1"/>
  <c r="E215"/>
  <c r="L201"/>
  <c r="D213" s="1"/>
  <c r="C214"/>
  <c r="F213"/>
  <c r="E207"/>
  <c r="L195"/>
  <c r="B207" s="1"/>
  <c r="L199"/>
  <c r="B211" s="1"/>
  <c r="L197"/>
  <c r="B209" s="1"/>
  <c r="L200"/>
  <c r="B212" s="1"/>
  <c r="M201"/>
  <c r="C213" s="1"/>
  <c r="M199"/>
  <c r="E211" s="1"/>
  <c r="M197"/>
  <c r="C209" s="1"/>
  <c r="B213"/>
  <c r="L196"/>
  <c r="D208" s="1"/>
  <c r="M200"/>
  <c r="E212" s="1"/>
  <c r="M198"/>
  <c r="E210" s="1"/>
  <c r="M196"/>
  <c r="E208" s="1"/>
  <c r="E214"/>
  <c r="G214"/>
  <c r="I214"/>
  <c r="K214"/>
  <c r="H214"/>
  <c r="G207" l="1"/>
  <c r="F210"/>
  <c r="D210"/>
  <c r="C215"/>
  <c r="F215"/>
  <c r="D215"/>
  <c r="H215"/>
  <c r="G212"/>
  <c r="G208"/>
  <c r="E209"/>
  <c r="C212"/>
  <c r="C208"/>
  <c r="B208"/>
  <c r="G211"/>
  <c r="F211"/>
  <c r="F207"/>
  <c r="D211"/>
  <c r="D207"/>
  <c r="C211"/>
  <c r="G210"/>
  <c r="F212"/>
  <c r="F208"/>
  <c r="D212"/>
  <c r="C210"/>
  <c r="G213"/>
  <c r="G209"/>
  <c r="F209"/>
  <c r="E213"/>
  <c r="D209"/>
  <c r="J214"/>
  <c r="F214"/>
  <c r="D214"/>
  <c r="B110" l="1"/>
  <c r="B109"/>
  <c r="C109"/>
  <c r="D109"/>
  <c r="E109"/>
  <c r="F109"/>
  <c r="G109"/>
  <c r="C110"/>
  <c r="D110"/>
  <c r="E110"/>
  <c r="F110"/>
  <c r="G110"/>
  <c r="C111"/>
  <c r="D111"/>
  <c r="E111"/>
  <c r="F111"/>
  <c r="G111"/>
  <c r="C112"/>
  <c r="D112"/>
  <c r="E112"/>
  <c r="F112"/>
  <c r="G112"/>
  <c r="C113"/>
  <c r="D113"/>
  <c r="E113"/>
  <c r="F113"/>
  <c r="G113"/>
  <c r="C114"/>
  <c r="D114"/>
  <c r="E114"/>
  <c r="F114"/>
  <c r="G114"/>
  <c r="G126" s="1"/>
  <c r="C115"/>
  <c r="D115"/>
  <c r="D127" s="1"/>
  <c r="E115"/>
  <c r="F115"/>
  <c r="F127" s="1"/>
  <c r="G115"/>
  <c r="C128"/>
  <c r="D116"/>
  <c r="D129" s="1"/>
  <c r="E116"/>
  <c r="E129" s="1"/>
  <c r="F116"/>
  <c r="F129" s="1"/>
  <c r="G116"/>
  <c r="G129" s="1"/>
  <c r="H116"/>
  <c r="H129" s="1"/>
  <c r="I116"/>
  <c r="I129" s="1"/>
  <c r="J116"/>
  <c r="J129" s="1"/>
  <c r="K116"/>
  <c r="K129" s="1"/>
  <c r="M98"/>
  <c r="L98"/>
  <c r="M97"/>
  <c r="L97"/>
  <c r="L96"/>
  <c r="M95"/>
  <c r="L95"/>
  <c r="M94"/>
  <c r="L94"/>
  <c r="M93"/>
  <c r="L93"/>
  <c r="M92"/>
  <c r="L92"/>
  <c r="M91"/>
  <c r="L91"/>
  <c r="B115"/>
  <c r="B114"/>
  <c r="B113"/>
  <c r="B112"/>
  <c r="B111"/>
  <c r="B123" s="1"/>
  <c r="M113" l="1"/>
  <c r="B122"/>
  <c r="L110"/>
  <c r="G128"/>
  <c r="E128"/>
  <c r="B124"/>
  <c r="E126"/>
  <c r="C126"/>
  <c r="F125"/>
  <c r="D125"/>
  <c r="G124"/>
  <c r="E124"/>
  <c r="C124"/>
  <c r="F123"/>
  <c r="D123"/>
  <c r="G122"/>
  <c r="E122"/>
  <c r="C122"/>
  <c r="F128"/>
  <c r="D128"/>
  <c r="G127"/>
  <c r="E127"/>
  <c r="C127"/>
  <c r="F126"/>
  <c r="D126"/>
  <c r="G125"/>
  <c r="E125"/>
  <c r="C125"/>
  <c r="F124"/>
  <c r="D124"/>
  <c r="G123"/>
  <c r="E123"/>
  <c r="C123"/>
  <c r="F122"/>
  <c r="D122"/>
  <c r="B125"/>
  <c r="B127"/>
  <c r="B126"/>
  <c r="B128"/>
  <c r="M112"/>
  <c r="M111"/>
  <c r="M110"/>
  <c r="M109"/>
  <c r="L113"/>
  <c r="L112"/>
  <c r="L111"/>
  <c r="L109"/>
  <c r="L87"/>
  <c r="M87"/>
  <c r="L88"/>
  <c r="M88"/>
  <c r="L89"/>
  <c r="M89"/>
  <c r="L90"/>
  <c r="M90"/>
  <c r="M114"/>
  <c r="L116" l="1"/>
  <c r="L129" s="1"/>
  <c r="M116"/>
  <c r="M129" s="1"/>
  <c r="M126"/>
  <c r="L114"/>
  <c r="L126" s="1"/>
  <c r="M122"/>
  <c r="M124"/>
  <c r="L122"/>
  <c r="L124"/>
  <c r="L123"/>
  <c r="L125"/>
  <c r="M123"/>
  <c r="M125"/>
  <c r="L115" l="1"/>
  <c r="L127" s="1"/>
  <c r="M115" l="1"/>
  <c r="M127" s="1"/>
  <c r="L128"/>
  <c r="M128" l="1"/>
</calcChain>
</file>

<file path=xl/sharedStrings.xml><?xml version="1.0" encoding="utf-8"?>
<sst xmlns="http://schemas.openxmlformats.org/spreadsheetml/2006/main" count="97" uniqueCount="38">
  <si>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</si>
  <si>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</si>
  <si>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</si>
  <si>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</si>
  <si>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</si>
  <si>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</si>
  <si>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</si>
  <si>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</si>
  <si>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</si>
  <si>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</si>
  <si>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</si>
  <si>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</si>
  <si>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</si>
  <si>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</si>
  <si>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</si>
  <si>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</si>
  <si>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</si>
  <si>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</si>
  <si>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</si>
  <si>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</si>
  <si>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</si>
  <si>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</si>
  <si>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</si>
  <si>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</si>
  <si>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</si>
  <si>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</si>
  <si>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</si>
  <si>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</si>
  <si>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</si>
  <si>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</si>
  <si>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</si>
  <si>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</si>
  <si>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</si>
  <si>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</si>
  <si>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</si>
  <si>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</si>
  <si>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New Vehcile Sales</t>
  </si>
  <si>
    <t>RBay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</si>
</sst>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7" fontId="22" fillId="0" borderId="0" xfId="0" applyNumberFormat="1" applyFont="1" applyFill="1" applyBorder="1" applyAlignment="1">
      <alignment horizontal="center" vertical="center" wrapText="1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3041918136529327E-2"/>
          <c:y val="8.9242839210316102E-2"/>
          <c:w val="0.79001537197781757"/>
          <c:h val="0.8810958005249346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Sales'!$B$121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Sales'!$B$122:$B$129</c:f>
              <c:numCache>
                <c:formatCode>0.00</c:formatCode>
                <c:ptCount val="8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14.472058217767412</c:v>
                </c:pt>
              </c:numCache>
            </c:numRef>
          </c:val>
        </c:ser>
        <c:ser>
          <c:idx val="1"/>
          <c:order val="1"/>
          <c:tx>
            <c:strRef>
              <c:f>'Vehcile Sales'!$D$121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Sales'!$D$122:$D$129</c:f>
              <c:numCache>
                <c:formatCode>0.00</c:formatCode>
                <c:ptCount val="8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27.101546738399456</c:v>
                </c:pt>
              </c:numCache>
            </c:numRef>
          </c:val>
        </c:ser>
        <c:ser>
          <c:idx val="2"/>
          <c:order val="2"/>
          <c:tx>
            <c:strRef>
              <c:f>'Vehcile Sales'!$F$121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Sales'!$F$122:$F$129</c:f>
              <c:numCache>
                <c:formatCode>0.00</c:formatCode>
                <c:ptCount val="8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7.9613992762364303</c:v>
                </c:pt>
              </c:numCache>
            </c:numRef>
          </c:val>
        </c:ser>
        <c:ser>
          <c:idx val="3"/>
          <c:order val="3"/>
          <c:tx>
            <c:strRef>
              <c:f>'Vehcile Sales'!$H$121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Sales'!$H$122:$H$129</c:f>
              <c:numCache>
                <c:formatCode>0.00</c:formatCode>
                <c:ptCount val="8"/>
                <c:pt idx="7">
                  <c:v>8.345120226308353</c:v>
                </c:pt>
              </c:numCache>
            </c:numRef>
          </c:val>
        </c:ser>
        <c:ser>
          <c:idx val="4"/>
          <c:order val="4"/>
          <c:tx>
            <c:strRef>
              <c:f>'Vehcile Sales'!$J$121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Sales'!$J$122:$J$129</c:f>
              <c:numCache>
                <c:formatCode>0.00</c:formatCode>
                <c:ptCount val="8"/>
                <c:pt idx="7">
                  <c:v>20.100925147182512</c:v>
                </c:pt>
              </c:numCache>
            </c:numRef>
          </c:val>
        </c:ser>
        <c:axId val="61662720"/>
        <c:axId val="61664256"/>
      </c:barChart>
      <c:catAx>
        <c:axId val="61662720"/>
        <c:scaling>
          <c:orientation val="minMax"/>
        </c:scaling>
        <c:axPos val="b"/>
        <c:numFmt formatCode="General" sourceLinked="1"/>
        <c:tickLblPos val="nextTo"/>
        <c:crossAx val="61664256"/>
        <c:crosses val="autoZero"/>
        <c:auto val="1"/>
        <c:lblAlgn val="ctr"/>
        <c:lblOffset val="100"/>
      </c:catAx>
      <c:valAx>
        <c:axId val="61664256"/>
        <c:scaling>
          <c:orientation val="minMax"/>
        </c:scaling>
        <c:axPos val="l"/>
        <c:numFmt formatCode="0.00" sourceLinked="1"/>
        <c:tickLblPos val="nextTo"/>
        <c:crossAx val="61662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33E-2"/>
          <c:w val="0.13063119611210325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346E-3"/>
        </c:manualLayout>
      </c:layout>
      <c:overlay val="1"/>
    </c:title>
    <c:plotArea>
      <c:layout>
        <c:manualLayout>
          <c:layoutTarget val="inner"/>
          <c:xMode val="edge"/>
          <c:yMode val="edge"/>
          <c:x val="7.6612267042038884E-2"/>
          <c:y val="8.0587412986420234E-2"/>
          <c:w val="0.78266836757137204"/>
          <c:h val="0.88653058313362987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Sales'!$C$121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Sales'!$C$122:$C$129</c:f>
              <c:numCache>
                <c:formatCode>0.00</c:formatCode>
                <c:ptCount val="8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14.791666666666666</c:v>
                </c:pt>
              </c:numCache>
            </c:numRef>
          </c:val>
        </c:ser>
        <c:ser>
          <c:idx val="1"/>
          <c:order val="1"/>
          <c:tx>
            <c:strRef>
              <c:f>'Vehcile Sales'!$E$121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Sales'!$E$122:$E$129</c:f>
              <c:numCache>
                <c:formatCode>0.00</c:formatCode>
                <c:ptCount val="8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29.118773946360154</c:v>
                </c:pt>
              </c:numCache>
            </c:numRef>
          </c:val>
        </c:ser>
        <c:ser>
          <c:idx val="2"/>
          <c:order val="2"/>
          <c:tx>
            <c:strRef>
              <c:f>'Vehcile Sales'!$G$121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Sales'!$G$122:$G$129</c:f>
              <c:numCache>
                <c:formatCode>0.00</c:formatCode>
                <c:ptCount val="8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-28.290766208251465</c:v>
                </c:pt>
              </c:numCache>
            </c:numRef>
          </c:val>
        </c:ser>
        <c:ser>
          <c:idx val="3"/>
          <c:order val="3"/>
          <c:tx>
            <c:strRef>
              <c:f>'Vehcile Sales'!$I$121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Sales'!$I$122:$I$129</c:f>
              <c:numCache>
                <c:formatCode>0.00</c:formatCode>
                <c:ptCount val="8"/>
                <c:pt idx="7">
                  <c:v>22.298850574712649</c:v>
                </c:pt>
              </c:numCache>
            </c:numRef>
          </c:val>
        </c:ser>
        <c:ser>
          <c:idx val="4"/>
          <c:order val="4"/>
          <c:tx>
            <c:strRef>
              <c:f>'Vehcile Sales'!$K$121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Sales'!$K$122:$K$129</c:f>
              <c:numCache>
                <c:formatCode>0.00</c:formatCode>
                <c:ptCount val="8"/>
                <c:pt idx="7">
                  <c:v>-18.811881188118811</c:v>
                </c:pt>
              </c:numCache>
            </c:numRef>
          </c:val>
        </c:ser>
        <c:axId val="61839232"/>
        <c:axId val="61840768"/>
      </c:barChart>
      <c:catAx>
        <c:axId val="61839232"/>
        <c:scaling>
          <c:orientation val="minMax"/>
        </c:scaling>
        <c:axPos val="b"/>
        <c:numFmt formatCode="General" sourceLinked="1"/>
        <c:tickLblPos val="nextTo"/>
        <c:crossAx val="61840768"/>
        <c:crosses val="autoZero"/>
        <c:auto val="1"/>
        <c:lblAlgn val="ctr"/>
        <c:lblOffset val="100"/>
      </c:catAx>
      <c:valAx>
        <c:axId val="61840768"/>
        <c:scaling>
          <c:orientation val="minMax"/>
        </c:scaling>
        <c:axPos val="l"/>
        <c:numFmt formatCode="0.00" sourceLinked="1"/>
        <c:tickLblPos val="nextTo"/>
        <c:crossAx val="61839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507133535682422"/>
          <c:y val="4.0706838728492303E-2"/>
          <c:w val="0.13252555022800902"/>
          <c:h val="0.90006743948673051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8911E-2"/>
        </c:manualLayout>
      </c:layout>
      <c:overlay val="1"/>
    </c:title>
    <c:plotArea>
      <c:layout>
        <c:manualLayout>
          <c:layoutTarget val="inner"/>
          <c:xMode val="edge"/>
          <c:yMode val="edge"/>
          <c:x val="7.7368812678386994E-2"/>
          <c:y val="0.10232648002333052"/>
          <c:w val="0.79125380836563253"/>
          <c:h val="0.84627296587926415"/>
        </c:manualLayout>
      </c:layout>
      <c:lineChart>
        <c:grouping val="standard"/>
        <c:ser>
          <c:idx val="0"/>
          <c:order val="0"/>
          <c:tx>
            <c:strRef>
              <c:f>'Vehcile Sales'!$L$121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Sales'!$L$122:$L$129</c:f>
              <c:numCache>
                <c:formatCode>0.00</c:formatCode>
                <c:ptCount val="8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15.609375716710252</c:v>
                </c:pt>
              </c:numCache>
            </c:numRef>
          </c:val>
        </c:ser>
        <c:ser>
          <c:idx val="1"/>
          <c:order val="1"/>
          <c:tx>
            <c:strRef>
              <c:f>'Vehcile Sales'!$M$121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Sales'!$M$122:$M$129</c:f>
              <c:numCache>
                <c:formatCode>0.00</c:formatCode>
                <c:ptCount val="8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11.201629327902229</c:v>
                </c:pt>
              </c:numCache>
            </c:numRef>
          </c:val>
        </c:ser>
        <c:marker val="1"/>
        <c:axId val="61860480"/>
        <c:axId val="61870464"/>
      </c:lineChart>
      <c:catAx>
        <c:axId val="61860480"/>
        <c:scaling>
          <c:orientation val="minMax"/>
        </c:scaling>
        <c:axPos val="b"/>
        <c:numFmt formatCode="General" sourceLinked="1"/>
        <c:tickLblPos val="nextTo"/>
        <c:crossAx val="61870464"/>
        <c:crosses val="autoZero"/>
        <c:auto val="1"/>
        <c:lblAlgn val="ctr"/>
        <c:lblOffset val="100"/>
      </c:catAx>
      <c:valAx>
        <c:axId val="61870464"/>
        <c:scaling>
          <c:orientation val="minMax"/>
        </c:scaling>
        <c:axPos val="l"/>
        <c:numFmt formatCode="0.00" sourceLinked="1"/>
        <c:tickLblPos val="nextTo"/>
        <c:crossAx val="61860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5029226776837"/>
          <c:y val="9.6838363954505707E-2"/>
          <c:w val="0.11396969596007833"/>
          <c:h val="0.58873067949839664"/>
        </c:manualLayout>
      </c:layout>
    </c:legend>
    <c:plotVisOnly val="1"/>
  </c:chart>
  <c:spPr>
    <a:solidFill>
      <a:srgbClr val="FFCC99"/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Proportional</a:t>
            </a:r>
            <a:r>
              <a:rPr lang="en-ZA" sz="1200" baseline="0"/>
              <a:t> Contribution 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27"/>
          <c:y val="4.6296296296296346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63"/>
          <c:w val="0.79001537197781757"/>
          <c:h val="0.77219889180519208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Sales'!$B$206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Sales'!$B$207:$B$215</c:f>
              <c:numCache>
                <c:formatCode>0.00</c:formatCode>
                <c:ptCount val="9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0.66156165687986035</c:v>
                </c:pt>
              </c:numCache>
            </c:numRef>
          </c:val>
        </c:ser>
        <c:ser>
          <c:idx val="1"/>
          <c:order val="1"/>
          <c:tx>
            <c:strRef>
              <c:f>'Vehcile Sales'!$D$206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Sales'!$D$207:$D$215</c:f>
              <c:numCache>
                <c:formatCode>0.00</c:formatCode>
                <c:ptCount val="9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0.14997619425488018</c:v>
                </c:pt>
              </c:numCache>
            </c:numRef>
          </c:val>
        </c:ser>
        <c:ser>
          <c:idx val="2"/>
          <c:order val="2"/>
          <c:tx>
            <c:strRef>
              <c:f>'Vehcile Sales'!$F$206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Sales'!$F$207:$F$215</c:f>
              <c:numCache>
                <c:formatCode>0.00</c:formatCode>
                <c:ptCount val="9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7.1020472940803048E-2</c:v>
                </c:pt>
              </c:numCache>
            </c:numRef>
          </c:val>
        </c:ser>
        <c:ser>
          <c:idx val="3"/>
          <c:order val="3"/>
          <c:tx>
            <c:strRef>
              <c:f>'Vehcile Sales'!$H$206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Sales'!$H$207:$H$215</c:f>
              <c:numCache>
                <c:formatCode>0.00</c:formatCode>
                <c:ptCount val="9"/>
                <c:pt idx="7">
                  <c:v>6.4859410118801891E-2</c:v>
                </c:pt>
                <c:pt idx="8">
                  <c:v>6.0784002539279479E-2</c:v>
                </c:pt>
              </c:numCache>
            </c:numRef>
          </c:val>
        </c:ser>
        <c:ser>
          <c:idx val="4"/>
          <c:order val="4"/>
          <c:tx>
            <c:strRef>
              <c:f>'Vehcile Sales'!$J$206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Sales'!$J$207:$J$215</c:f>
              <c:numCache>
                <c:formatCode>0.00</c:formatCode>
                <c:ptCount val="9"/>
                <c:pt idx="7">
                  <c:v>5.4538782624650242E-2</c:v>
                </c:pt>
                <c:pt idx="8">
                  <c:v>5.6657673385176958E-2</c:v>
                </c:pt>
              </c:numCache>
            </c:numRef>
          </c:val>
        </c:ser>
        <c:axId val="61907328"/>
        <c:axId val="61908864"/>
      </c:barChart>
      <c:catAx>
        <c:axId val="61907328"/>
        <c:scaling>
          <c:orientation val="minMax"/>
        </c:scaling>
        <c:axPos val="b"/>
        <c:numFmt formatCode="General" sourceLinked="1"/>
        <c:tickLblPos val="nextTo"/>
        <c:crossAx val="61908864"/>
        <c:crosses val="autoZero"/>
        <c:auto val="1"/>
        <c:lblAlgn val="ctr"/>
        <c:lblOffset val="100"/>
      </c:catAx>
      <c:valAx>
        <c:axId val="61908864"/>
        <c:scaling>
          <c:orientation val="minMax"/>
        </c:scaling>
        <c:axPos val="l"/>
        <c:numFmt formatCode="0.00" sourceLinked="1"/>
        <c:tickLblPos val="nextTo"/>
        <c:crossAx val="61907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5E-2"/>
          <c:w val="0.1306311961121033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Proportional</a:t>
            </a:r>
            <a:r>
              <a:rPr lang="en-ZA" sz="1200" baseline="0"/>
              <a:t> Contribution 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389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67"/>
          <c:w val="0.79001537197781757"/>
          <c:h val="0.77219889180519252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Sales'!$C$206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Sales'!$C$207:$C$215</c:f>
              <c:numCache>
                <c:formatCode>0.00</c:formatCode>
                <c:ptCount val="9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0.60549450549450545</c:v>
                </c:pt>
              </c:numCache>
            </c:numRef>
          </c:val>
        </c:ser>
        <c:ser>
          <c:idx val="1"/>
          <c:order val="1"/>
          <c:tx>
            <c:strRef>
              <c:f>'Vehcile Sales'!$E$206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Sales'!$E$207:$E$215</c:f>
              <c:numCache>
                <c:formatCode>0.00</c:formatCode>
                <c:ptCount val="9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0.18516483516483517</c:v>
                </c:pt>
              </c:numCache>
            </c:numRef>
          </c:val>
        </c:ser>
        <c:ser>
          <c:idx val="2"/>
          <c:order val="2"/>
          <c:tx>
            <c:strRef>
              <c:f>'Vehcile Sales'!$G$206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Sales'!$G$207:$G$215</c:f>
              <c:numCache>
                <c:formatCode>0.00</c:formatCode>
                <c:ptCount val="9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6.6849816849816848E-2</c:v>
                </c:pt>
              </c:numCache>
            </c:numRef>
          </c:val>
        </c:ser>
        <c:ser>
          <c:idx val="3"/>
          <c:order val="3"/>
          <c:tx>
            <c:strRef>
              <c:f>'Vehcile Sales'!$I$206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Sales'!$I$207:$I$215</c:f>
              <c:numCache>
                <c:formatCode>0.00</c:formatCode>
                <c:ptCount val="9"/>
                <c:pt idx="7">
                  <c:v>8.8594704684317724E-2</c:v>
                </c:pt>
                <c:pt idx="8">
                  <c:v>9.7435897435897437E-2</c:v>
                </c:pt>
              </c:numCache>
            </c:numRef>
          </c:val>
        </c:ser>
        <c:ser>
          <c:idx val="4"/>
          <c:order val="4"/>
          <c:tx>
            <c:strRef>
              <c:f>'Vehcile Sales'!$K$206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Sales'!$A$122:$A$129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Sales'!$K$207:$K$215</c:f>
              <c:numCache>
                <c:formatCode>0.00</c:formatCode>
                <c:ptCount val="9"/>
                <c:pt idx="7">
                  <c:v>6.1710794297352344E-2</c:v>
                </c:pt>
                <c:pt idx="8">
                  <c:v>4.5054945054945054E-2</c:v>
                </c:pt>
              </c:numCache>
            </c:numRef>
          </c:val>
        </c:ser>
        <c:axId val="61961344"/>
        <c:axId val="61962880"/>
      </c:barChart>
      <c:catAx>
        <c:axId val="61961344"/>
        <c:scaling>
          <c:orientation val="minMax"/>
        </c:scaling>
        <c:axPos val="b"/>
        <c:numFmt formatCode="General" sourceLinked="1"/>
        <c:tickLblPos val="nextTo"/>
        <c:crossAx val="61962880"/>
        <c:crosses val="autoZero"/>
        <c:auto val="1"/>
        <c:lblAlgn val="ctr"/>
        <c:lblOffset val="100"/>
      </c:catAx>
      <c:valAx>
        <c:axId val="61962880"/>
        <c:scaling>
          <c:orientation val="minMax"/>
        </c:scaling>
        <c:axPos val="l"/>
        <c:numFmt formatCode="0.00" sourceLinked="1"/>
        <c:tickLblPos val="nextTo"/>
        <c:crossAx val="61961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6E-2"/>
          <c:w val="0.13063119611210336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130</xdr:row>
      <xdr:rowOff>57150</xdr:rowOff>
    </xdr:from>
    <xdr:to>
      <xdr:col>7</xdr:col>
      <xdr:colOff>609600</xdr:colOff>
      <xdr:row>149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150</xdr:row>
      <xdr:rowOff>142875</xdr:rowOff>
    </xdr:from>
    <xdr:to>
      <xdr:col>7</xdr:col>
      <xdr:colOff>638175</xdr:colOff>
      <xdr:row>170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276225</xdr:colOff>
      <xdr:row>170</xdr:row>
      <xdr:rowOff>142875</xdr:rowOff>
    </xdr:from>
    <xdr:to>
      <xdr:col>7</xdr:col>
      <xdr:colOff>666750</xdr:colOff>
      <xdr:row>190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171450</xdr:colOff>
      <xdr:row>216</xdr:row>
      <xdr:rowOff>104775</xdr:rowOff>
    </xdr:from>
    <xdr:to>
      <xdr:col>7</xdr:col>
      <xdr:colOff>485776</xdr:colOff>
      <xdr:row>234</xdr:row>
      <xdr:rowOff>180975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235</xdr:row>
      <xdr:rowOff>171450</xdr:rowOff>
    </xdr:from>
    <xdr:to>
      <xdr:col>7</xdr:col>
      <xdr:colOff>447676</xdr:colOff>
      <xdr:row>254</xdr:row>
      <xdr:rowOff>57150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5"/>
  <sheetViews>
    <sheetView tabSelected="1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3" customFormat="1" ht="29.25" customHeight="1">
      <c r="A1" s="38" t="s">
        <v>36</v>
      </c>
      <c r="B1" s="36" t="s">
        <v>0</v>
      </c>
      <c r="C1" s="37"/>
      <c r="D1" s="36" t="s">
        <v>1</v>
      </c>
      <c r="E1" s="37"/>
      <c r="F1" s="36" t="s">
        <v>37</v>
      </c>
      <c r="G1" s="37"/>
      <c r="H1" s="36" t="s">
        <v>5</v>
      </c>
      <c r="I1" s="37"/>
      <c r="J1" s="36" t="s">
        <v>6</v>
      </c>
      <c r="K1" s="37"/>
      <c r="L1" s="36" t="s">
        <v>7</v>
      </c>
      <c r="M1" s="37"/>
    </row>
    <row r="2" spans="1:13" s="33" customFormat="1" ht="35.25" customHeight="1" thickBot="1">
      <c r="A2" s="39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L90" si="4">(B87+D87+F87+H87+J87)/5</f>
        <v>387.6</v>
      </c>
      <c r="M87" s="7">
        <f t="shared" ref="M87:M90" si="5">(C87+E87+G87+I87+K87)/5</f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5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5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5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4" si="6">(B91+D91+F91+H91+J91)/5</f>
        <v>358.2</v>
      </c>
      <c r="M91" s="7">
        <f t="shared" ref="M91:M104" si="7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6"/>
        <v>386.4</v>
      </c>
      <c r="M92" s="7">
        <f t="shared" si="7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6"/>
        <v>385.2</v>
      </c>
      <c r="M93" s="7">
        <f t="shared" si="7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6"/>
        <v>411.2</v>
      </c>
      <c r="M94" s="7">
        <f t="shared" si="7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6"/>
        <v>305.39999999999998</v>
      </c>
      <c r="M95" s="7">
        <f t="shared" si="7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6"/>
        <v>297.8</v>
      </c>
      <c r="M96" s="7">
        <f>(C96+E96+G96+I96+K96)/5</f>
        <v>154.19999999999999</v>
      </c>
    </row>
    <row r="97" spans="1:16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6"/>
        <v>338.4</v>
      </c>
      <c r="M97" s="7">
        <f t="shared" si="7"/>
        <v>152.19999999999999</v>
      </c>
    </row>
    <row r="98" spans="1:16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 t="shared" si="6"/>
        <v>445.8</v>
      </c>
      <c r="M98" s="7">
        <f t="shared" si="7"/>
        <v>188.4</v>
      </c>
    </row>
    <row r="99" spans="1:16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7"/>
        <v>153</v>
      </c>
    </row>
    <row r="100" spans="1:16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6"/>
        <v>478.8</v>
      </c>
      <c r="M100" s="7">
        <f t="shared" si="7"/>
        <v>179.8</v>
      </c>
    </row>
    <row r="101" spans="1:16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6"/>
        <v>509.8</v>
      </c>
      <c r="M101" s="7">
        <f t="shared" si="7"/>
        <v>234.8</v>
      </c>
    </row>
    <row r="102" spans="1:16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6"/>
        <v>328</v>
      </c>
      <c r="M102" s="7">
        <f t="shared" si="7"/>
        <v>173.4</v>
      </c>
    </row>
    <row r="103" spans="1:16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6"/>
        <v>365.6</v>
      </c>
      <c r="M103" s="7">
        <f t="shared" si="7"/>
        <v>172</v>
      </c>
    </row>
    <row r="104" spans="1:16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 t="shared" si="6"/>
        <v>419</v>
      </c>
      <c r="M104" s="7">
        <f t="shared" si="7"/>
        <v>179</v>
      </c>
    </row>
    <row r="105" spans="1:16" ht="15.75" thickBot="1">
      <c r="A105" s="1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6" ht="18.75" customHeight="1" thickBot="1">
      <c r="A106" s="40" t="s">
        <v>16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2"/>
      <c r="N106" s="16"/>
      <c r="O106" s="17"/>
      <c r="P106" s="17"/>
    </row>
    <row r="107" spans="1:16" ht="17.25" customHeight="1">
      <c r="A107" s="18"/>
      <c r="B107" s="34" t="s">
        <v>0</v>
      </c>
      <c r="C107" s="35"/>
      <c r="D107" s="34" t="s">
        <v>1</v>
      </c>
      <c r="E107" s="35"/>
      <c r="F107" s="34" t="s">
        <v>37</v>
      </c>
      <c r="G107" s="35"/>
      <c r="H107" s="34" t="s">
        <v>5</v>
      </c>
      <c r="I107" s="35"/>
      <c r="J107" s="34" t="s">
        <v>6</v>
      </c>
      <c r="K107" s="35"/>
      <c r="L107" s="34" t="s">
        <v>7</v>
      </c>
      <c r="M107" s="35"/>
      <c r="N107" s="17"/>
      <c r="O107" s="17"/>
      <c r="P107" s="17"/>
    </row>
    <row r="108" spans="1:16" ht="21.75" customHeight="1" thickBot="1">
      <c r="A108" s="30"/>
      <c r="B108" s="19" t="s">
        <v>3</v>
      </c>
      <c r="C108" s="20" t="s">
        <v>4</v>
      </c>
      <c r="D108" s="19" t="s">
        <v>3</v>
      </c>
      <c r="E108" s="20" t="s">
        <v>4</v>
      </c>
      <c r="F108" s="19" t="s">
        <v>3</v>
      </c>
      <c r="G108" s="20" t="s">
        <v>4</v>
      </c>
      <c r="H108" s="19" t="s">
        <v>3</v>
      </c>
      <c r="I108" s="20" t="s">
        <v>4</v>
      </c>
      <c r="J108" s="19" t="s">
        <v>3</v>
      </c>
      <c r="K108" s="20" t="s">
        <v>4</v>
      </c>
      <c r="L108" s="19" t="s">
        <v>3</v>
      </c>
      <c r="M108" s="20" t="s">
        <v>4</v>
      </c>
      <c r="N108" s="17"/>
      <c r="O108" s="17"/>
      <c r="P108" s="17"/>
    </row>
    <row r="109" spans="1:16">
      <c r="A109" s="14" t="s">
        <v>8</v>
      </c>
      <c r="B109" s="15">
        <f t="shared" ref="B109:G109" si="8">AVERAGE(B3:B14)</f>
        <v>1119.25</v>
      </c>
      <c r="C109" s="15">
        <f t="shared" si="8"/>
        <v>389.66666666666669</v>
      </c>
      <c r="D109" s="15">
        <f t="shared" si="8"/>
        <v>179.83333333333334</v>
      </c>
      <c r="E109" s="15">
        <f t="shared" si="8"/>
        <v>114.16666666666667</v>
      </c>
      <c r="F109" s="15">
        <f t="shared" si="8"/>
        <v>113.33333333333333</v>
      </c>
      <c r="G109" s="15">
        <f t="shared" si="8"/>
        <v>73.833333333333329</v>
      </c>
      <c r="H109" s="15"/>
      <c r="I109" s="15"/>
      <c r="J109" s="15"/>
      <c r="K109" s="15"/>
      <c r="L109" s="15">
        <f>AVERAGE(L3:L14)</f>
        <v>470.80555555555549</v>
      </c>
      <c r="M109" s="15">
        <f>AVERAGE(M3:M14)</f>
        <v>192.55555555555557</v>
      </c>
    </row>
    <row r="110" spans="1:16">
      <c r="A110" s="14" t="s">
        <v>9</v>
      </c>
      <c r="B110" s="15">
        <f>AVERAGE(B15:B26)</f>
        <v>1522.9166666666667</v>
      </c>
      <c r="C110" s="15">
        <f t="shared" ref="C110:M110" si="9">AVERAGE(C15:C26)</f>
        <v>521.5</v>
      </c>
      <c r="D110" s="15">
        <f t="shared" si="9"/>
        <v>252.08333333333334</v>
      </c>
      <c r="E110" s="15">
        <f t="shared" si="9"/>
        <v>133.41666666666666</v>
      </c>
      <c r="F110" s="15">
        <f t="shared" si="9"/>
        <v>152.41666666666666</v>
      </c>
      <c r="G110" s="15">
        <f t="shared" si="9"/>
        <v>88.083333333333329</v>
      </c>
      <c r="H110" s="15"/>
      <c r="I110" s="15"/>
      <c r="J110" s="15"/>
      <c r="K110" s="15"/>
      <c r="L110" s="15">
        <f>AVERAGE(L15:L26)</f>
        <v>642.47222222222217</v>
      </c>
      <c r="M110" s="15">
        <f t="shared" si="9"/>
        <v>247.66666666666663</v>
      </c>
    </row>
    <row r="111" spans="1:16">
      <c r="A111" s="14" t="s">
        <v>10</v>
      </c>
      <c r="B111" s="15">
        <f>AVERAGE(B27:B38)</f>
        <v>1919.9166666666667</v>
      </c>
      <c r="C111" s="15">
        <f t="shared" ref="C111:M111" si="10">AVERAGE(C27:C38)</f>
        <v>752.58333333333337</v>
      </c>
      <c r="D111" s="15">
        <f t="shared" si="10"/>
        <v>350.41666666666669</v>
      </c>
      <c r="E111" s="15">
        <f t="shared" si="10"/>
        <v>171.33333333333334</v>
      </c>
      <c r="F111" s="15">
        <f t="shared" si="10"/>
        <v>201.58333333333334</v>
      </c>
      <c r="G111" s="15">
        <f t="shared" si="10"/>
        <v>125.75</v>
      </c>
      <c r="H111" s="15"/>
      <c r="I111" s="15"/>
      <c r="J111" s="15"/>
      <c r="K111" s="15"/>
      <c r="L111" s="15">
        <f t="shared" si="10"/>
        <v>823.97222222222217</v>
      </c>
      <c r="M111" s="15">
        <f t="shared" si="10"/>
        <v>349.88888888888891</v>
      </c>
    </row>
    <row r="112" spans="1:16">
      <c r="A112" s="14" t="s">
        <v>11</v>
      </c>
      <c r="B112" s="15">
        <f>AVERAGE(B39:B50)</f>
        <v>2182.0833333333335</v>
      </c>
      <c r="C112" s="15">
        <f t="shared" ref="C112:M112" si="11">AVERAGE(C39:C50)</f>
        <v>887.66666666666663</v>
      </c>
      <c r="D112" s="15">
        <f t="shared" si="11"/>
        <v>423.75</v>
      </c>
      <c r="E112" s="15">
        <f t="shared" si="11"/>
        <v>193</v>
      </c>
      <c r="F112" s="15">
        <f t="shared" si="11"/>
        <v>225</v>
      </c>
      <c r="G112" s="15">
        <f t="shared" si="11"/>
        <v>167.41666666666666</v>
      </c>
      <c r="H112" s="15"/>
      <c r="I112" s="15"/>
      <c r="J112" s="15"/>
      <c r="K112" s="15"/>
      <c r="L112" s="15">
        <f t="shared" si="11"/>
        <v>943.6111111111112</v>
      </c>
      <c r="M112" s="15">
        <f t="shared" si="11"/>
        <v>416.02777777777783</v>
      </c>
    </row>
    <row r="113" spans="1:16">
      <c r="A113" s="14" t="s">
        <v>12</v>
      </c>
      <c r="B113" s="15">
        <f>AVERAGE(B51:B62)</f>
        <v>1818.1666666666667</v>
      </c>
      <c r="C113" s="15">
        <f t="shared" ref="C113:M113" si="12">AVERAGE(C51:C62)</f>
        <v>887.83333333333337</v>
      </c>
      <c r="D113" s="15">
        <f t="shared" si="12"/>
        <v>388.25</v>
      </c>
      <c r="E113" s="15">
        <f t="shared" si="12"/>
        <v>208.66666666666666</v>
      </c>
      <c r="F113" s="15">
        <f t="shared" si="12"/>
        <v>211.08333333333334</v>
      </c>
      <c r="G113" s="15">
        <f t="shared" si="12"/>
        <v>147</v>
      </c>
      <c r="H113" s="15"/>
      <c r="I113" s="15"/>
      <c r="J113" s="15"/>
      <c r="K113" s="15"/>
      <c r="L113" s="15">
        <f t="shared" si="12"/>
        <v>805.83333333333314</v>
      </c>
      <c r="M113" s="15">
        <f t="shared" si="12"/>
        <v>414.49999999999994</v>
      </c>
    </row>
    <row r="114" spans="1:16">
      <c r="A114" s="14" t="s">
        <v>13</v>
      </c>
      <c r="B114" s="15">
        <f>AVERAGE(B63:B74)</f>
        <v>1315.0833333333333</v>
      </c>
      <c r="C114" s="15">
        <f t="shared" ref="C114:M114" si="13">AVERAGE(C63:C74)</f>
        <v>700.5</v>
      </c>
      <c r="D114" s="15">
        <f t="shared" si="13"/>
        <v>260.41666666666669</v>
      </c>
      <c r="E114" s="15">
        <f t="shared" si="13"/>
        <v>160.83333333333334</v>
      </c>
      <c r="F114" s="15">
        <f t="shared" si="13"/>
        <v>167.25</v>
      </c>
      <c r="G114" s="15">
        <f t="shared" si="13"/>
        <v>114.08333333333333</v>
      </c>
      <c r="H114" s="15"/>
      <c r="I114" s="15"/>
      <c r="J114" s="15"/>
      <c r="K114" s="15"/>
      <c r="L114" s="15">
        <f t="shared" si="13"/>
        <v>580.91666666666674</v>
      </c>
      <c r="M114" s="15">
        <f t="shared" si="13"/>
        <v>325.13888888888886</v>
      </c>
    </row>
    <row r="115" spans="1:16">
      <c r="A115" s="14" t="s">
        <v>14</v>
      </c>
      <c r="B115" s="15">
        <f>AVERAGE(B75:B86)</f>
        <v>904.91666666666663</v>
      </c>
      <c r="C115" s="15">
        <f t="shared" ref="C115:M115" si="14">AVERAGE(C75:C86)</f>
        <v>442.75</v>
      </c>
      <c r="D115" s="15">
        <f t="shared" si="14"/>
        <v>166.83333333333334</v>
      </c>
      <c r="E115" s="15">
        <f t="shared" si="14"/>
        <v>103.08333333333333</v>
      </c>
      <c r="F115" s="15">
        <f t="shared" si="14"/>
        <v>116.16666666666667</v>
      </c>
      <c r="G115" s="15">
        <f t="shared" si="14"/>
        <v>75.416666666666671</v>
      </c>
      <c r="H115" s="15"/>
      <c r="I115" s="15"/>
      <c r="J115" s="15"/>
      <c r="K115" s="15"/>
      <c r="L115" s="15">
        <f t="shared" si="14"/>
        <v>395.97222222222223</v>
      </c>
      <c r="M115" s="15">
        <f t="shared" si="14"/>
        <v>207.08333333333334</v>
      </c>
    </row>
    <row r="116" spans="1:16">
      <c r="A116" s="14" t="s">
        <v>15</v>
      </c>
      <c r="B116" s="15">
        <f>AVERAGE(B87:B98)</f>
        <v>1213.8333333333333</v>
      </c>
      <c r="C116" s="15">
        <f>AVERAGE(C87:C98)</f>
        <v>480</v>
      </c>
      <c r="D116" s="15">
        <f t="shared" ref="D116:M116" si="15">AVERAGE(D87:D98)</f>
        <v>247.83333333333334</v>
      </c>
      <c r="E116" s="15">
        <f t="shared" si="15"/>
        <v>130.5</v>
      </c>
      <c r="F116" s="15">
        <f t="shared" si="15"/>
        <v>138.16666666666666</v>
      </c>
      <c r="G116" s="15">
        <f t="shared" si="15"/>
        <v>84.833333333333329</v>
      </c>
      <c r="H116" s="15">
        <f t="shared" si="15"/>
        <v>117.83333333333333</v>
      </c>
      <c r="I116" s="15">
        <f t="shared" si="15"/>
        <v>72.5</v>
      </c>
      <c r="J116" s="15">
        <f t="shared" si="15"/>
        <v>99.083333333333329</v>
      </c>
      <c r="K116" s="15">
        <f t="shared" si="15"/>
        <v>50.5</v>
      </c>
      <c r="L116" s="15">
        <f>AVERAGE(L87:L98)</f>
        <v>363.34999999999997</v>
      </c>
      <c r="M116" s="15">
        <f t="shared" si="15"/>
        <v>163.66666666666669</v>
      </c>
    </row>
    <row r="117" spans="1:16">
      <c r="A117" s="14" t="s">
        <v>35</v>
      </c>
      <c r="B117" s="15">
        <f t="shared" ref="B117:M117" si="16">AVERAGE(B99:B104)</f>
        <v>1389.5</v>
      </c>
      <c r="C117" s="15">
        <f t="shared" si="16"/>
        <v>551</v>
      </c>
      <c r="D117" s="15">
        <f t="shared" si="16"/>
        <v>315</v>
      </c>
      <c r="E117" s="15">
        <f t="shared" si="16"/>
        <v>168.5</v>
      </c>
      <c r="F117" s="15">
        <f t="shared" si="16"/>
        <v>149.16666666666666</v>
      </c>
      <c r="G117" s="15">
        <f t="shared" si="16"/>
        <v>60.833333333333336</v>
      </c>
      <c r="H117" s="15">
        <f t="shared" si="16"/>
        <v>127.66666666666667</v>
      </c>
      <c r="I117" s="15">
        <f t="shared" si="16"/>
        <v>88.666666666666671</v>
      </c>
      <c r="J117" s="15">
        <f t="shared" si="16"/>
        <v>119</v>
      </c>
      <c r="K117" s="15">
        <f t="shared" si="16"/>
        <v>41</v>
      </c>
      <c r="L117" s="15">
        <f t="shared" si="16"/>
        <v>420.06666666666666</v>
      </c>
      <c r="M117" s="15">
        <f t="shared" si="16"/>
        <v>182</v>
      </c>
    </row>
    <row r="118" spans="1:16" s="5" customFormat="1" ht="15.75" thickBot="1">
      <c r="A118" s="25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1:16" ht="17.25" customHeight="1" thickBot="1">
      <c r="A119" s="40" t="s">
        <v>17</v>
      </c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2"/>
    </row>
    <row r="120" spans="1:16" ht="17.25" customHeight="1" thickBot="1">
      <c r="A120" s="18"/>
      <c r="B120" s="34" t="s">
        <v>0</v>
      </c>
      <c r="C120" s="35"/>
      <c r="D120" s="34" t="s">
        <v>1</v>
      </c>
      <c r="E120" s="35"/>
      <c r="F120" s="34" t="s">
        <v>37</v>
      </c>
      <c r="G120" s="35"/>
      <c r="H120" s="34" t="s">
        <v>5</v>
      </c>
      <c r="I120" s="35"/>
      <c r="J120" s="34" t="s">
        <v>6</v>
      </c>
      <c r="K120" s="35"/>
      <c r="L120" s="34" t="s">
        <v>7</v>
      </c>
      <c r="M120" s="35"/>
      <c r="N120" s="17"/>
      <c r="O120" s="17"/>
      <c r="P120" s="17"/>
    </row>
    <row r="121" spans="1:16" ht="29.25" customHeight="1" thickBot="1">
      <c r="A121" s="32"/>
      <c r="B121" s="26" t="s">
        <v>19</v>
      </c>
      <c r="C121" s="27" t="s">
        <v>20</v>
      </c>
      <c r="D121" s="26" t="s">
        <v>21</v>
      </c>
      <c r="E121" s="27" t="s">
        <v>22</v>
      </c>
      <c r="F121" s="26" t="s">
        <v>23</v>
      </c>
      <c r="G121" s="27" t="s">
        <v>24</v>
      </c>
      <c r="H121" s="26" t="s">
        <v>25</v>
      </c>
      <c r="I121" s="27" t="s">
        <v>26</v>
      </c>
      <c r="J121" s="26" t="s">
        <v>27</v>
      </c>
      <c r="K121" s="27" t="s">
        <v>28</v>
      </c>
      <c r="L121" s="26" t="s">
        <v>29</v>
      </c>
      <c r="M121" s="27" t="s">
        <v>30</v>
      </c>
    </row>
    <row r="122" spans="1:16">
      <c r="A122" s="23">
        <v>2004</v>
      </c>
      <c r="B122" s="22">
        <f t="shared" ref="B122:G128" si="17">(B110-B109)/B109*100</f>
        <v>36.065817883999706</v>
      </c>
      <c r="C122" s="22">
        <f t="shared" si="17"/>
        <v>33.832335329341312</v>
      </c>
      <c r="D122" s="22">
        <f t="shared" si="17"/>
        <v>40.176088971269692</v>
      </c>
      <c r="E122" s="22">
        <f t="shared" si="17"/>
        <v>16.861313868613127</v>
      </c>
      <c r="F122" s="22">
        <f t="shared" si="17"/>
        <v>34.485294117647058</v>
      </c>
      <c r="G122" s="22">
        <f t="shared" si="17"/>
        <v>19.300225733634313</v>
      </c>
      <c r="H122" s="22"/>
      <c r="I122" s="22"/>
      <c r="J122" s="22"/>
      <c r="K122" s="22"/>
      <c r="L122" s="22">
        <f t="shared" ref="L122:M128" si="18">(L110-L109)/L109*100</f>
        <v>36.462328160953454</v>
      </c>
      <c r="M122" s="22">
        <f t="shared" si="18"/>
        <v>28.620888632429281</v>
      </c>
    </row>
    <row r="123" spans="1:16">
      <c r="A123" s="23">
        <f>A122+1</f>
        <v>2005</v>
      </c>
      <c r="B123" s="22">
        <f t="shared" si="17"/>
        <v>26.068399452804375</v>
      </c>
      <c r="C123" s="22">
        <f t="shared" si="17"/>
        <v>44.311281559603714</v>
      </c>
      <c r="D123" s="22">
        <f t="shared" si="17"/>
        <v>39.008264462809919</v>
      </c>
      <c r="E123" s="22">
        <f t="shared" si="17"/>
        <v>28.419737663960042</v>
      </c>
      <c r="F123" s="22">
        <f t="shared" si="17"/>
        <v>32.258064516129046</v>
      </c>
      <c r="G123" s="22">
        <f t="shared" si="17"/>
        <v>42.762535477767273</v>
      </c>
      <c r="H123" s="22"/>
      <c r="I123" s="22"/>
      <c r="J123" s="22"/>
      <c r="K123" s="22"/>
      <c r="L123" s="22">
        <f t="shared" si="18"/>
        <v>28.250248605646593</v>
      </c>
      <c r="M123" s="22">
        <f t="shared" si="18"/>
        <v>41.274113952445077</v>
      </c>
    </row>
    <row r="124" spans="1:16">
      <c r="A124" s="23">
        <f t="shared" ref="A124:A128" si="19">A123+1</f>
        <v>2006</v>
      </c>
      <c r="B124" s="22">
        <f t="shared" si="17"/>
        <v>13.65510655844438</v>
      </c>
      <c r="C124" s="22">
        <f t="shared" si="17"/>
        <v>17.949285793378351</v>
      </c>
      <c r="D124" s="22">
        <f t="shared" si="17"/>
        <v>20.927467300832337</v>
      </c>
      <c r="E124" s="22">
        <f t="shared" si="17"/>
        <v>12.645914396887154</v>
      </c>
      <c r="F124" s="22">
        <f t="shared" si="17"/>
        <v>11.616370400992141</v>
      </c>
      <c r="G124" s="22">
        <f t="shared" si="17"/>
        <v>33.134526176275671</v>
      </c>
      <c r="H124" s="22"/>
      <c r="I124" s="22"/>
      <c r="J124" s="22"/>
      <c r="K124" s="22"/>
      <c r="L124" s="22">
        <f t="shared" si="18"/>
        <v>14.519772106664885</v>
      </c>
      <c r="M124" s="22">
        <f t="shared" si="18"/>
        <v>18.902826294061612</v>
      </c>
    </row>
    <row r="125" spans="1:16">
      <c r="A125" s="23">
        <f t="shared" si="19"/>
        <v>2007</v>
      </c>
      <c r="B125" s="22">
        <f t="shared" si="17"/>
        <v>-16.677487110941382</v>
      </c>
      <c r="C125" s="22">
        <f t="shared" si="17"/>
        <v>1.8775816748037077E-2</v>
      </c>
      <c r="D125" s="22">
        <f t="shared" si="17"/>
        <v>-8.3775811209439528</v>
      </c>
      <c r="E125" s="22">
        <f t="shared" si="17"/>
        <v>8.1174438687392012</v>
      </c>
      <c r="F125" s="22">
        <f t="shared" si="17"/>
        <v>-6.1851851851851807</v>
      </c>
      <c r="G125" s="22">
        <f t="shared" si="17"/>
        <v>-12.195121951219507</v>
      </c>
      <c r="H125" s="22"/>
      <c r="I125" s="22"/>
      <c r="J125" s="22"/>
      <c r="K125" s="22"/>
      <c r="L125" s="22">
        <f t="shared" si="18"/>
        <v>-14.60111863408893</v>
      </c>
      <c r="M125" s="22">
        <f t="shared" si="18"/>
        <v>-0.36722975228686555</v>
      </c>
    </row>
    <row r="126" spans="1:16">
      <c r="A126" s="23">
        <f t="shared" si="19"/>
        <v>2008</v>
      </c>
      <c r="B126" s="22">
        <f t="shared" si="17"/>
        <v>-27.669813915115967</v>
      </c>
      <c r="C126" s="22">
        <f t="shared" si="17"/>
        <v>-21.100056316876294</v>
      </c>
      <c r="D126" s="22">
        <f t="shared" si="17"/>
        <v>-32.925520497960932</v>
      </c>
      <c r="E126" s="22">
        <f t="shared" si="17"/>
        <v>-22.923322683706061</v>
      </c>
      <c r="F126" s="22">
        <f t="shared" si="17"/>
        <v>-20.765890248716939</v>
      </c>
      <c r="G126" s="22">
        <f t="shared" si="17"/>
        <v>-22.39229024943311</v>
      </c>
      <c r="H126" s="22"/>
      <c r="I126" s="22"/>
      <c r="J126" s="22"/>
      <c r="K126" s="22"/>
      <c r="L126" s="22">
        <f t="shared" si="18"/>
        <v>-27.911065149948268</v>
      </c>
      <c r="M126" s="22">
        <f t="shared" si="18"/>
        <v>-21.558772282535852</v>
      </c>
    </row>
    <row r="127" spans="1:16">
      <c r="A127" s="23">
        <f t="shared" si="19"/>
        <v>2009</v>
      </c>
      <c r="B127" s="22">
        <f t="shared" si="17"/>
        <v>-31.189404980672958</v>
      </c>
      <c r="C127" s="22">
        <f t="shared" si="17"/>
        <v>-36.795146324054244</v>
      </c>
      <c r="D127" s="22">
        <f t="shared" si="17"/>
        <v>-35.936</v>
      </c>
      <c r="E127" s="22">
        <f t="shared" si="17"/>
        <v>-35.906735751295344</v>
      </c>
      <c r="F127" s="22">
        <f t="shared" si="17"/>
        <v>-30.543099152964619</v>
      </c>
      <c r="G127" s="22">
        <f t="shared" si="17"/>
        <v>-33.893352812271729</v>
      </c>
      <c r="H127" s="22"/>
      <c r="I127" s="22"/>
      <c r="J127" s="22"/>
      <c r="K127" s="22"/>
      <c r="L127" s="22">
        <f t="shared" si="18"/>
        <v>-31.836656625065757</v>
      </c>
      <c r="M127" s="22">
        <f t="shared" si="18"/>
        <v>-36.309269542930359</v>
      </c>
    </row>
    <row r="128" spans="1:16">
      <c r="A128" s="23">
        <f t="shared" si="19"/>
        <v>2010</v>
      </c>
      <c r="B128" s="22">
        <f t="shared" si="17"/>
        <v>34.13758172944101</v>
      </c>
      <c r="C128" s="22">
        <f t="shared" si="17"/>
        <v>8.4133258046301513</v>
      </c>
      <c r="D128" s="22">
        <f t="shared" si="17"/>
        <v>48.551448551448551</v>
      </c>
      <c r="E128" s="22">
        <f t="shared" si="17"/>
        <v>26.596604688763144</v>
      </c>
      <c r="F128" s="22">
        <f t="shared" si="17"/>
        <v>18.938307030129113</v>
      </c>
      <c r="G128" s="22">
        <f t="shared" si="17"/>
        <v>12.486187845303855</v>
      </c>
      <c r="H128" s="22"/>
      <c r="I128" s="22"/>
      <c r="J128" s="22"/>
      <c r="K128" s="22"/>
      <c r="L128" s="22">
        <f t="shared" si="18"/>
        <v>-8.2385128025254399</v>
      </c>
      <c r="M128" s="22">
        <f t="shared" si="18"/>
        <v>-20.965794768611666</v>
      </c>
    </row>
    <row r="129" spans="1:13">
      <c r="A129" s="23">
        <v>2011</v>
      </c>
      <c r="B129" s="22">
        <f t="shared" ref="B129:M129" si="20">(B117-B116)/B116*100</f>
        <v>14.472058217767412</v>
      </c>
      <c r="C129" s="22">
        <f t="shared" si="20"/>
        <v>14.791666666666666</v>
      </c>
      <c r="D129" s="22">
        <f t="shared" si="20"/>
        <v>27.101546738399456</v>
      </c>
      <c r="E129" s="22">
        <f t="shared" si="20"/>
        <v>29.118773946360154</v>
      </c>
      <c r="F129" s="22">
        <f t="shared" si="20"/>
        <v>7.9613992762364303</v>
      </c>
      <c r="G129" s="22">
        <f t="shared" si="20"/>
        <v>-28.290766208251465</v>
      </c>
      <c r="H129" s="22">
        <f t="shared" si="20"/>
        <v>8.345120226308353</v>
      </c>
      <c r="I129" s="22">
        <f t="shared" si="20"/>
        <v>22.298850574712649</v>
      </c>
      <c r="J129" s="22">
        <f t="shared" si="20"/>
        <v>20.100925147182512</v>
      </c>
      <c r="K129" s="22">
        <f t="shared" si="20"/>
        <v>-18.811881188118811</v>
      </c>
      <c r="L129" s="22">
        <f t="shared" si="20"/>
        <v>15.609375716710252</v>
      </c>
      <c r="M129" s="22">
        <f t="shared" si="20"/>
        <v>11.201629327902229</v>
      </c>
    </row>
    <row r="131" spans="1:13">
      <c r="D131" s="24"/>
    </row>
    <row r="132" spans="1:13">
      <c r="D132" s="2" t="s">
        <v>18</v>
      </c>
      <c r="I132" t="s">
        <v>18</v>
      </c>
    </row>
    <row r="191" spans="1:13" ht="15.75" thickBot="1"/>
    <row r="192" spans="1:13" ht="19.5" thickBot="1">
      <c r="A192" s="46" t="s">
        <v>31</v>
      </c>
      <c r="B192" s="47"/>
      <c r="C192" s="47"/>
      <c r="D192" s="47"/>
      <c r="E192" s="47"/>
      <c r="F192" s="47"/>
      <c r="G192" s="47"/>
      <c r="H192" s="47"/>
      <c r="I192" s="47"/>
      <c r="J192" s="47"/>
      <c r="K192" s="48"/>
      <c r="L192" s="45"/>
      <c r="M192" s="44"/>
    </row>
    <row r="193" spans="1:13" ht="18.75">
      <c r="A193" s="28"/>
      <c r="B193" s="34" t="s">
        <v>0</v>
      </c>
      <c r="C193" s="35"/>
      <c r="D193" s="34" t="s">
        <v>1</v>
      </c>
      <c r="E193" s="35"/>
      <c r="F193" s="34" t="s">
        <v>2</v>
      </c>
      <c r="G193" s="35"/>
      <c r="H193" s="34" t="s">
        <v>5</v>
      </c>
      <c r="I193" s="35"/>
      <c r="J193" s="34" t="s">
        <v>6</v>
      </c>
      <c r="K193" s="35"/>
      <c r="L193" s="49" t="s">
        <v>33</v>
      </c>
      <c r="M193" s="49" t="s">
        <v>32</v>
      </c>
    </row>
    <row r="194" spans="1:13" ht="15.75" thickBot="1">
      <c r="A194" s="29"/>
      <c r="B194" s="19" t="s">
        <v>3</v>
      </c>
      <c r="C194" s="20" t="s">
        <v>4</v>
      </c>
      <c r="D194" s="19" t="s">
        <v>3</v>
      </c>
      <c r="E194" s="20" t="s">
        <v>4</v>
      </c>
      <c r="F194" s="19" t="s">
        <v>3</v>
      </c>
      <c r="G194" s="20" t="s">
        <v>4</v>
      </c>
      <c r="H194" s="19" t="s">
        <v>3</v>
      </c>
      <c r="I194" s="20" t="s">
        <v>4</v>
      </c>
      <c r="J194" s="19" t="s">
        <v>3</v>
      </c>
      <c r="K194" s="20" t="s">
        <v>4</v>
      </c>
      <c r="L194" s="50"/>
      <c r="M194" s="51"/>
    </row>
    <row r="195" spans="1:13">
      <c r="A195" s="23">
        <v>2003</v>
      </c>
      <c r="B195" s="31">
        <f t="shared" ref="B195:G195" si="21">SUM(B3:B14)</f>
        <v>13431</v>
      </c>
      <c r="C195" s="31">
        <f t="shared" si="21"/>
        <v>4676</v>
      </c>
      <c r="D195" s="21">
        <f t="shared" si="21"/>
        <v>2158</v>
      </c>
      <c r="E195" s="21">
        <f t="shared" si="21"/>
        <v>1370</v>
      </c>
      <c r="F195" s="31">
        <f t="shared" si="21"/>
        <v>1360</v>
      </c>
      <c r="G195" s="31">
        <f t="shared" si="21"/>
        <v>886</v>
      </c>
      <c r="H195" s="31"/>
      <c r="I195" s="31"/>
      <c r="J195" s="31"/>
      <c r="K195" s="31"/>
      <c r="L195" s="31">
        <f>B195+D195+F195+H195+J195</f>
        <v>16949</v>
      </c>
      <c r="M195" s="31">
        <f>C195+E195+G195+I195+K195</f>
        <v>6932</v>
      </c>
    </row>
    <row r="196" spans="1:13">
      <c r="A196" s="23">
        <f>A195+1</f>
        <v>2004</v>
      </c>
      <c r="B196" s="31">
        <f t="shared" ref="B196:G196" si="22">SUM(B15:B26)</f>
        <v>18275</v>
      </c>
      <c r="C196" s="31">
        <f t="shared" si="22"/>
        <v>6258</v>
      </c>
      <c r="D196" s="21">
        <f t="shared" si="22"/>
        <v>3025</v>
      </c>
      <c r="E196" s="21">
        <f t="shared" si="22"/>
        <v>1601</v>
      </c>
      <c r="F196" s="31">
        <f t="shared" si="22"/>
        <v>1829</v>
      </c>
      <c r="G196" s="31">
        <f t="shared" si="22"/>
        <v>1057</v>
      </c>
      <c r="H196" s="31"/>
      <c r="I196" s="31"/>
      <c r="J196" s="31"/>
      <c r="K196" s="31"/>
      <c r="L196" s="31">
        <f t="shared" ref="L196:L201" si="23">B196+D196+F196+H196+J196</f>
        <v>23129</v>
      </c>
      <c r="M196" s="31">
        <f t="shared" ref="M196:M201" si="24">C196+E196+G196+I196+K196</f>
        <v>8916</v>
      </c>
    </row>
    <row r="197" spans="1:13">
      <c r="A197" s="23">
        <f t="shared" ref="A197:A201" si="25">A196+1</f>
        <v>2005</v>
      </c>
      <c r="B197" s="31">
        <f t="shared" ref="B197:G197" si="26">SUM(B27:B38)</f>
        <v>23039</v>
      </c>
      <c r="C197" s="31">
        <f t="shared" si="26"/>
        <v>9031</v>
      </c>
      <c r="D197" s="21">
        <f t="shared" si="26"/>
        <v>4205</v>
      </c>
      <c r="E197" s="21">
        <f t="shared" si="26"/>
        <v>2056</v>
      </c>
      <c r="F197" s="31">
        <f t="shared" si="26"/>
        <v>2419</v>
      </c>
      <c r="G197" s="31">
        <f t="shared" si="26"/>
        <v>1509</v>
      </c>
      <c r="H197" s="31"/>
      <c r="I197" s="31"/>
      <c r="J197" s="31"/>
      <c r="K197" s="31"/>
      <c r="L197" s="31">
        <f t="shared" si="23"/>
        <v>29663</v>
      </c>
      <c r="M197" s="31">
        <f t="shared" si="24"/>
        <v>12596</v>
      </c>
    </row>
    <row r="198" spans="1:13">
      <c r="A198" s="23">
        <f t="shared" si="25"/>
        <v>2006</v>
      </c>
      <c r="B198" s="31">
        <f t="shared" ref="B198:G198" si="27">SUM(B39:B50)</f>
        <v>26185</v>
      </c>
      <c r="C198" s="31">
        <f t="shared" si="27"/>
        <v>10652</v>
      </c>
      <c r="D198" s="21">
        <f t="shared" si="27"/>
        <v>5085</v>
      </c>
      <c r="E198" s="21">
        <f t="shared" si="27"/>
        <v>2316</v>
      </c>
      <c r="F198" s="31">
        <f t="shared" si="27"/>
        <v>2700</v>
      </c>
      <c r="G198" s="31">
        <f t="shared" si="27"/>
        <v>2009</v>
      </c>
      <c r="H198" s="31"/>
      <c r="I198" s="31"/>
      <c r="J198" s="31"/>
      <c r="K198" s="31"/>
      <c r="L198" s="31">
        <f t="shared" si="23"/>
        <v>33970</v>
      </c>
      <c r="M198" s="31">
        <f t="shared" si="24"/>
        <v>14977</v>
      </c>
    </row>
    <row r="199" spans="1:13">
      <c r="A199" s="23">
        <f t="shared" si="25"/>
        <v>2007</v>
      </c>
      <c r="B199" s="31">
        <f t="shared" ref="B199:G199" si="28">SUM(B51:B62)</f>
        <v>21818</v>
      </c>
      <c r="C199" s="31">
        <f t="shared" si="28"/>
        <v>10654</v>
      </c>
      <c r="D199" s="21">
        <f t="shared" si="28"/>
        <v>4659</v>
      </c>
      <c r="E199" s="21">
        <f t="shared" si="28"/>
        <v>2504</v>
      </c>
      <c r="F199" s="31">
        <f t="shared" si="28"/>
        <v>2533</v>
      </c>
      <c r="G199" s="31">
        <f t="shared" si="28"/>
        <v>1764</v>
      </c>
      <c r="H199" s="31"/>
      <c r="I199" s="31"/>
      <c r="J199" s="31"/>
      <c r="K199" s="31"/>
      <c r="L199" s="31">
        <f t="shared" si="23"/>
        <v>29010</v>
      </c>
      <c r="M199" s="31">
        <f t="shared" si="24"/>
        <v>14922</v>
      </c>
    </row>
    <row r="200" spans="1:13">
      <c r="A200" s="23">
        <f t="shared" si="25"/>
        <v>2008</v>
      </c>
      <c r="B200" s="31">
        <f t="shared" ref="B200:G200" si="29">SUM(B63:B74)</f>
        <v>15781</v>
      </c>
      <c r="C200" s="31">
        <f t="shared" si="29"/>
        <v>8406</v>
      </c>
      <c r="D200" s="21">
        <f t="shared" si="29"/>
        <v>3125</v>
      </c>
      <c r="E200" s="21">
        <f t="shared" si="29"/>
        <v>1930</v>
      </c>
      <c r="F200" s="31">
        <f t="shared" si="29"/>
        <v>2007</v>
      </c>
      <c r="G200" s="31">
        <f t="shared" si="29"/>
        <v>1369</v>
      </c>
      <c r="H200" s="31"/>
      <c r="I200" s="31"/>
      <c r="J200" s="31"/>
      <c r="K200" s="31"/>
      <c r="L200" s="31">
        <f>B200+D200+F200+H200+J200</f>
        <v>20913</v>
      </c>
      <c r="M200" s="31">
        <f t="shared" si="24"/>
        <v>11705</v>
      </c>
    </row>
    <row r="201" spans="1:13">
      <c r="A201" s="23">
        <f t="shared" si="25"/>
        <v>2009</v>
      </c>
      <c r="B201" s="31">
        <f t="shared" ref="B201:G201" si="30">SUM(B75:B86)</f>
        <v>10859</v>
      </c>
      <c r="C201" s="31">
        <f t="shared" si="30"/>
        <v>5313</v>
      </c>
      <c r="D201" s="21">
        <f t="shared" si="30"/>
        <v>2002</v>
      </c>
      <c r="E201" s="21">
        <f t="shared" si="30"/>
        <v>1237</v>
      </c>
      <c r="F201" s="31">
        <f t="shared" si="30"/>
        <v>1394</v>
      </c>
      <c r="G201" s="31">
        <f t="shared" si="30"/>
        <v>905</v>
      </c>
      <c r="H201" s="31"/>
      <c r="I201" s="31"/>
      <c r="J201" s="31"/>
      <c r="K201" s="31"/>
      <c r="L201" s="31">
        <f t="shared" si="23"/>
        <v>14255</v>
      </c>
      <c r="M201" s="31">
        <f t="shared" si="24"/>
        <v>7455</v>
      </c>
    </row>
    <row r="202" spans="1:13">
      <c r="A202" s="23">
        <f>A201+1</f>
        <v>2010</v>
      </c>
      <c r="B202" s="31">
        <f>SUM(B87:B98)</f>
        <v>14566</v>
      </c>
      <c r="C202" s="31">
        <f t="shared" ref="C202:K202" si="31">SUM(C87:C98)</f>
        <v>5760</v>
      </c>
      <c r="D202" s="31">
        <f t="shared" si="31"/>
        <v>2974</v>
      </c>
      <c r="E202" s="31">
        <f t="shared" si="31"/>
        <v>1566</v>
      </c>
      <c r="F202" s="31">
        <f t="shared" si="31"/>
        <v>1658</v>
      </c>
      <c r="G202" s="31">
        <f t="shared" si="31"/>
        <v>1018</v>
      </c>
      <c r="H202" s="31">
        <f t="shared" si="31"/>
        <v>1414</v>
      </c>
      <c r="I202" s="31">
        <f t="shared" si="31"/>
        <v>870</v>
      </c>
      <c r="J202" s="31">
        <f t="shared" si="31"/>
        <v>1189</v>
      </c>
      <c r="K202" s="31">
        <f t="shared" si="31"/>
        <v>606</v>
      </c>
      <c r="L202" s="31">
        <f>B202+D202+F202+H202+J202</f>
        <v>21801</v>
      </c>
      <c r="M202" s="31">
        <f>C202+E202+G202+I202+K202</f>
        <v>9820</v>
      </c>
    </row>
    <row r="203" spans="1:13">
      <c r="A203" s="23">
        <v>2011</v>
      </c>
      <c r="B203" s="31">
        <f t="shared" ref="B203:K203" si="32">SUM(B99:B104)</f>
        <v>8337</v>
      </c>
      <c r="C203" s="31">
        <f t="shared" si="32"/>
        <v>3306</v>
      </c>
      <c r="D203" s="31">
        <f t="shared" si="32"/>
        <v>1890</v>
      </c>
      <c r="E203" s="31">
        <f t="shared" si="32"/>
        <v>1011</v>
      </c>
      <c r="F203" s="31">
        <f t="shared" si="32"/>
        <v>895</v>
      </c>
      <c r="G203" s="31">
        <f t="shared" si="32"/>
        <v>365</v>
      </c>
      <c r="H203" s="31">
        <f t="shared" si="32"/>
        <v>766</v>
      </c>
      <c r="I203" s="31">
        <f t="shared" si="32"/>
        <v>532</v>
      </c>
      <c r="J203" s="31">
        <f t="shared" si="32"/>
        <v>714</v>
      </c>
      <c r="K203" s="31">
        <f t="shared" si="32"/>
        <v>246</v>
      </c>
      <c r="L203" s="31">
        <f>J203+H203+F203+D203+B203</f>
        <v>12602</v>
      </c>
      <c r="M203" s="31">
        <f>K203+I203+G203+E203+C203</f>
        <v>5460</v>
      </c>
    </row>
    <row r="204" spans="1:13" ht="15.75" thickBot="1"/>
    <row r="205" spans="1:13" ht="19.5" thickBot="1">
      <c r="A205" s="40" t="s">
        <v>34</v>
      </c>
      <c r="B205" s="43"/>
      <c r="C205" s="43"/>
      <c r="D205" s="43"/>
      <c r="E205" s="43"/>
      <c r="F205" s="43"/>
      <c r="G205" s="43"/>
      <c r="H205" s="43"/>
      <c r="I205" s="43"/>
      <c r="J205" s="43"/>
      <c r="K205" s="44"/>
    </row>
    <row r="206" spans="1:13" ht="45.75" thickBot="1">
      <c r="A206" s="32"/>
      <c r="B206" s="26" t="s">
        <v>19</v>
      </c>
      <c r="C206" s="27" t="s">
        <v>20</v>
      </c>
      <c r="D206" s="26" t="s">
        <v>21</v>
      </c>
      <c r="E206" s="27" t="s">
        <v>22</v>
      </c>
      <c r="F206" s="26" t="s">
        <v>23</v>
      </c>
      <c r="G206" s="27" t="s">
        <v>24</v>
      </c>
      <c r="H206" s="26" t="s">
        <v>25</v>
      </c>
      <c r="I206" s="27" t="s">
        <v>26</v>
      </c>
      <c r="J206" s="26" t="s">
        <v>27</v>
      </c>
      <c r="K206" s="27" t="s">
        <v>28</v>
      </c>
    </row>
    <row r="207" spans="1:13">
      <c r="A207" s="23">
        <v>2003</v>
      </c>
      <c r="B207" s="22">
        <f t="shared" ref="B207:C213" si="33">B195/L195</f>
        <v>0.79243613192518736</v>
      </c>
      <c r="C207" s="22">
        <f t="shared" si="33"/>
        <v>0.6745527986151183</v>
      </c>
      <c r="D207" s="22">
        <f t="shared" ref="D207:E214" si="34">D195/L195</f>
        <v>0.12732314590831317</v>
      </c>
      <c r="E207" s="22">
        <f t="shared" si="34"/>
        <v>0.1976341604154645</v>
      </c>
      <c r="F207" s="22">
        <f t="shared" ref="F207:G214" si="35">F195/L195</f>
        <v>8.0240722166499495E-2</v>
      </c>
      <c r="G207" s="22">
        <f t="shared" si="35"/>
        <v>0.1278130409694172</v>
      </c>
      <c r="H207" s="22"/>
      <c r="I207" s="22"/>
      <c r="J207" s="22"/>
      <c r="K207" s="22"/>
    </row>
    <row r="208" spans="1:13">
      <c r="A208" s="23">
        <f>A207+1</f>
        <v>2004</v>
      </c>
      <c r="B208" s="22">
        <f t="shared" si="33"/>
        <v>0.79013359851268972</v>
      </c>
      <c r="C208" s="22">
        <f t="shared" si="33"/>
        <v>0.70188425302826385</v>
      </c>
      <c r="D208" s="22">
        <f t="shared" si="34"/>
        <v>0.13078818798910458</v>
      </c>
      <c r="E208" s="22">
        <f t="shared" si="34"/>
        <v>0.17956482727680576</v>
      </c>
      <c r="F208" s="22">
        <f t="shared" si="35"/>
        <v>7.9078213498205721E-2</v>
      </c>
      <c r="G208" s="22">
        <f t="shared" si="35"/>
        <v>0.11855091969493046</v>
      </c>
      <c r="H208" s="22"/>
      <c r="I208" s="22"/>
      <c r="J208" s="22"/>
      <c r="K208" s="22"/>
    </row>
    <row r="209" spans="1:11">
      <c r="A209" s="23">
        <f t="shared" ref="A209:A213" si="36">A208+1</f>
        <v>2005</v>
      </c>
      <c r="B209" s="22">
        <f t="shared" si="33"/>
        <v>0.7766915011967771</v>
      </c>
      <c r="C209" s="22">
        <f t="shared" si="33"/>
        <v>0.71697364242616701</v>
      </c>
      <c r="D209" s="22">
        <f t="shared" si="34"/>
        <v>0.14175909382058458</v>
      </c>
      <c r="E209" s="22">
        <f t="shared" si="34"/>
        <v>0.16322642108605906</v>
      </c>
      <c r="F209" s="22">
        <f t="shared" si="35"/>
        <v>8.154940498263831E-2</v>
      </c>
      <c r="G209" s="22">
        <f t="shared" si="35"/>
        <v>0.1197999364877739</v>
      </c>
      <c r="H209" s="22"/>
      <c r="I209" s="22"/>
      <c r="J209" s="22"/>
      <c r="K209" s="22"/>
    </row>
    <row r="210" spans="1:11">
      <c r="A210" s="23">
        <f t="shared" si="36"/>
        <v>2006</v>
      </c>
      <c r="B210" s="22">
        <f t="shared" si="33"/>
        <v>0.77082720047100384</v>
      </c>
      <c r="C210" s="22">
        <f t="shared" si="33"/>
        <v>0.71122387661080322</v>
      </c>
      <c r="D210" s="22">
        <f t="shared" si="34"/>
        <v>0.14969090373859287</v>
      </c>
      <c r="E210" s="22">
        <f t="shared" si="34"/>
        <v>0.15463711023569474</v>
      </c>
      <c r="F210" s="22">
        <f t="shared" si="35"/>
        <v>7.9481895790403295E-2</v>
      </c>
      <c r="G210" s="22">
        <f t="shared" si="35"/>
        <v>0.13413901315350205</v>
      </c>
      <c r="H210" s="22"/>
      <c r="I210" s="22"/>
      <c r="J210" s="22"/>
      <c r="K210" s="22"/>
    </row>
    <row r="211" spans="1:11">
      <c r="A211" s="23">
        <f t="shared" si="36"/>
        <v>2007</v>
      </c>
      <c r="B211" s="22">
        <f t="shared" si="33"/>
        <v>0.75208548776284045</v>
      </c>
      <c r="C211" s="22">
        <f t="shared" si="33"/>
        <v>0.71397935933520973</v>
      </c>
      <c r="D211" s="22">
        <f t="shared" si="34"/>
        <v>0.16059979317476733</v>
      </c>
      <c r="E211" s="22">
        <f t="shared" si="34"/>
        <v>0.16780592413885539</v>
      </c>
      <c r="F211" s="22">
        <f t="shared" si="35"/>
        <v>8.7314719062392285E-2</v>
      </c>
      <c r="G211" s="22">
        <f t="shared" si="35"/>
        <v>0.11821471652593486</v>
      </c>
      <c r="H211" s="22"/>
      <c r="I211" s="22"/>
      <c r="J211" s="22"/>
      <c r="K211" s="22"/>
    </row>
    <row r="212" spans="1:11">
      <c r="A212" s="23">
        <f t="shared" si="36"/>
        <v>2008</v>
      </c>
      <c r="B212" s="22">
        <f t="shared" si="33"/>
        <v>0.75460240042079085</v>
      </c>
      <c r="C212" s="22">
        <f t="shared" si="33"/>
        <v>0.71815463477146524</v>
      </c>
      <c r="D212" s="22">
        <f t="shared" si="34"/>
        <v>0.14942858509061349</v>
      </c>
      <c r="E212" s="22">
        <f t="shared" si="34"/>
        <v>0.16488680051260146</v>
      </c>
      <c r="F212" s="22">
        <f t="shared" si="35"/>
        <v>9.5969014488595614E-2</v>
      </c>
      <c r="G212" s="22">
        <f t="shared" si="35"/>
        <v>0.11695856471593336</v>
      </c>
      <c r="H212" s="22"/>
      <c r="I212" s="22"/>
      <c r="J212" s="22"/>
      <c r="K212" s="22"/>
    </row>
    <row r="213" spans="1:11">
      <c r="A213" s="23">
        <f t="shared" si="36"/>
        <v>2009</v>
      </c>
      <c r="B213" s="22">
        <f t="shared" si="33"/>
        <v>0.76176780077165906</v>
      </c>
      <c r="C213" s="22">
        <f t="shared" si="33"/>
        <v>0.71267605633802822</v>
      </c>
      <c r="D213" s="22">
        <f t="shared" si="34"/>
        <v>0.14044195019291478</v>
      </c>
      <c r="E213" s="22">
        <f t="shared" si="34"/>
        <v>0.1659289067739772</v>
      </c>
      <c r="F213" s="22">
        <f t="shared" si="35"/>
        <v>9.7790249035426172E-2</v>
      </c>
      <c r="G213" s="22">
        <f t="shared" si="35"/>
        <v>0.12139503688799463</v>
      </c>
      <c r="H213" s="22"/>
      <c r="I213" s="22"/>
      <c r="J213" s="22"/>
      <c r="K213" s="22"/>
    </row>
    <row r="214" spans="1:11">
      <c r="A214" s="23">
        <f>A213+1</f>
        <v>2010</v>
      </c>
      <c r="B214" s="22">
        <f>B202/L202</f>
        <v>0.66813448924361263</v>
      </c>
      <c r="C214" s="22">
        <f>C202/M202</f>
        <v>0.5865580448065173</v>
      </c>
      <c r="D214" s="22">
        <f t="shared" si="34"/>
        <v>0.13641576074491996</v>
      </c>
      <c r="E214" s="22">
        <f t="shared" si="34"/>
        <v>0.1594704684317719</v>
      </c>
      <c r="F214" s="22">
        <f t="shared" si="35"/>
        <v>7.6051557268015227E-2</v>
      </c>
      <c r="G214" s="22">
        <f t="shared" si="35"/>
        <v>0.10366598778004073</v>
      </c>
      <c r="H214" s="22">
        <f>H202/L202</f>
        <v>6.4859410118801891E-2</v>
      </c>
      <c r="I214" s="22">
        <f>I202/M202</f>
        <v>8.8594704684317724E-2</v>
      </c>
      <c r="J214" s="22">
        <f>J202/L202</f>
        <v>5.4538782624650242E-2</v>
      </c>
      <c r="K214" s="22">
        <f>K202/M202</f>
        <v>6.1710794297352344E-2</v>
      </c>
    </row>
    <row r="215" spans="1:11">
      <c r="A215" s="23">
        <v>2011</v>
      </c>
      <c r="B215" s="22">
        <f>B203/L203</f>
        <v>0.66156165687986035</v>
      </c>
      <c r="C215" s="22">
        <f>C203/M203</f>
        <v>0.60549450549450545</v>
      </c>
      <c r="D215" s="22">
        <f>D203/L203</f>
        <v>0.14997619425488018</v>
      </c>
      <c r="E215" s="22">
        <f>E203/M203</f>
        <v>0.18516483516483517</v>
      </c>
      <c r="F215" s="22">
        <f>F203/L203</f>
        <v>7.1020472940803048E-2</v>
      </c>
      <c r="G215" s="22">
        <f>G203/M203</f>
        <v>6.6849816849816848E-2</v>
      </c>
      <c r="H215" s="22">
        <f>H203/L203</f>
        <v>6.0784002539279479E-2</v>
      </c>
      <c r="I215" s="22">
        <f>I203/M203</f>
        <v>9.7435897435897437E-2</v>
      </c>
      <c r="J215" s="22">
        <f>J203/L203</f>
        <v>5.6657673385176958E-2</v>
      </c>
      <c r="K215" s="22">
        <f>K203/M203</f>
        <v>4.5054945054945054E-2</v>
      </c>
    </row>
  </sheetData>
  <mergeCells count="31">
    <mergeCell ref="A205:K205"/>
    <mergeCell ref="L192:M192"/>
    <mergeCell ref="A192:K192"/>
    <mergeCell ref="B193:C193"/>
    <mergeCell ref="D193:E193"/>
    <mergeCell ref="F193:G193"/>
    <mergeCell ref="H193:I193"/>
    <mergeCell ref="J193:K193"/>
    <mergeCell ref="L193:L194"/>
    <mergeCell ref="M193:M194"/>
    <mergeCell ref="A119:M119"/>
    <mergeCell ref="A106:M106"/>
    <mergeCell ref="B107:C107"/>
    <mergeCell ref="D107:E107"/>
    <mergeCell ref="F107:G107"/>
    <mergeCell ref="H107:I107"/>
    <mergeCell ref="J107:K107"/>
    <mergeCell ref="L107:M107"/>
    <mergeCell ref="J1:K1"/>
    <mergeCell ref="L1:M1"/>
    <mergeCell ref="A1:A2"/>
    <mergeCell ref="B1:C1"/>
    <mergeCell ref="D1:E1"/>
    <mergeCell ref="F1:G1"/>
    <mergeCell ref="H1:I1"/>
    <mergeCell ref="L120:M120"/>
    <mergeCell ref="B120:C120"/>
    <mergeCell ref="D120:E120"/>
    <mergeCell ref="F120:G120"/>
    <mergeCell ref="H120:I120"/>
    <mergeCell ref="J120:K120"/>
  </mergeCells>
  <conditionalFormatting sqref="B87:M104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Vehcile Sales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ANubieZ</cp:lastModifiedBy>
  <dcterms:created xsi:type="dcterms:W3CDTF">2011-01-25T05:02:44Z</dcterms:created>
  <dcterms:modified xsi:type="dcterms:W3CDTF">2011-07-13T09:35:06Z</dcterms:modified>
</cp:coreProperties>
</file>