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2390" windowHeight="8400"/>
  </bookViews>
  <sheets>
    <sheet name="Nominal Trend" sheetId="3" r:id="rId1"/>
    <sheet name="Real Trend" sheetId="4" r:id="rId2"/>
    <sheet name="Data" sheetId="2" r:id="rId3"/>
  </sheets>
  <calcPr calcId="125725"/>
</workbook>
</file>

<file path=xl/calcChain.xml><?xml version="1.0" encoding="utf-8"?>
<calcChain xmlns="http://schemas.openxmlformats.org/spreadsheetml/2006/main">
  <c r="P20" i="4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19"/>
  <c r="C53" i="2"/>
  <c r="C54"/>
  <c r="D54"/>
  <c r="E54"/>
  <c r="F54"/>
  <c r="G54"/>
  <c r="B54"/>
  <c r="D53"/>
  <c r="E53"/>
  <c r="F53"/>
  <c r="G53"/>
  <c r="B53"/>
  <c r="C52"/>
  <c r="D52"/>
  <c r="E52"/>
  <c r="F52"/>
  <c r="G52"/>
  <c r="B52"/>
  <c r="A43" i="4"/>
  <c r="B43"/>
  <c r="C43"/>
  <c r="D43"/>
  <c r="E43"/>
  <c r="L43" s="1"/>
  <c r="F43"/>
  <c r="G43"/>
  <c r="I43"/>
  <c r="J43"/>
  <c r="K43"/>
  <c r="M43"/>
  <c r="N43"/>
  <c r="A44"/>
  <c r="B44"/>
  <c r="I44" s="1"/>
  <c r="C44"/>
  <c r="D44"/>
  <c r="E44"/>
  <c r="F44"/>
  <c r="G44"/>
  <c r="J44"/>
  <c r="K44"/>
  <c r="L44"/>
  <c r="M44"/>
  <c r="N44"/>
  <c r="A45"/>
  <c r="B45"/>
  <c r="C45"/>
  <c r="D45"/>
  <c r="E45"/>
  <c r="F45"/>
  <c r="M45" s="1"/>
  <c r="G45"/>
  <c r="N45" s="1"/>
  <c r="I45"/>
  <c r="J45"/>
  <c r="K45"/>
  <c r="L45"/>
  <c r="G42"/>
  <c r="N42" s="1"/>
  <c r="F42"/>
  <c r="M42" s="1"/>
  <c r="E42"/>
  <c r="L42" s="1"/>
  <c r="D42"/>
  <c r="K42" s="1"/>
  <c r="C42"/>
  <c r="J42" s="1"/>
  <c r="B42"/>
  <c r="I42" s="1"/>
  <c r="G41"/>
  <c r="N41" s="1"/>
  <c r="F41"/>
  <c r="M41" s="1"/>
  <c r="E41"/>
  <c r="L41" s="1"/>
  <c r="D41"/>
  <c r="K41" s="1"/>
  <c r="C41"/>
  <c r="J41" s="1"/>
  <c r="B41"/>
  <c r="I41" s="1"/>
  <c r="G40"/>
  <c r="N40" s="1"/>
  <c r="F40"/>
  <c r="M40" s="1"/>
  <c r="E40"/>
  <c r="L40" s="1"/>
  <c r="D40"/>
  <c r="K40" s="1"/>
  <c r="C40"/>
  <c r="J40" s="1"/>
  <c r="B40"/>
  <c r="I40" s="1"/>
  <c r="G39"/>
  <c r="N39" s="1"/>
  <c r="F39"/>
  <c r="M39" s="1"/>
  <c r="E39"/>
  <c r="L39" s="1"/>
  <c r="D39"/>
  <c r="K39" s="1"/>
  <c r="C39"/>
  <c r="J39" s="1"/>
  <c r="B39"/>
  <c r="I39" s="1"/>
  <c r="G38"/>
  <c r="N38" s="1"/>
  <c r="F38"/>
  <c r="M38" s="1"/>
  <c r="E38"/>
  <c r="L38" s="1"/>
  <c r="D38"/>
  <c r="K38" s="1"/>
  <c r="C38"/>
  <c r="J38" s="1"/>
  <c r="B38"/>
  <c r="I38" s="1"/>
  <c r="G37"/>
  <c r="N37" s="1"/>
  <c r="F37"/>
  <c r="M37" s="1"/>
  <c r="E37"/>
  <c r="L37" s="1"/>
  <c r="D37"/>
  <c r="K37" s="1"/>
  <c r="C37"/>
  <c r="J37" s="1"/>
  <c r="B37"/>
  <c r="I37" s="1"/>
  <c r="G36"/>
  <c r="N36" s="1"/>
  <c r="F36"/>
  <c r="M36" s="1"/>
  <c r="E36"/>
  <c r="L36" s="1"/>
  <c r="D36"/>
  <c r="K36" s="1"/>
  <c r="C36"/>
  <c r="J36" s="1"/>
  <c r="B36"/>
  <c r="I36" s="1"/>
  <c r="G35"/>
  <c r="N35" s="1"/>
  <c r="F35"/>
  <c r="M35" s="1"/>
  <c r="E35"/>
  <c r="L35" s="1"/>
  <c r="D35"/>
  <c r="K35" s="1"/>
  <c r="C35"/>
  <c r="J35" s="1"/>
  <c r="B35"/>
  <c r="I35" s="1"/>
  <c r="G34"/>
  <c r="N34" s="1"/>
  <c r="F34"/>
  <c r="M34" s="1"/>
  <c r="E34"/>
  <c r="L34" s="1"/>
  <c r="D34"/>
  <c r="K34" s="1"/>
  <c r="C34"/>
  <c r="J34" s="1"/>
  <c r="B34"/>
  <c r="I34" s="1"/>
  <c r="G33"/>
  <c r="N33" s="1"/>
  <c r="F33"/>
  <c r="M33" s="1"/>
  <c r="E33"/>
  <c r="L33" s="1"/>
  <c r="D33"/>
  <c r="K33" s="1"/>
  <c r="C33"/>
  <c r="J33" s="1"/>
  <c r="B33"/>
  <c r="I33" s="1"/>
  <c r="G32"/>
  <c r="N32" s="1"/>
  <c r="F32"/>
  <c r="M32" s="1"/>
  <c r="E32"/>
  <c r="L32" s="1"/>
  <c r="D32"/>
  <c r="K32" s="1"/>
  <c r="C32"/>
  <c r="J32" s="1"/>
  <c r="B32"/>
  <c r="I32" s="1"/>
  <c r="G31"/>
  <c r="N31" s="1"/>
  <c r="F31"/>
  <c r="M31" s="1"/>
  <c r="E31"/>
  <c r="L31" s="1"/>
  <c r="D31"/>
  <c r="K31" s="1"/>
  <c r="C31"/>
  <c r="J31" s="1"/>
  <c r="B31"/>
  <c r="I31" s="1"/>
  <c r="G30"/>
  <c r="N30" s="1"/>
  <c r="F30"/>
  <c r="M30" s="1"/>
  <c r="E30"/>
  <c r="L30" s="1"/>
  <c r="D30"/>
  <c r="K30" s="1"/>
  <c r="C30"/>
  <c r="J30" s="1"/>
  <c r="B30"/>
  <c r="I30" s="1"/>
  <c r="G29"/>
  <c r="N29" s="1"/>
  <c r="F29"/>
  <c r="M29" s="1"/>
  <c r="E29"/>
  <c r="L29" s="1"/>
  <c r="D29"/>
  <c r="K29" s="1"/>
  <c r="C29"/>
  <c r="J29" s="1"/>
  <c r="B29"/>
  <c r="I29" s="1"/>
  <c r="G28"/>
  <c r="N28" s="1"/>
  <c r="F28"/>
  <c r="M28" s="1"/>
  <c r="E28"/>
  <c r="L28" s="1"/>
  <c r="D28"/>
  <c r="K28" s="1"/>
  <c r="C28"/>
  <c r="J28" s="1"/>
  <c r="B28"/>
  <c r="I28" s="1"/>
  <c r="G27"/>
  <c r="N27" s="1"/>
  <c r="F27"/>
  <c r="M27" s="1"/>
  <c r="E27"/>
  <c r="L27" s="1"/>
  <c r="D27"/>
  <c r="K27" s="1"/>
  <c r="C27"/>
  <c r="J27" s="1"/>
  <c r="B27"/>
  <c r="I27" s="1"/>
  <c r="G26"/>
  <c r="N26" s="1"/>
  <c r="F26"/>
  <c r="M26" s="1"/>
  <c r="E26"/>
  <c r="L26" s="1"/>
  <c r="D26"/>
  <c r="K26" s="1"/>
  <c r="C26"/>
  <c r="J26" s="1"/>
  <c r="B26"/>
  <c r="I26" s="1"/>
  <c r="G25"/>
  <c r="N25" s="1"/>
  <c r="F25"/>
  <c r="M25" s="1"/>
  <c r="E25"/>
  <c r="L25" s="1"/>
  <c r="D25"/>
  <c r="K25" s="1"/>
  <c r="C25"/>
  <c r="J25" s="1"/>
  <c r="B25"/>
  <c r="I25" s="1"/>
  <c r="G24"/>
  <c r="N24" s="1"/>
  <c r="F24"/>
  <c r="M24" s="1"/>
  <c r="E24"/>
  <c r="L24" s="1"/>
  <c r="D24"/>
  <c r="K24" s="1"/>
  <c r="C24"/>
  <c r="J24" s="1"/>
  <c r="B24"/>
  <c r="I24" s="1"/>
  <c r="G23"/>
  <c r="N23" s="1"/>
  <c r="F23"/>
  <c r="M23" s="1"/>
  <c r="E23"/>
  <c r="L23" s="1"/>
  <c r="D23"/>
  <c r="K23" s="1"/>
  <c r="C23"/>
  <c r="J23" s="1"/>
  <c r="B23"/>
  <c r="I23" s="1"/>
  <c r="G22"/>
  <c r="N22" s="1"/>
  <c r="F22"/>
  <c r="M22" s="1"/>
  <c r="E22"/>
  <c r="L22" s="1"/>
  <c r="D22"/>
  <c r="K22" s="1"/>
  <c r="C22"/>
  <c r="J22" s="1"/>
  <c r="B22"/>
  <c r="I22" s="1"/>
  <c r="G21"/>
  <c r="N21" s="1"/>
  <c r="F21"/>
  <c r="M21" s="1"/>
  <c r="E21"/>
  <c r="L21" s="1"/>
  <c r="D21"/>
  <c r="K21" s="1"/>
  <c r="C21"/>
  <c r="J21" s="1"/>
  <c r="B21"/>
  <c r="I21" s="1"/>
  <c r="G20"/>
  <c r="N20" s="1"/>
  <c r="F20"/>
  <c r="M20" s="1"/>
  <c r="E20"/>
  <c r="L20" s="1"/>
  <c r="D20"/>
  <c r="K20" s="1"/>
  <c r="C20"/>
  <c r="J20" s="1"/>
  <c r="B20"/>
  <c r="I20" s="1"/>
  <c r="G19"/>
  <c r="N19" s="1"/>
  <c r="F19"/>
  <c r="M19" s="1"/>
  <c r="E19"/>
  <c r="L19" s="1"/>
  <c r="D19"/>
  <c r="K19" s="1"/>
  <c r="C19"/>
  <c r="J19" s="1"/>
  <c r="B19"/>
  <c r="I19" s="1"/>
  <c r="A21"/>
  <c r="A19"/>
  <c r="C18"/>
  <c r="D18"/>
  <c r="A42"/>
  <c r="A31"/>
  <c r="A32"/>
  <c r="A33"/>
  <c r="A34"/>
  <c r="A35"/>
  <c r="A36"/>
  <c r="A37"/>
  <c r="A38"/>
  <c r="A39"/>
  <c r="A40"/>
  <c r="A41"/>
  <c r="E18" l="1"/>
  <c r="F18"/>
  <c r="G18"/>
  <c r="J18" l="1"/>
  <c r="K18"/>
  <c r="L18"/>
  <c r="M18"/>
  <c r="N18"/>
  <c r="B18"/>
  <c r="I18" s="1"/>
  <c r="J17"/>
  <c r="K17"/>
  <c r="L17"/>
  <c r="M17"/>
  <c r="N17"/>
  <c r="I17"/>
</calcChain>
</file>

<file path=xl/sharedStrings.xml><?xml version="1.0" encoding="utf-8"?>
<sst xmlns="http://schemas.openxmlformats.org/spreadsheetml/2006/main" count="26" uniqueCount="13">
  <si>
    <t>LAN</t>
  </si>
  <si>
    <t>Urea</t>
  </si>
  <si>
    <t>Supers</t>
  </si>
  <si>
    <t>MAP</t>
  </si>
  <si>
    <t>Potash</t>
  </si>
  <si>
    <t>FERTILIZER &amp; DIESEL PRICES</t>
  </si>
  <si>
    <t>(Fertilizer: R/ton, excluding transport)</t>
  </si>
  <si>
    <t>Diesel</t>
  </si>
  <si>
    <t>CPI</t>
  </si>
  <si>
    <t>Nominal</t>
  </si>
  <si>
    <t>Real</t>
  </si>
  <si>
    <t>(Year on Year Nominal and Real Changes)</t>
  </si>
  <si>
    <t>Year on Year Change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</si>
</sst>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800]dddd\,\ mmmm\ dd\,\ yyyy"/>
  </numFmts>
  <fonts count="14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12"/>
      <color indexed="17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12"/>
      <color rgb="FF009644"/>
      <name val="Arial"/>
      <family val="2"/>
    </font>
    <font>
      <sz val="9"/>
      <name val="Arial"/>
      <family val="2"/>
    </font>
    <font>
      <sz val="10"/>
      <color rgb="FF3C6F39"/>
      <name val="Arial"/>
      <family val="2"/>
    </font>
    <font>
      <sz val="10"/>
      <color rgb="FF009644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165" fontId="5" fillId="0" borderId="0" xfId="0" applyNumberFormat="1" applyFont="1"/>
    <xf numFmtId="0" fontId="2" fillId="0" borderId="0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Border="1"/>
    <xf numFmtId="0" fontId="6" fillId="0" borderId="3" xfId="0" applyFont="1" applyBorder="1"/>
    <xf numFmtId="0" fontId="0" fillId="0" borderId="3" xfId="0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0" fillId="0" borderId="4" xfId="0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  <xf numFmtId="17" fontId="5" fillId="0" borderId="0" xfId="0" applyNumberFormat="1" applyFont="1"/>
    <xf numFmtId="4" fontId="7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2" fontId="0" fillId="0" borderId="0" xfId="0" applyNumberFormat="1"/>
    <xf numFmtId="0" fontId="11" fillId="0" borderId="0" xfId="0" applyFont="1"/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2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A84C"/>
      <color rgb="FF009644"/>
      <color rgb="FF3C6F3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 sz="2000"/>
              <a:t>Fertilizer and diesel</a:t>
            </a:r>
            <a:r>
              <a:rPr lang="en-ZA" sz="2000" baseline="0"/>
              <a:t> </a:t>
            </a:r>
            <a:r>
              <a:rPr lang="en-ZA" sz="2000"/>
              <a:t>price trends </a:t>
            </a:r>
          </a:p>
        </c:rich>
      </c:tx>
      <c:layout>
        <c:manualLayout>
          <c:xMode val="edge"/>
          <c:yMode val="edge"/>
          <c:x val="0.3369133038972148"/>
          <c:y val="1.6699442847876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246376811594217E-2"/>
          <c:y val="8.6743044189852764E-2"/>
          <c:w val="0.85477318679646652"/>
          <c:h val="0.74249863611565881"/>
        </c:manualLayout>
      </c:layout>
      <c:lineChart>
        <c:grouping val="standard"/>
        <c:ser>
          <c:idx val="0"/>
          <c:order val="0"/>
          <c:tx>
            <c:v>LAN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Data!$A$8:$A$49</c:f>
              <c:numCache>
                <c:formatCode>[$-F800]dddd\,\ mmmm\ dd\,\ yyyy</c:formatCode>
                <c:ptCount val="42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40453</c:v>
                </c:pt>
                <c:pt idx="31">
                  <c:v>40484</c:v>
                </c:pt>
                <c:pt idx="32">
                  <c:v>40514</c:v>
                </c:pt>
                <c:pt idx="33">
                  <c:v>40546</c:v>
                </c:pt>
                <c:pt idx="34">
                  <c:v>40576</c:v>
                </c:pt>
                <c:pt idx="35">
                  <c:v>40604</c:v>
                </c:pt>
                <c:pt idx="36">
                  <c:v>40638</c:v>
                </c:pt>
                <c:pt idx="37">
                  <c:v>40667</c:v>
                </c:pt>
                <c:pt idx="38">
                  <c:v>40696</c:v>
                </c:pt>
                <c:pt idx="39">
                  <c:v>40726</c:v>
                </c:pt>
                <c:pt idx="40">
                  <c:v>40757</c:v>
                </c:pt>
                <c:pt idx="41">
                  <c:v>40788</c:v>
                </c:pt>
              </c:numCache>
            </c:numRef>
          </c:cat>
          <c:val>
            <c:numRef>
              <c:f>Data!$B$8:$B$49</c:f>
              <c:numCache>
                <c:formatCode>#,##0</c:formatCode>
                <c:ptCount val="42"/>
                <c:pt idx="0">
                  <c:v>3500</c:v>
                </c:pt>
                <c:pt idx="1">
                  <c:v>3520</c:v>
                </c:pt>
                <c:pt idx="2">
                  <c:v>3880</c:v>
                </c:pt>
                <c:pt idx="3">
                  <c:v>4320</c:v>
                </c:pt>
                <c:pt idx="4">
                  <c:v>5290</c:v>
                </c:pt>
                <c:pt idx="5">
                  <c:v>6000</c:v>
                </c:pt>
                <c:pt idx="6">
                  <c:v>6250</c:v>
                </c:pt>
                <c:pt idx="7">
                  <c:v>6460</c:v>
                </c:pt>
                <c:pt idx="8">
                  <c:v>6670</c:v>
                </c:pt>
                <c:pt idx="9">
                  <c:v>6400</c:v>
                </c:pt>
                <c:pt idx="10">
                  <c:v>5450</c:v>
                </c:pt>
                <c:pt idx="11">
                  <c:v>4450</c:v>
                </c:pt>
                <c:pt idx="12">
                  <c:v>4230</c:v>
                </c:pt>
                <c:pt idx="13">
                  <c:v>4230</c:v>
                </c:pt>
                <c:pt idx="14">
                  <c:v>3660</c:v>
                </c:pt>
                <c:pt idx="15">
                  <c:v>3660</c:v>
                </c:pt>
                <c:pt idx="16">
                  <c:v>2980</c:v>
                </c:pt>
                <c:pt idx="17">
                  <c:v>2900</c:v>
                </c:pt>
                <c:pt idx="18">
                  <c:v>2720</c:v>
                </c:pt>
                <c:pt idx="19">
                  <c:v>2550</c:v>
                </c:pt>
                <c:pt idx="20">
                  <c:v>2530</c:v>
                </c:pt>
                <c:pt idx="21">
                  <c:v>2730</c:v>
                </c:pt>
                <c:pt idx="22">
                  <c:v>2730</c:v>
                </c:pt>
                <c:pt idx="23">
                  <c:v>2730</c:v>
                </c:pt>
                <c:pt idx="24">
                  <c:v>2710</c:v>
                </c:pt>
                <c:pt idx="25">
                  <c:v>3190</c:v>
                </c:pt>
                <c:pt idx="26" formatCode="General">
                  <c:v>3360</c:v>
                </c:pt>
                <c:pt idx="27">
                  <c:v>3190</c:v>
                </c:pt>
                <c:pt idx="28">
                  <c:v>3240</c:v>
                </c:pt>
                <c:pt idx="29">
                  <c:v>3410</c:v>
                </c:pt>
                <c:pt idx="30">
                  <c:v>3570</c:v>
                </c:pt>
                <c:pt idx="31">
                  <c:v>3630</c:v>
                </c:pt>
                <c:pt idx="32">
                  <c:v>3630</c:v>
                </c:pt>
                <c:pt idx="33">
                  <c:v>3630</c:v>
                </c:pt>
                <c:pt idx="34">
                  <c:v>3630</c:v>
                </c:pt>
                <c:pt idx="35">
                  <c:v>3670</c:v>
                </c:pt>
                <c:pt idx="36">
                  <c:v>3840</c:v>
                </c:pt>
                <c:pt idx="37">
                  <c:v>3840</c:v>
                </c:pt>
                <c:pt idx="38">
                  <c:v>3840</c:v>
                </c:pt>
                <c:pt idx="39">
                  <c:v>4100</c:v>
                </c:pt>
                <c:pt idx="40">
                  <c:v>4320</c:v>
                </c:pt>
                <c:pt idx="41">
                  <c:v>4360</c:v>
                </c:pt>
              </c:numCache>
            </c:numRef>
          </c:val>
        </c:ser>
        <c:ser>
          <c:idx val="1"/>
          <c:order val="1"/>
          <c:tx>
            <c:v>Urea</c:v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numRef>
              <c:f>Data!$A$8:$A$49</c:f>
              <c:numCache>
                <c:formatCode>[$-F800]dddd\,\ mmmm\ dd\,\ yyyy</c:formatCode>
                <c:ptCount val="42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40453</c:v>
                </c:pt>
                <c:pt idx="31">
                  <c:v>40484</c:v>
                </c:pt>
                <c:pt idx="32">
                  <c:v>40514</c:v>
                </c:pt>
                <c:pt idx="33">
                  <c:v>40546</c:v>
                </c:pt>
                <c:pt idx="34">
                  <c:v>40576</c:v>
                </c:pt>
                <c:pt idx="35">
                  <c:v>40604</c:v>
                </c:pt>
                <c:pt idx="36">
                  <c:v>40638</c:v>
                </c:pt>
                <c:pt idx="37">
                  <c:v>40667</c:v>
                </c:pt>
                <c:pt idx="38">
                  <c:v>40696</c:v>
                </c:pt>
                <c:pt idx="39">
                  <c:v>40726</c:v>
                </c:pt>
                <c:pt idx="40">
                  <c:v>40757</c:v>
                </c:pt>
                <c:pt idx="41">
                  <c:v>40788</c:v>
                </c:pt>
              </c:numCache>
            </c:numRef>
          </c:cat>
          <c:val>
            <c:numRef>
              <c:f>Data!$C$8:$C$49</c:f>
              <c:numCache>
                <c:formatCode>#,##0</c:formatCode>
                <c:ptCount val="42"/>
                <c:pt idx="0">
                  <c:v>4430</c:v>
                </c:pt>
                <c:pt idx="1">
                  <c:v>4720</c:v>
                </c:pt>
                <c:pt idx="2">
                  <c:v>4910</c:v>
                </c:pt>
                <c:pt idx="3">
                  <c:v>6410</c:v>
                </c:pt>
                <c:pt idx="4">
                  <c:v>7560</c:v>
                </c:pt>
                <c:pt idx="5">
                  <c:v>7690</c:v>
                </c:pt>
                <c:pt idx="6">
                  <c:v>9080</c:v>
                </c:pt>
                <c:pt idx="7">
                  <c:v>9390</c:v>
                </c:pt>
                <c:pt idx="8">
                  <c:v>9390</c:v>
                </c:pt>
                <c:pt idx="9">
                  <c:v>8340</c:v>
                </c:pt>
                <c:pt idx="10">
                  <c:v>6780</c:v>
                </c:pt>
                <c:pt idx="11">
                  <c:v>5560</c:v>
                </c:pt>
                <c:pt idx="12">
                  <c:v>5030</c:v>
                </c:pt>
                <c:pt idx="13">
                  <c:v>5030</c:v>
                </c:pt>
                <c:pt idx="14">
                  <c:v>5000</c:v>
                </c:pt>
                <c:pt idx="15">
                  <c:v>5000</c:v>
                </c:pt>
                <c:pt idx="16">
                  <c:v>4090</c:v>
                </c:pt>
                <c:pt idx="17">
                  <c:v>4040</c:v>
                </c:pt>
                <c:pt idx="18">
                  <c:v>3820</c:v>
                </c:pt>
                <c:pt idx="19">
                  <c:v>3640</c:v>
                </c:pt>
                <c:pt idx="20">
                  <c:v>3580</c:v>
                </c:pt>
                <c:pt idx="21">
                  <c:v>3410</c:v>
                </c:pt>
                <c:pt idx="22">
                  <c:v>3750</c:v>
                </c:pt>
                <c:pt idx="23">
                  <c:v>3900</c:v>
                </c:pt>
                <c:pt idx="24">
                  <c:v>3870</c:v>
                </c:pt>
                <c:pt idx="25">
                  <c:v>3870</c:v>
                </c:pt>
                <c:pt idx="26">
                  <c:v>3800</c:v>
                </c:pt>
                <c:pt idx="27">
                  <c:v>3640</c:v>
                </c:pt>
                <c:pt idx="28">
                  <c:v>3630</c:v>
                </c:pt>
                <c:pt idx="29">
                  <c:v>3640</c:v>
                </c:pt>
                <c:pt idx="30">
                  <c:v>3800</c:v>
                </c:pt>
                <c:pt idx="31">
                  <c:v>3860</c:v>
                </c:pt>
                <c:pt idx="32">
                  <c:v>4030</c:v>
                </c:pt>
                <c:pt idx="33">
                  <c:v>4370</c:v>
                </c:pt>
                <c:pt idx="34">
                  <c:v>4430</c:v>
                </c:pt>
                <c:pt idx="35">
                  <c:v>4600</c:v>
                </c:pt>
                <c:pt idx="36">
                  <c:v>4600</c:v>
                </c:pt>
                <c:pt idx="37">
                  <c:v>4440</c:v>
                </c:pt>
                <c:pt idx="38">
                  <c:v>4400</c:v>
                </c:pt>
                <c:pt idx="39">
                  <c:v>5300</c:v>
                </c:pt>
                <c:pt idx="40">
                  <c:v>5350</c:v>
                </c:pt>
                <c:pt idx="41">
                  <c:v>5420</c:v>
                </c:pt>
              </c:numCache>
            </c:numRef>
          </c:val>
        </c:ser>
        <c:ser>
          <c:idx val="3"/>
          <c:order val="2"/>
          <c:tx>
            <c:v>MAP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Data!$A$8:$A$49</c:f>
              <c:numCache>
                <c:formatCode>[$-F800]dddd\,\ mmmm\ dd\,\ yyyy</c:formatCode>
                <c:ptCount val="42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40453</c:v>
                </c:pt>
                <c:pt idx="31">
                  <c:v>40484</c:v>
                </c:pt>
                <c:pt idx="32">
                  <c:v>40514</c:v>
                </c:pt>
                <c:pt idx="33">
                  <c:v>40546</c:v>
                </c:pt>
                <c:pt idx="34">
                  <c:v>40576</c:v>
                </c:pt>
                <c:pt idx="35">
                  <c:v>40604</c:v>
                </c:pt>
                <c:pt idx="36">
                  <c:v>40638</c:v>
                </c:pt>
                <c:pt idx="37">
                  <c:v>40667</c:v>
                </c:pt>
                <c:pt idx="38">
                  <c:v>40696</c:v>
                </c:pt>
                <c:pt idx="39">
                  <c:v>40726</c:v>
                </c:pt>
                <c:pt idx="40">
                  <c:v>40757</c:v>
                </c:pt>
                <c:pt idx="41">
                  <c:v>40788</c:v>
                </c:pt>
              </c:numCache>
            </c:numRef>
          </c:cat>
          <c:val>
            <c:numRef>
              <c:f>Data!$E$8:$E$49</c:f>
              <c:numCache>
                <c:formatCode>#,##0</c:formatCode>
                <c:ptCount val="42"/>
                <c:pt idx="0">
                  <c:v>7850</c:v>
                </c:pt>
                <c:pt idx="1">
                  <c:v>9320</c:v>
                </c:pt>
                <c:pt idx="2">
                  <c:v>11790</c:v>
                </c:pt>
                <c:pt idx="3">
                  <c:v>15910</c:v>
                </c:pt>
                <c:pt idx="4">
                  <c:v>14250</c:v>
                </c:pt>
                <c:pt idx="5">
                  <c:v>14060</c:v>
                </c:pt>
                <c:pt idx="6">
                  <c:v>14170</c:v>
                </c:pt>
                <c:pt idx="7">
                  <c:v>13120</c:v>
                </c:pt>
                <c:pt idx="8">
                  <c:v>12340</c:v>
                </c:pt>
                <c:pt idx="9">
                  <c:v>11680</c:v>
                </c:pt>
                <c:pt idx="10">
                  <c:v>10850</c:v>
                </c:pt>
                <c:pt idx="11">
                  <c:v>10220</c:v>
                </c:pt>
                <c:pt idx="12">
                  <c:v>7120</c:v>
                </c:pt>
                <c:pt idx="13">
                  <c:v>7120</c:v>
                </c:pt>
                <c:pt idx="14">
                  <c:v>5140</c:v>
                </c:pt>
                <c:pt idx="15">
                  <c:v>5140</c:v>
                </c:pt>
                <c:pt idx="16">
                  <c:v>4620</c:v>
                </c:pt>
                <c:pt idx="17">
                  <c:v>4220</c:v>
                </c:pt>
                <c:pt idx="18">
                  <c:v>4020</c:v>
                </c:pt>
                <c:pt idx="19">
                  <c:v>4170</c:v>
                </c:pt>
                <c:pt idx="20">
                  <c:v>4250</c:v>
                </c:pt>
                <c:pt idx="21">
                  <c:v>4250</c:v>
                </c:pt>
                <c:pt idx="22">
                  <c:v>4770</c:v>
                </c:pt>
                <c:pt idx="23">
                  <c:v>5550</c:v>
                </c:pt>
                <c:pt idx="24">
                  <c:v>6030</c:v>
                </c:pt>
                <c:pt idx="25">
                  <c:v>6000</c:v>
                </c:pt>
                <c:pt idx="26">
                  <c:v>5820</c:v>
                </c:pt>
                <c:pt idx="27">
                  <c:v>5680</c:v>
                </c:pt>
                <c:pt idx="28">
                  <c:v>5890</c:v>
                </c:pt>
                <c:pt idx="29">
                  <c:v>6270</c:v>
                </c:pt>
                <c:pt idx="30">
                  <c:v>6430</c:v>
                </c:pt>
                <c:pt idx="31">
                  <c:v>6470</c:v>
                </c:pt>
                <c:pt idx="32">
                  <c:v>6540</c:v>
                </c:pt>
                <c:pt idx="33">
                  <c:v>6540</c:v>
                </c:pt>
                <c:pt idx="34">
                  <c:v>6240</c:v>
                </c:pt>
                <c:pt idx="35">
                  <c:v>6460</c:v>
                </c:pt>
                <c:pt idx="36">
                  <c:v>6550</c:v>
                </c:pt>
                <c:pt idx="37">
                  <c:v>6460</c:v>
                </c:pt>
                <c:pt idx="38">
                  <c:v>7010</c:v>
                </c:pt>
                <c:pt idx="39">
                  <c:v>7480</c:v>
                </c:pt>
                <c:pt idx="40">
                  <c:v>7480</c:v>
                </c:pt>
                <c:pt idx="41">
                  <c:v>7570</c:v>
                </c:pt>
              </c:numCache>
            </c:numRef>
          </c:val>
        </c:ser>
        <c:ser>
          <c:idx val="4"/>
          <c:order val="3"/>
          <c:tx>
            <c:v>Potash</c:v>
          </c:tx>
          <c:spPr>
            <a:ln w="38100">
              <a:solidFill>
                <a:srgbClr val="80008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Data!$A$8:$A$49</c:f>
              <c:numCache>
                <c:formatCode>[$-F800]dddd\,\ mmmm\ dd\,\ yyyy</c:formatCode>
                <c:ptCount val="42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40453</c:v>
                </c:pt>
                <c:pt idx="31">
                  <c:v>40484</c:v>
                </c:pt>
                <c:pt idx="32">
                  <c:v>40514</c:v>
                </c:pt>
                <c:pt idx="33">
                  <c:v>40546</c:v>
                </c:pt>
                <c:pt idx="34">
                  <c:v>40576</c:v>
                </c:pt>
                <c:pt idx="35">
                  <c:v>40604</c:v>
                </c:pt>
                <c:pt idx="36">
                  <c:v>40638</c:v>
                </c:pt>
                <c:pt idx="37">
                  <c:v>40667</c:v>
                </c:pt>
                <c:pt idx="38">
                  <c:v>40696</c:v>
                </c:pt>
                <c:pt idx="39">
                  <c:v>40726</c:v>
                </c:pt>
                <c:pt idx="40">
                  <c:v>40757</c:v>
                </c:pt>
                <c:pt idx="41">
                  <c:v>40788</c:v>
                </c:pt>
              </c:numCache>
            </c:numRef>
          </c:cat>
          <c:val>
            <c:numRef>
              <c:f>Data!$F$8:$F$49</c:f>
              <c:numCache>
                <c:formatCode>#,##0</c:formatCode>
                <c:ptCount val="42"/>
                <c:pt idx="0">
                  <c:v>4460</c:v>
                </c:pt>
                <c:pt idx="1">
                  <c:v>5500</c:v>
                </c:pt>
                <c:pt idx="2">
                  <c:v>7170</c:v>
                </c:pt>
                <c:pt idx="3">
                  <c:v>8500</c:v>
                </c:pt>
                <c:pt idx="4">
                  <c:v>9130</c:v>
                </c:pt>
                <c:pt idx="5">
                  <c:v>10000</c:v>
                </c:pt>
                <c:pt idx="6">
                  <c:v>10780</c:v>
                </c:pt>
                <c:pt idx="7">
                  <c:v>10280</c:v>
                </c:pt>
                <c:pt idx="8">
                  <c:v>10320</c:v>
                </c:pt>
                <c:pt idx="9">
                  <c:v>10000</c:v>
                </c:pt>
                <c:pt idx="10">
                  <c:v>10000</c:v>
                </c:pt>
                <c:pt idx="11">
                  <c:v>10280</c:v>
                </c:pt>
                <c:pt idx="12">
                  <c:v>10560</c:v>
                </c:pt>
                <c:pt idx="13">
                  <c:v>10560</c:v>
                </c:pt>
                <c:pt idx="14">
                  <c:v>10470</c:v>
                </c:pt>
                <c:pt idx="15">
                  <c:v>10470</c:v>
                </c:pt>
                <c:pt idx="16">
                  <c:v>9000</c:v>
                </c:pt>
                <c:pt idx="17">
                  <c:v>9050</c:v>
                </c:pt>
                <c:pt idx="18">
                  <c:v>9070</c:v>
                </c:pt>
                <c:pt idx="19">
                  <c:v>7390</c:v>
                </c:pt>
                <c:pt idx="20">
                  <c:v>5910</c:v>
                </c:pt>
                <c:pt idx="21">
                  <c:v>5780</c:v>
                </c:pt>
                <c:pt idx="22">
                  <c:v>5710</c:v>
                </c:pt>
                <c:pt idx="23">
                  <c:v>5190</c:v>
                </c:pt>
                <c:pt idx="24">
                  <c:v>5230</c:v>
                </c:pt>
                <c:pt idx="25">
                  <c:v>4990</c:v>
                </c:pt>
                <c:pt idx="26">
                  <c:v>4860</c:v>
                </c:pt>
                <c:pt idx="27">
                  <c:v>4660</c:v>
                </c:pt>
                <c:pt idx="28">
                  <c:v>4510</c:v>
                </c:pt>
                <c:pt idx="29">
                  <c:v>4510</c:v>
                </c:pt>
                <c:pt idx="30">
                  <c:v>4550</c:v>
                </c:pt>
                <c:pt idx="31">
                  <c:v>4620</c:v>
                </c:pt>
                <c:pt idx="32">
                  <c:v>4670</c:v>
                </c:pt>
                <c:pt idx="33">
                  <c:v>4640</c:v>
                </c:pt>
                <c:pt idx="34">
                  <c:v>4640</c:v>
                </c:pt>
                <c:pt idx="35">
                  <c:v>4800</c:v>
                </c:pt>
                <c:pt idx="36">
                  <c:v>4800</c:v>
                </c:pt>
                <c:pt idx="37">
                  <c:v>4850</c:v>
                </c:pt>
                <c:pt idx="38">
                  <c:v>4890</c:v>
                </c:pt>
                <c:pt idx="39">
                  <c:v>5320</c:v>
                </c:pt>
                <c:pt idx="40">
                  <c:v>5520</c:v>
                </c:pt>
                <c:pt idx="41">
                  <c:v>5450</c:v>
                </c:pt>
              </c:numCache>
            </c:numRef>
          </c:val>
        </c:ser>
        <c:marker val="1"/>
        <c:axId val="40176640"/>
        <c:axId val="40182912"/>
      </c:lineChart>
      <c:lineChart>
        <c:grouping val="standard"/>
        <c:ser>
          <c:idx val="5"/>
          <c:order val="4"/>
          <c:tx>
            <c:v>Diesel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numRef>
              <c:f>Data!$A$8:$A$45</c:f>
              <c:numCache>
                <c:formatCode>[$-F800]dddd\,\ mmmm\ dd\,\ yyyy</c:formatCode>
                <c:ptCount val="38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40453</c:v>
                </c:pt>
                <c:pt idx="31">
                  <c:v>40484</c:v>
                </c:pt>
                <c:pt idx="32">
                  <c:v>40514</c:v>
                </c:pt>
                <c:pt idx="33">
                  <c:v>40546</c:v>
                </c:pt>
                <c:pt idx="34">
                  <c:v>40576</c:v>
                </c:pt>
                <c:pt idx="35">
                  <c:v>40604</c:v>
                </c:pt>
                <c:pt idx="36">
                  <c:v>40638</c:v>
                </c:pt>
                <c:pt idx="37">
                  <c:v>40667</c:v>
                </c:pt>
              </c:numCache>
            </c:numRef>
          </c:cat>
          <c:val>
            <c:numRef>
              <c:f>Data!$G$8:$G$49</c:f>
              <c:numCache>
                <c:formatCode>General</c:formatCode>
                <c:ptCount val="42"/>
                <c:pt idx="0">
                  <c:v>7.27</c:v>
                </c:pt>
                <c:pt idx="1">
                  <c:v>8.0500000000000007</c:v>
                </c:pt>
                <c:pt idx="2">
                  <c:v>9.34</c:v>
                </c:pt>
                <c:pt idx="3">
                  <c:v>10.06</c:v>
                </c:pt>
                <c:pt idx="4">
                  <c:v>10.76</c:v>
                </c:pt>
                <c:pt idx="5">
                  <c:v>11.39</c:v>
                </c:pt>
                <c:pt idx="6">
                  <c:v>11.23</c:v>
                </c:pt>
                <c:pt idx="7">
                  <c:v>9.77</c:v>
                </c:pt>
                <c:pt idx="8">
                  <c:v>9.2200000000000006</c:v>
                </c:pt>
                <c:pt idx="9">
                  <c:v>9.2200000000000006</c:v>
                </c:pt>
                <c:pt idx="10">
                  <c:v>8.08</c:v>
                </c:pt>
                <c:pt idx="11" formatCode="0.00">
                  <c:v>6.4</c:v>
                </c:pt>
                <c:pt idx="12" formatCode="0.00">
                  <c:v>6.35</c:v>
                </c:pt>
                <c:pt idx="13" formatCode="0.00">
                  <c:v>6.35</c:v>
                </c:pt>
                <c:pt idx="14" formatCode="0.00">
                  <c:v>6.36</c:v>
                </c:pt>
                <c:pt idx="15" formatCode="0.00">
                  <c:v>6.36</c:v>
                </c:pt>
                <c:pt idx="16" formatCode="0.00">
                  <c:v>6.33</c:v>
                </c:pt>
                <c:pt idx="17" formatCode="0.00">
                  <c:v>6.73</c:v>
                </c:pt>
                <c:pt idx="18" formatCode="0.00">
                  <c:v>6.53</c:v>
                </c:pt>
                <c:pt idx="19" formatCode="0.00">
                  <c:v>6.53</c:v>
                </c:pt>
                <c:pt idx="20" formatCode="0.00">
                  <c:v>6.65</c:v>
                </c:pt>
                <c:pt idx="21" formatCode="0.00">
                  <c:v>6.9</c:v>
                </c:pt>
                <c:pt idx="22" formatCode="0.00">
                  <c:v>6.76</c:v>
                </c:pt>
                <c:pt idx="23" formatCode="0.00">
                  <c:v>6.86</c:v>
                </c:pt>
                <c:pt idx="24" formatCode="0.00">
                  <c:v>6.9</c:v>
                </c:pt>
                <c:pt idx="25" formatCode="0.00">
                  <c:v>7.8</c:v>
                </c:pt>
                <c:pt idx="26" formatCode="0.00">
                  <c:v>7.53</c:v>
                </c:pt>
                <c:pt idx="27" formatCode="0.00">
                  <c:v>7.38</c:v>
                </c:pt>
                <c:pt idx="28" formatCode="0.00">
                  <c:v>7.25</c:v>
                </c:pt>
                <c:pt idx="29" formatCode="0.00">
                  <c:v>7.25</c:v>
                </c:pt>
                <c:pt idx="30" formatCode="0.00">
                  <c:v>7.22</c:v>
                </c:pt>
                <c:pt idx="31" formatCode="0.00">
                  <c:v>7.33</c:v>
                </c:pt>
                <c:pt idx="32" formatCode="0.00">
                  <c:v>7.47</c:v>
                </c:pt>
                <c:pt idx="33" formatCode="0.00">
                  <c:v>7.7</c:v>
                </c:pt>
                <c:pt idx="34" formatCode="0.00">
                  <c:v>8</c:v>
                </c:pt>
                <c:pt idx="35" formatCode="0.00">
                  <c:v>8.64</c:v>
                </c:pt>
                <c:pt idx="36" formatCode="0.00">
                  <c:v>9.2799999999999994</c:v>
                </c:pt>
                <c:pt idx="37" formatCode="0.00">
                  <c:v>9.44</c:v>
                </c:pt>
                <c:pt idx="38" formatCode="0.00">
                  <c:v>9.06</c:v>
                </c:pt>
                <c:pt idx="39" formatCode="0.00">
                  <c:v>8.9499999999999993</c:v>
                </c:pt>
                <c:pt idx="40" formatCode="0.00">
                  <c:v>9.1</c:v>
                </c:pt>
                <c:pt idx="41" formatCode="0.00">
                  <c:v>9.1</c:v>
                </c:pt>
              </c:numCache>
            </c:numRef>
          </c:val>
        </c:ser>
        <c:marker val="1"/>
        <c:axId val="40185216"/>
        <c:axId val="40211584"/>
      </c:lineChart>
      <c:dateAx>
        <c:axId val="40176640"/>
        <c:scaling>
          <c:orientation val="minMax"/>
        </c:scaling>
        <c:axPos val="b"/>
        <c:numFmt formatCode="yyyy/mm/dd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182912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40182912"/>
        <c:scaling>
          <c:orientation val="minMax"/>
          <c:max val="16000"/>
          <c:min val="2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lang="en-ZA"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R/ton</a:t>
                </a:r>
              </a:p>
            </c:rich>
          </c:tx>
          <c:layout>
            <c:manualLayout>
              <c:xMode val="edge"/>
              <c:yMode val="edge"/>
              <c:x val="7.8521405560090865E-2"/>
              <c:y val="1.9855922265036054E-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176640"/>
        <c:crosses val="autoZero"/>
        <c:crossBetween val="between"/>
      </c:valAx>
      <c:dateAx>
        <c:axId val="40185216"/>
        <c:scaling>
          <c:orientation val="minMax"/>
        </c:scaling>
        <c:delete val="1"/>
        <c:axPos val="b"/>
        <c:numFmt formatCode="[$-F800]dddd\,\ mmmm\ dd\,\ yyyy" sourceLinked="1"/>
        <c:tickLblPos val="none"/>
        <c:crossAx val="40211584"/>
        <c:crosses val="autoZero"/>
        <c:auto val="1"/>
        <c:lblOffset val="100"/>
        <c:baseTimeUnit val="days"/>
      </c:dateAx>
      <c:valAx>
        <c:axId val="40211584"/>
        <c:scaling>
          <c:orientation val="minMax"/>
          <c:max val="14"/>
          <c:min val="2"/>
        </c:scaling>
        <c:axPos val="r"/>
        <c:numFmt formatCode="General" sourceLinked="1"/>
        <c:tickLblPos val="nextTo"/>
        <c:txPr>
          <a:bodyPr rot="0" vert="horz"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185216"/>
        <c:crosses val="max"/>
        <c:crossBetween val="between"/>
        <c:majorUnit val="2"/>
      </c:valAx>
      <c:spPr>
        <a:solidFill>
          <a:schemeClr val="accent1">
            <a:lumMod val="20000"/>
            <a:lumOff val="80000"/>
          </a:schemeClr>
        </a:solidFill>
        <a:ln w="381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721922301518432"/>
          <c:y val="0.10201872065500814"/>
          <c:w val="0.11026384243775562"/>
          <c:h val="0.19822158073121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6.2125837001939403E-2"/>
          <c:y val="2.7669830990752323E-2"/>
          <c:w val="0.91779093380507082"/>
          <c:h val="0.94466033801849536"/>
        </c:manualLayout>
      </c:layout>
      <c:bar3DChart>
        <c:barDir val="col"/>
        <c:grouping val="clustered"/>
        <c:ser>
          <c:idx val="0"/>
          <c:order val="0"/>
          <c:tx>
            <c:strRef>
              <c:f>'Real Trend'!$I$5</c:f>
              <c:strCache>
                <c:ptCount val="1"/>
                <c:pt idx="0">
                  <c:v>LAN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Trend'!$I$18:$I$45</c:f>
              <c:numCache>
                <c:formatCode>0.00</c:formatCode>
                <c:ptCount val="28"/>
                <c:pt idx="0">
                  <c:v>12.257142857142858</c:v>
                </c:pt>
                <c:pt idx="1">
                  <c:v>11.220454545454544</c:v>
                </c:pt>
                <c:pt idx="2">
                  <c:v>-14.450103092783504</c:v>
                </c:pt>
                <c:pt idx="3">
                  <c:v>-23.597777777777779</c:v>
                </c:pt>
                <c:pt idx="4">
                  <c:v>-50.767296786389416</c:v>
                </c:pt>
                <c:pt idx="5">
                  <c:v>-58.376666666666672</c:v>
                </c:pt>
                <c:pt idx="6">
                  <c:v>-62.849999999999994</c:v>
                </c:pt>
                <c:pt idx="7">
                  <c:v>-66.666315789473686</c:v>
                </c:pt>
                <c:pt idx="8">
                  <c:v>-66.09875000000001</c:v>
                </c:pt>
                <c:pt idx="9">
                  <c:v>-55.938256880733945</c:v>
                </c:pt>
                <c:pt idx="10">
                  <c:v>-44.551105122465387</c:v>
                </c:pt>
                <c:pt idx="11">
                  <c:v>-40.820992907801418</c:v>
                </c:pt>
                <c:pt idx="12">
                  <c:v>-40.749670169234989</c:v>
                </c:pt>
                <c:pt idx="13">
                  <c:v>-17.148646159513731</c:v>
                </c:pt>
                <c:pt idx="14">
                  <c:v>8.7367385432920273</c:v>
                </c:pt>
                <c:pt idx="15">
                  <c:v>6.4879852125693187</c:v>
                </c:pt>
                <c:pt idx="16">
                  <c:v>15.7075088099756</c:v>
                </c:pt>
                <c:pt idx="17">
                  <c:v>30.603359801220773</c:v>
                </c:pt>
                <c:pt idx="18">
                  <c:v>39.988821016489005</c:v>
                </c:pt>
                <c:pt idx="19">
                  <c:v>29.575648915703905</c:v>
                </c:pt>
                <c:pt idx="20">
                  <c:v>29.40538913141652</c:v>
                </c:pt>
                <c:pt idx="21">
                  <c:v>29.333972113263663</c:v>
                </c:pt>
                <c:pt idx="22">
                  <c:v>31.374354243542431</c:v>
                </c:pt>
                <c:pt idx="23">
                  <c:v>15.696175548589341</c:v>
                </c:pt>
                <c:pt idx="24">
                  <c:v>9.6857142857142851</c:v>
                </c:pt>
                <c:pt idx="25">
                  <c:v>23.526645768025077</c:v>
                </c:pt>
                <c:pt idx="26">
                  <c:v>28.033333333333328</c:v>
                </c:pt>
                <c:pt idx="27">
                  <c:v>22.559237536656887</c:v>
                </c:pt>
              </c:numCache>
            </c:numRef>
          </c:val>
        </c:ser>
        <c:ser>
          <c:idx val="1"/>
          <c:order val="1"/>
          <c:tx>
            <c:strRef>
              <c:f>'Real Trend'!$J$5</c:f>
              <c:strCache>
                <c:ptCount val="1"/>
                <c:pt idx="0">
                  <c:v>Urea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Trend'!$J$18:$J$45</c:f>
              <c:numCache>
                <c:formatCode>0.00</c:formatCode>
                <c:ptCount val="28"/>
                <c:pt idx="0">
                  <c:v>4.9440180586907463</c:v>
                </c:pt>
                <c:pt idx="1">
                  <c:v>-2.3822033898305071</c:v>
                </c:pt>
                <c:pt idx="2">
                  <c:v>-6.9470061099796325</c:v>
                </c:pt>
                <c:pt idx="3">
                  <c:v>-30.316879875195006</c:v>
                </c:pt>
                <c:pt idx="4">
                  <c:v>-52.9994708994709</c:v>
                </c:pt>
                <c:pt idx="5">
                  <c:v>-54.174239271781531</c:v>
                </c:pt>
                <c:pt idx="6">
                  <c:v>-64.299515418502196</c:v>
                </c:pt>
                <c:pt idx="7">
                  <c:v>-67.375356762513306</c:v>
                </c:pt>
                <c:pt idx="8">
                  <c:v>-62.704340527577941</c:v>
                </c:pt>
                <c:pt idx="9">
                  <c:v>-55.73501474926254</c:v>
                </c:pt>
                <c:pt idx="10">
                  <c:v>-38.453376563739326</c:v>
                </c:pt>
                <c:pt idx="11">
                  <c:v>-27.82520874751491</c:v>
                </c:pt>
                <c:pt idx="12">
                  <c:v>-27.877494241350757</c:v>
                </c:pt>
                <c:pt idx="13">
                  <c:v>-26.907116104868923</c:v>
                </c:pt>
                <c:pt idx="14">
                  <c:v>-11.105403856734227</c:v>
                </c:pt>
                <c:pt idx="15">
                  <c:v>-13.413004886440582</c:v>
                </c:pt>
                <c:pt idx="16">
                  <c:v>-8.3839602383767247</c:v>
                </c:pt>
                <c:pt idx="17">
                  <c:v>-3.1221303948576593</c:v>
                </c:pt>
                <c:pt idx="18">
                  <c:v>4.3317891972031157</c:v>
                </c:pt>
                <c:pt idx="19">
                  <c:v>14.790434130489125</c:v>
                </c:pt>
                <c:pt idx="20">
                  <c:v>12.971689497716888</c:v>
                </c:pt>
                <c:pt idx="21">
                  <c:v>9.9566827359742884</c:v>
                </c:pt>
                <c:pt idx="22">
                  <c:v>14.813049095607234</c:v>
                </c:pt>
                <c:pt idx="23">
                  <c:v>10.048682170542637</c:v>
                </c:pt>
                <c:pt idx="24">
                  <c:v>11.189473684210526</c:v>
                </c:pt>
                <c:pt idx="25">
                  <c:v>40.604395604395606</c:v>
                </c:pt>
                <c:pt idx="26">
                  <c:v>42.082920110192845</c:v>
                </c:pt>
                <c:pt idx="27">
                  <c:v>43.601098901098901</c:v>
                </c:pt>
              </c:numCache>
            </c:numRef>
          </c:val>
        </c:ser>
        <c:ser>
          <c:idx val="2"/>
          <c:order val="2"/>
          <c:tx>
            <c:strRef>
              <c:f>'Real Trend'!$K$5</c:f>
              <c:strCache>
                <c:ptCount val="1"/>
                <c:pt idx="0">
                  <c:v>Supers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Trend'!$K$18:$K$45</c:f>
              <c:numCache>
                <c:formatCode>0.00</c:formatCode>
                <c:ptCount val="28"/>
                <c:pt idx="0">
                  <c:v>14.300763358778626</c:v>
                </c:pt>
                <c:pt idx="1">
                  <c:v>-25.817469879518072</c:v>
                </c:pt>
                <c:pt idx="2">
                  <c:v>-39.750724191063178</c:v>
                </c:pt>
                <c:pt idx="3">
                  <c:v>-47.11781420765027</c:v>
                </c:pt>
                <c:pt idx="4">
                  <c:v>-57.1</c:v>
                </c:pt>
                <c:pt idx="5">
                  <c:v>-59.32744966442953</c:v>
                </c:pt>
                <c:pt idx="6">
                  <c:v>-65.67851063829788</c:v>
                </c:pt>
                <c:pt idx="7">
                  <c:v>-66.112105997210591</c:v>
                </c:pt>
                <c:pt idx="8">
                  <c:v>-66.144372163388809</c:v>
                </c:pt>
                <c:pt idx="9">
                  <c:v>-63.591728395061729</c:v>
                </c:pt>
                <c:pt idx="10">
                  <c:v>-60.795085860828152</c:v>
                </c:pt>
                <c:pt idx="11">
                  <c:v>-44.904513457556931</c:v>
                </c:pt>
                <c:pt idx="12">
                  <c:v>-38.149197355996215</c:v>
                </c:pt>
                <c:pt idx="13">
                  <c:v>-31.092830390583206</c:v>
                </c:pt>
                <c:pt idx="14">
                  <c:v>-19.804412993267491</c:v>
                </c:pt>
                <c:pt idx="15">
                  <c:v>-10.59416776193493</c:v>
                </c:pt>
                <c:pt idx="16">
                  <c:v>0.83822776422396617</c:v>
                </c:pt>
                <c:pt idx="17">
                  <c:v>7.6792633333653377</c:v>
                </c:pt>
                <c:pt idx="18">
                  <c:v>21.414774706310759</c:v>
                </c:pt>
                <c:pt idx="19">
                  <c:v>14.426797766852761</c:v>
                </c:pt>
                <c:pt idx="20">
                  <c:v>11.740847267586403</c:v>
                </c:pt>
                <c:pt idx="21">
                  <c:v>7.3258432558197395</c:v>
                </c:pt>
                <c:pt idx="22">
                  <c:v>-0.3232919254658384</c:v>
                </c:pt>
                <c:pt idx="23">
                  <c:v>1.1126829268292688</c:v>
                </c:pt>
                <c:pt idx="24">
                  <c:v>5.7125000000000004</c:v>
                </c:pt>
                <c:pt idx="25">
                  <c:v>7.8048780487804876</c:v>
                </c:pt>
                <c:pt idx="26">
                  <c:v>13.195297805642632</c:v>
                </c:pt>
                <c:pt idx="27">
                  <c:v>15.140251572327045</c:v>
                </c:pt>
              </c:numCache>
            </c:numRef>
          </c:val>
        </c:ser>
        <c:ser>
          <c:idx val="3"/>
          <c:order val="3"/>
          <c:tx>
            <c:strRef>
              <c:f>'Real Trend'!$L$5</c:f>
              <c:strCache>
                <c:ptCount val="1"/>
                <c:pt idx="0">
                  <c:v>MAP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Trend'!$L$18:$L$45</c:f>
              <c:numCache>
                <c:formatCode>0.00</c:formatCode>
                <c:ptCount val="28"/>
                <c:pt idx="0">
                  <c:v>-17.899363057324841</c:v>
                </c:pt>
                <c:pt idx="1">
                  <c:v>-32.555150214592274</c:v>
                </c:pt>
                <c:pt idx="2">
                  <c:v>-65.183731976251053</c:v>
                </c:pt>
                <c:pt idx="3">
                  <c:v>-76.013274670018859</c:v>
                </c:pt>
                <c:pt idx="4">
                  <c:v>-74.678947368421049</c:v>
                </c:pt>
                <c:pt idx="5">
                  <c:v>-76.695775248933145</c:v>
                </c:pt>
                <c:pt idx="6">
                  <c:v>-78.000204657727593</c:v>
                </c:pt>
                <c:pt idx="7">
                  <c:v>-74.356463414634149</c:v>
                </c:pt>
                <c:pt idx="8">
                  <c:v>-69.243013698630136</c:v>
                </c:pt>
                <c:pt idx="9">
                  <c:v>-66.85949308755761</c:v>
                </c:pt>
                <c:pt idx="10">
                  <c:v>-59.226229905332204</c:v>
                </c:pt>
                <c:pt idx="11">
                  <c:v>-27.410561797752809</c:v>
                </c:pt>
                <c:pt idx="12">
                  <c:v>-20.12485278670783</c:v>
                </c:pt>
                <c:pt idx="13">
                  <c:v>12.424401404858703</c:v>
                </c:pt>
                <c:pt idx="14">
                  <c:v>21.959086664969004</c:v>
                </c:pt>
                <c:pt idx="15">
                  <c:v>31.085141610673588</c:v>
                </c:pt>
                <c:pt idx="16">
                  <c:v>43.107274686475456</c:v>
                </c:pt>
                <c:pt idx="17">
                  <c:v>47.237581835358171</c:v>
                </c:pt>
                <c:pt idx="18">
                  <c:v>48.745854264570845</c:v>
                </c:pt>
                <c:pt idx="19">
                  <c:v>50.490968889847416</c:v>
                </c:pt>
                <c:pt idx="20">
                  <c:v>33.545274403377263</c:v>
                </c:pt>
                <c:pt idx="21">
                  <c:v>8.7993715786631324</c:v>
                </c:pt>
                <c:pt idx="22">
                  <c:v>3.0810116086235482</c:v>
                </c:pt>
                <c:pt idx="23">
                  <c:v>2.9866666666666664</c:v>
                </c:pt>
                <c:pt idx="24">
                  <c:v>15.846735395189002</c:v>
                </c:pt>
                <c:pt idx="25">
                  <c:v>26.690140845070424</c:v>
                </c:pt>
                <c:pt idx="26">
                  <c:v>21.694906621392189</c:v>
                </c:pt>
                <c:pt idx="27">
                  <c:v>15.43365231259968</c:v>
                </c:pt>
              </c:numCache>
            </c:numRef>
          </c:val>
        </c:ser>
        <c:ser>
          <c:idx val="4"/>
          <c:order val="4"/>
          <c:tx>
            <c:strRef>
              <c:f>'Real Trend'!$M$5</c:f>
              <c:strCache>
                <c:ptCount val="1"/>
                <c:pt idx="0">
                  <c:v>Potash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Trend'!$M$18:$M$45</c:f>
              <c:numCache>
                <c:formatCode>0.00</c:formatCode>
                <c:ptCount val="28"/>
                <c:pt idx="0">
                  <c:v>128.17130044843049</c:v>
                </c:pt>
                <c:pt idx="1">
                  <c:v>83.05</c:v>
                </c:pt>
                <c:pt idx="2">
                  <c:v>37.245104602510459</c:v>
                </c:pt>
                <c:pt idx="3">
                  <c:v>14.856470588235293</c:v>
                </c:pt>
                <c:pt idx="4">
                  <c:v>-8.5238773274917854</c:v>
                </c:pt>
                <c:pt idx="5">
                  <c:v>-16.21</c:v>
                </c:pt>
                <c:pt idx="6">
                  <c:v>-22.232708719851576</c:v>
                </c:pt>
                <c:pt idx="7">
                  <c:v>-34.252840466926067</c:v>
                </c:pt>
                <c:pt idx="8">
                  <c:v>-46.53</c:v>
                </c:pt>
                <c:pt idx="9">
                  <c:v>-48.23</c:v>
                </c:pt>
                <c:pt idx="10">
                  <c:v>-50.354672647494894</c:v>
                </c:pt>
                <c:pt idx="11">
                  <c:v>-56.212272727272726</c:v>
                </c:pt>
                <c:pt idx="12">
                  <c:v>-55.289348871147737</c:v>
                </c:pt>
                <c:pt idx="13">
                  <c:v>-56.647135207065681</c:v>
                </c:pt>
                <c:pt idx="14">
                  <c:v>-50.01493930905697</c:v>
                </c:pt>
                <c:pt idx="15">
                  <c:v>-52.020302080248364</c:v>
                </c:pt>
                <c:pt idx="16">
                  <c:v>-53.685772206951569</c:v>
                </c:pt>
                <c:pt idx="17">
                  <c:v>-42.09371361542599</c:v>
                </c:pt>
                <c:pt idx="18">
                  <c:v>-25.316851020588903</c:v>
                </c:pt>
                <c:pt idx="19">
                  <c:v>-22.595536300464008</c:v>
                </c:pt>
                <c:pt idx="20">
                  <c:v>-22.300698126334481</c:v>
                </c:pt>
                <c:pt idx="21">
                  <c:v>-14.230363358586256</c:v>
                </c:pt>
                <c:pt idx="22">
                  <c:v>-12.271797323135754</c:v>
                </c:pt>
                <c:pt idx="23">
                  <c:v>-7.4856112224448896</c:v>
                </c:pt>
                <c:pt idx="24">
                  <c:v>-3.9827160493827156</c:v>
                </c:pt>
                <c:pt idx="25">
                  <c:v>9.1630901287553659</c:v>
                </c:pt>
                <c:pt idx="26">
                  <c:v>17.094678492239467</c:v>
                </c:pt>
                <c:pt idx="27">
                  <c:v>15.542572062084258</c:v>
                </c:pt>
              </c:numCache>
            </c:numRef>
          </c:val>
        </c:ser>
        <c:ser>
          <c:idx val="5"/>
          <c:order val="5"/>
          <c:tx>
            <c:strRef>
              <c:f>'Real Trend'!$N$5</c:f>
              <c:strCache>
                <c:ptCount val="1"/>
                <c:pt idx="0">
                  <c:v>Diesel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'Real Trend'!$P$18:$P$45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cat>
          <c:val>
            <c:numRef>
              <c:f>'Real Trend'!$N$18:$N$45</c:f>
              <c:numCache>
                <c:formatCode>0.00</c:formatCode>
                <c:ptCount val="28"/>
                <c:pt idx="0">
                  <c:v>-21.25474552957359</c:v>
                </c:pt>
                <c:pt idx="1">
                  <c:v>-30.068012422360258</c:v>
                </c:pt>
                <c:pt idx="2">
                  <c:v>-40.685781584582436</c:v>
                </c:pt>
                <c:pt idx="3">
                  <c:v>-45.099324055666003</c:v>
                </c:pt>
                <c:pt idx="4">
                  <c:v>-48.271003717472119</c:v>
                </c:pt>
                <c:pt idx="5">
                  <c:v>-47.623081650570676</c:v>
                </c:pt>
                <c:pt idx="6">
                  <c:v>-48.222181656277826</c:v>
                </c:pt>
                <c:pt idx="7">
                  <c:v>-39.302743091095181</c:v>
                </c:pt>
                <c:pt idx="8">
                  <c:v>-33.504186550976137</c:v>
                </c:pt>
                <c:pt idx="9">
                  <c:v>-20.633960396039601</c:v>
                </c:pt>
                <c:pt idx="10">
                  <c:v>-0.27441972920696678</c:v>
                </c:pt>
                <c:pt idx="11">
                  <c:v>2.6714960629921363</c:v>
                </c:pt>
                <c:pt idx="12">
                  <c:v>3.8455533001717734</c:v>
                </c:pt>
                <c:pt idx="13">
                  <c:v>18.334393329093334</c:v>
                </c:pt>
                <c:pt idx="14">
                  <c:v>14.942406662507015</c:v>
                </c:pt>
                <c:pt idx="15">
                  <c:v>6.1462318693300837</c:v>
                </c:pt>
                <c:pt idx="16">
                  <c:v>7.6158954418105651</c:v>
                </c:pt>
                <c:pt idx="17">
                  <c:v>7.9039032958008342</c:v>
                </c:pt>
                <c:pt idx="18">
                  <c:v>6.736124056698217</c:v>
                </c:pt>
                <c:pt idx="19">
                  <c:v>4.8694855138883231</c:v>
                </c:pt>
                <c:pt idx="20">
                  <c:v>10.343681608170545</c:v>
                </c:pt>
                <c:pt idx="21">
                  <c:v>12.985014947979966</c:v>
                </c:pt>
                <c:pt idx="22">
                  <c:v>21.167391304347831</c:v>
                </c:pt>
                <c:pt idx="23">
                  <c:v>16.345641025641022</c:v>
                </c:pt>
                <c:pt idx="24">
                  <c:v>15.718725099601594</c:v>
                </c:pt>
                <c:pt idx="25">
                  <c:v>16.273712737127362</c:v>
                </c:pt>
                <c:pt idx="26">
                  <c:v>20.217241379310341</c:v>
                </c:pt>
                <c:pt idx="27">
                  <c:v>20.217241379310341</c:v>
                </c:pt>
              </c:numCache>
            </c:numRef>
          </c:val>
        </c:ser>
        <c:shape val="box"/>
        <c:axId val="41932288"/>
        <c:axId val="41933824"/>
        <c:axId val="0"/>
      </c:bar3DChart>
      <c:catAx>
        <c:axId val="41932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933824"/>
        <c:crosses val="autoZero"/>
        <c:auto val="1"/>
        <c:lblAlgn val="ctr"/>
        <c:lblOffset val="100"/>
      </c:catAx>
      <c:valAx>
        <c:axId val="41933824"/>
        <c:scaling>
          <c:orientation val="minMax"/>
        </c:scaling>
        <c:axPos val="l"/>
        <c:majorGridlines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932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843427623236969"/>
          <c:y val="2.3367454068241391E-2"/>
          <c:w val="0.1094701084829606"/>
          <c:h val="0.3065949929335762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title>
      <c:tx>
        <c:rich>
          <a:bodyPr/>
          <a:lstStyle/>
          <a:p>
            <a:pPr>
              <a:defRPr lang="en-ZA" sz="1200"/>
            </a:pPr>
            <a:r>
              <a:rPr lang="en-ZA" sz="1600"/>
              <a:t>Fertilizer and diesel price variations: </a:t>
            </a:r>
          </a:p>
          <a:p>
            <a:pPr>
              <a:defRPr lang="en-ZA" sz="1200"/>
            </a:pPr>
            <a:r>
              <a:rPr lang="en-ZA" sz="1600"/>
              <a:t>May 2009 </a:t>
            </a:r>
            <a:r>
              <a:rPr lang="en-ZA" sz="1600" baseline="0"/>
              <a:t> </a:t>
            </a:r>
            <a:r>
              <a:rPr lang="en-ZA" sz="1600"/>
              <a:t>to May</a:t>
            </a:r>
            <a:r>
              <a:rPr lang="en-ZA" sz="1600" baseline="0"/>
              <a:t> </a:t>
            </a:r>
            <a:r>
              <a:rPr lang="en-ZA" sz="1600"/>
              <a:t>2011</a:t>
            </a:r>
          </a:p>
        </c:rich>
      </c:tx>
      <c:layout>
        <c:manualLayout>
          <c:xMode val="edge"/>
          <c:yMode val="edge"/>
          <c:x val="0.24958657870468887"/>
          <c:y val="2.397892202054401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616031493170371"/>
          <c:y val="0.16093317665330514"/>
          <c:w val="0.78996412948381467"/>
          <c:h val="0.7159918587200112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A84C"/>
            </a:solidFill>
            <a:ln>
              <a:solidFill>
                <a:schemeClr val="accent1"/>
              </a:solidFill>
            </a:ln>
          </c:spPr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Data!$B$52:$G$52</c:f>
              <c:numCache>
                <c:formatCode>#,##0.00</c:formatCode>
                <c:ptCount val="6"/>
                <c:pt idx="0">
                  <c:v>-60.526315789473685</c:v>
                </c:pt>
                <c:pt idx="1">
                  <c:v>-61.235356762513312</c:v>
                </c:pt>
                <c:pt idx="2">
                  <c:v>-59.972105997210598</c:v>
                </c:pt>
                <c:pt idx="3">
                  <c:v>-68.216463414634148</c:v>
                </c:pt>
                <c:pt idx="4">
                  <c:v>-28.11284046692607</c:v>
                </c:pt>
                <c:pt idx="5">
                  <c:v>-33.16274309109518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  <a:ln>
              <a:solidFill>
                <a:schemeClr val="accent4">
                  <a:lumMod val="40000"/>
                  <a:lumOff val="60000"/>
                </a:schemeClr>
              </a:solidFill>
            </a:ln>
          </c:spPr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Data!$B$53:$G$53</c:f>
              <c:numCache>
                <c:formatCode>#,##0.00</c:formatCode>
                <c:ptCount val="6"/>
                <c:pt idx="0">
                  <c:v>33.725490196078432</c:v>
                </c:pt>
                <c:pt idx="1">
                  <c:v>0</c:v>
                </c:pt>
                <c:pt idx="2">
                  <c:v>10.801393728222997</c:v>
                </c:pt>
                <c:pt idx="3">
                  <c:v>50.359712230215827</c:v>
                </c:pt>
                <c:pt idx="4">
                  <c:v>-38.971583220568334</c:v>
                </c:pt>
                <c:pt idx="5">
                  <c:v>11.026033690658494</c:v>
                </c:pt>
              </c:numCache>
            </c:numRef>
          </c:val>
        </c:ser>
        <c:ser>
          <c:idx val="2"/>
          <c:order val="2"/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accent3">
                  <a:lumMod val="40000"/>
                  <a:lumOff val="60000"/>
                </a:schemeClr>
              </a:solidFill>
            </a:ln>
          </c:spPr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Data!$B$54:$G$54</c:f>
              <c:numCache>
                <c:formatCode>#,##0.00</c:formatCode>
                <c:ptCount val="6"/>
                <c:pt idx="0">
                  <c:v>27.859237536656888</c:v>
                </c:pt>
                <c:pt idx="1">
                  <c:v>48.901098901098898</c:v>
                </c:pt>
                <c:pt idx="2">
                  <c:v>20.440251572327046</c:v>
                </c:pt>
                <c:pt idx="3">
                  <c:v>20.733652312599681</c:v>
                </c:pt>
                <c:pt idx="4">
                  <c:v>20.842572062084258</c:v>
                </c:pt>
                <c:pt idx="5">
                  <c:v>25.517241379310342</c:v>
                </c:pt>
              </c:numCache>
            </c:numRef>
          </c:val>
        </c:ser>
        <c:axId val="41976192"/>
        <c:axId val="41977728"/>
      </c:barChart>
      <c:catAx>
        <c:axId val="41976192"/>
        <c:scaling>
          <c:orientation val="minMax"/>
        </c:scaling>
        <c:axPos val="b"/>
        <c:numFmt formatCode="General" sourceLinked="1"/>
        <c:tickLblPos val="low"/>
        <c:txPr>
          <a:bodyPr rot="0" vert="horz"/>
          <a:lstStyle/>
          <a:p>
            <a:pPr>
              <a:defRPr lang="en-ZA" sz="1400" b="1"/>
            </a:pPr>
            <a:endParaRPr lang="en-US"/>
          </a:p>
        </c:txPr>
        <c:crossAx val="41977728"/>
        <c:crosses val="autoZero"/>
        <c:auto val="1"/>
        <c:lblAlgn val="ctr"/>
        <c:lblOffset val="100"/>
        <c:tickLblSkip val="1"/>
        <c:tickMarkSkip val="1"/>
      </c:catAx>
      <c:valAx>
        <c:axId val="41977728"/>
        <c:scaling>
          <c:orientation val="minMax"/>
          <c:max val="50"/>
          <c:min val="-80"/>
        </c:scaling>
        <c:axPos val="l"/>
        <c:majorGridlines/>
        <c:title>
          <c:tx>
            <c:rich>
              <a:bodyPr/>
              <a:lstStyle/>
              <a:p>
                <a:pPr>
                  <a:defRPr lang="en-ZA" sz="1400"/>
                </a:pPr>
                <a:r>
                  <a:rPr lang="en-ZA" sz="1400"/>
                  <a:t>Percent</a:t>
                </a:r>
              </a:p>
            </c:rich>
          </c:tx>
          <c:layout>
            <c:manualLayout>
              <c:xMode val="edge"/>
              <c:yMode val="edge"/>
              <c:x val="9.045328793360289E-3"/>
              <c:y val="0.42711804978312451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txPr>
          <a:bodyPr rot="0" vert="horz"/>
          <a:lstStyle/>
          <a:p>
            <a:pPr>
              <a:defRPr lang="en-ZA" sz="1200" b="1"/>
            </a:pPr>
            <a:endParaRPr lang="en-US"/>
          </a:p>
        </c:txPr>
        <c:crossAx val="41976192"/>
        <c:crosses val="autoZero"/>
        <c:crossBetween val="between"/>
        <c:majorUnit val="20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25400">
          <a:solidFill>
            <a:schemeClr val="accent3">
              <a:lumMod val="40000"/>
              <a:lumOff val="60000"/>
            </a:schemeClr>
          </a:solidFill>
        </a:ln>
      </c:spPr>
    </c:plotArea>
    <c:plotVisOnly val="1"/>
    <c:dispBlanksAs val="gap"/>
  </c:chart>
  <c:spPr>
    <a:solidFill>
      <a:schemeClr val="accent1">
        <a:lumMod val="20000"/>
        <a:lumOff val="80000"/>
      </a:schemeClr>
    </a:solidFill>
  </c:spPr>
  <c:printSettings>
    <c:headerFooter/>
    <c:pageMargins b="0.74803149606299335" l="0.70866141732283605" r="0.70866141732283605" t="0.74803149606299335" header="0.314960629921261" footer="0.314960629921261"/>
    <c:pageSetup orientation="portrait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439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0.94601</cdr:x>
      <cdr:y>0.33201</cdr:y>
    </cdr:from>
    <cdr:to>
      <cdr:x>0.99544</cdr:x>
      <cdr:y>0.60141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082642" y="1932215"/>
          <a:ext cx="422355" cy="15678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vert270" wrap="square" rtlCol="0">
          <a:noAutofit/>
        </a:bodyPr>
        <a:lstStyle xmlns:a="http://schemas.openxmlformats.org/drawingml/2006/main"/>
        <a:p xmlns:a="http://schemas.openxmlformats.org/drawingml/2006/main">
          <a:r>
            <a:rPr lang="en-US" sz="1400" b="1">
              <a:latin typeface="Arial" pitchFamily="34" charset="0"/>
              <a:cs typeface="Arial" pitchFamily="34" charset="0"/>
            </a:rPr>
            <a:t>DIESEL: R/Litre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46</xdr:row>
      <xdr:rowOff>9525</xdr:rowOff>
    </xdr:from>
    <xdr:to>
      <xdr:col>14</xdr:col>
      <xdr:colOff>0</xdr:colOff>
      <xdr:row>76</xdr:row>
      <xdr:rowOff>104775</xdr:rowOff>
    </xdr:to>
    <xdr:graphicFrame macro="">
      <xdr:nvGraphicFramePr>
        <xdr:cNvPr id="5018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184647</xdr:colOff>
      <xdr:row>2</xdr:row>
      <xdr:rowOff>237695</xdr:rowOff>
    </xdr:from>
    <xdr:to>
      <xdr:col>19</xdr:col>
      <xdr:colOff>322760</xdr:colOff>
      <xdr:row>28</xdr:row>
      <xdr:rowOff>166258</xdr:rowOff>
    </xdr:to>
    <xdr:graphicFrame macro="">
      <xdr:nvGraphicFramePr>
        <xdr:cNvPr id="107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1"/>
  <sheetViews>
    <sheetView zoomScale="80" zoomScaleNormal="80" workbookViewId="0"/>
  </sheetViews>
  <sheetFormatPr defaultRowHeight="12.75"/>
  <cols>
    <col min="1" max="1" width="22" customWidth="1"/>
    <col min="8" max="8" width="12.7109375" style="13" customWidth="1"/>
  </cols>
  <sheetData>
    <row r="1" spans="1:16" ht="18">
      <c r="B1" s="7" t="s">
        <v>5</v>
      </c>
      <c r="C1" s="8"/>
      <c r="D1" s="8"/>
      <c r="E1" s="9"/>
    </row>
    <row r="2" spans="1:16" ht="18">
      <c r="B2" s="6" t="s">
        <v>11</v>
      </c>
      <c r="C2" s="9"/>
      <c r="D2" s="9"/>
      <c r="E2" s="9"/>
      <c r="G2" s="9"/>
    </row>
    <row r="3" spans="1:16" ht="18.75" thickBot="1">
      <c r="B3" s="6"/>
      <c r="C3" s="9"/>
      <c r="D3" s="9"/>
      <c r="E3" s="9"/>
      <c r="G3" s="9"/>
      <c r="P3" s="41"/>
    </row>
    <row r="4" spans="1:16" ht="18.75" thickBot="1">
      <c r="A4" s="4"/>
      <c r="B4" s="34" t="s">
        <v>9</v>
      </c>
      <c r="C4" s="35"/>
      <c r="D4" s="35"/>
      <c r="E4" s="35"/>
      <c r="F4" s="35"/>
      <c r="G4" s="36"/>
      <c r="I4" s="34" t="s">
        <v>10</v>
      </c>
      <c r="J4" s="35"/>
      <c r="K4" s="35"/>
      <c r="L4" s="35"/>
      <c r="M4" s="35"/>
      <c r="N4" s="36"/>
      <c r="P4" s="41"/>
    </row>
    <row r="5" spans="1:16" ht="16.5" thickBot="1">
      <c r="A5" s="11"/>
      <c r="B5" s="1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15" t="s">
        <v>7</v>
      </c>
      <c r="H5" s="5" t="s">
        <v>8</v>
      </c>
      <c r="I5" s="14" t="s">
        <v>0</v>
      </c>
      <c r="J5" s="5" t="s">
        <v>1</v>
      </c>
      <c r="K5" s="5" t="s">
        <v>2</v>
      </c>
      <c r="L5" s="5" t="s">
        <v>3</v>
      </c>
      <c r="M5" s="5" t="s">
        <v>4</v>
      </c>
      <c r="N5" s="15" t="s">
        <v>7</v>
      </c>
      <c r="P5" s="41"/>
    </row>
    <row r="6" spans="1:16" hidden="1">
      <c r="P6" s="41"/>
    </row>
    <row r="7" spans="1:16" hidden="1">
      <c r="A7" s="3">
        <v>39512</v>
      </c>
      <c r="B7" s="12"/>
      <c r="C7" s="12"/>
      <c r="D7" s="12"/>
      <c r="E7" s="12"/>
      <c r="F7" s="12"/>
      <c r="G7" s="12"/>
      <c r="P7" s="41"/>
    </row>
    <row r="8" spans="1:16" hidden="1">
      <c r="A8" s="3">
        <v>39539</v>
      </c>
      <c r="B8" s="12"/>
      <c r="C8" s="12"/>
      <c r="D8" s="12"/>
      <c r="E8" s="12"/>
      <c r="F8" s="12"/>
      <c r="G8" s="12"/>
      <c r="P8" s="41"/>
    </row>
    <row r="9" spans="1:16" hidden="1">
      <c r="A9" s="3">
        <v>39569</v>
      </c>
      <c r="B9" s="12"/>
      <c r="C9" s="12"/>
      <c r="D9" s="12"/>
      <c r="E9" s="12"/>
      <c r="F9" s="12"/>
      <c r="G9" s="12"/>
      <c r="P9" s="41"/>
    </row>
    <row r="10" spans="1:16" hidden="1">
      <c r="A10" s="3">
        <v>39600</v>
      </c>
      <c r="B10" s="12"/>
      <c r="C10" s="12"/>
      <c r="D10" s="12"/>
      <c r="E10" s="12"/>
      <c r="F10" s="12"/>
      <c r="G10" s="12"/>
      <c r="P10" s="41"/>
    </row>
    <row r="11" spans="1:16" hidden="1">
      <c r="A11" s="3">
        <v>39630</v>
      </c>
      <c r="B11" s="12"/>
      <c r="C11" s="12"/>
      <c r="D11" s="12"/>
      <c r="E11" s="12"/>
      <c r="F11" s="12"/>
      <c r="G11" s="12"/>
      <c r="P11" s="41"/>
    </row>
    <row r="12" spans="1:16" hidden="1">
      <c r="A12" s="3">
        <v>39661</v>
      </c>
      <c r="B12" s="12"/>
      <c r="C12" s="12"/>
      <c r="D12" s="12"/>
      <c r="E12" s="12"/>
      <c r="F12" s="12"/>
      <c r="G12" s="12"/>
      <c r="P12" s="41"/>
    </row>
    <row r="13" spans="1:16" hidden="1">
      <c r="A13" s="3">
        <v>39697</v>
      </c>
      <c r="B13" s="12"/>
      <c r="C13" s="12"/>
      <c r="D13" s="12"/>
      <c r="E13" s="12"/>
      <c r="F13" s="12"/>
      <c r="G13" s="12"/>
      <c r="P13" s="41"/>
    </row>
    <row r="14" spans="1:16" hidden="1">
      <c r="A14" s="3">
        <v>39722</v>
      </c>
      <c r="B14" s="12"/>
      <c r="C14" s="12"/>
      <c r="D14" s="12"/>
      <c r="E14" s="12"/>
      <c r="F14" s="12"/>
      <c r="G14" s="12"/>
      <c r="P14" s="41"/>
    </row>
    <row r="15" spans="1:16" hidden="1">
      <c r="A15" s="3">
        <v>39753</v>
      </c>
      <c r="B15" s="12"/>
      <c r="C15" s="12"/>
      <c r="D15" s="12"/>
      <c r="E15" s="12"/>
      <c r="F15" s="12"/>
      <c r="G15" s="12"/>
      <c r="P15" s="41"/>
    </row>
    <row r="16" spans="1:16" hidden="1">
      <c r="A16" s="3">
        <v>39785</v>
      </c>
      <c r="B16" s="12"/>
      <c r="C16" s="12"/>
      <c r="D16" s="12"/>
      <c r="E16" s="12"/>
      <c r="F16" s="12"/>
      <c r="G16" s="12"/>
      <c r="P16" s="41"/>
    </row>
    <row r="17" spans="1:19" hidden="1">
      <c r="A17" s="3">
        <v>39815</v>
      </c>
      <c r="B17" s="12"/>
      <c r="C17" s="12"/>
      <c r="D17" s="12"/>
      <c r="E17" s="12"/>
      <c r="F17" s="12"/>
      <c r="G17" s="12"/>
      <c r="H17" s="13">
        <v>8.1</v>
      </c>
      <c r="I17" s="12">
        <f t="shared" ref="I17" si="0">B17-$H17</f>
        <v>-8.1</v>
      </c>
      <c r="J17" s="12">
        <f t="shared" ref="J17:N18" si="1">C17-$H17</f>
        <v>-8.1</v>
      </c>
      <c r="K17" s="12">
        <f t="shared" si="1"/>
        <v>-8.1</v>
      </c>
      <c r="L17" s="12">
        <f t="shared" si="1"/>
        <v>-8.1</v>
      </c>
      <c r="M17" s="12">
        <f t="shared" si="1"/>
        <v>-8.1</v>
      </c>
      <c r="N17" s="12">
        <f t="shared" si="1"/>
        <v>-8.1</v>
      </c>
      <c r="P17" s="41"/>
    </row>
    <row r="18" spans="1:19">
      <c r="A18" s="3">
        <v>39846</v>
      </c>
      <c r="B18" s="12">
        <f>(Data!B20-Data!B8)/Data!B8*100</f>
        <v>20.857142857142858</v>
      </c>
      <c r="C18" s="12">
        <f>(Data!C20-Data!C8)/Data!C8*100</f>
        <v>13.544018058690746</v>
      </c>
      <c r="D18" s="12">
        <f>(Data!D20-Data!D8)/Data!D8*100</f>
        <v>22.900763358778626</v>
      </c>
      <c r="E18" s="12">
        <f>(Data!E20-Data!E8)/Data!E8*100</f>
        <v>-9.2993630573248396</v>
      </c>
      <c r="F18" s="12">
        <f>(Data!F20-Data!F8)/Data!F8*100</f>
        <v>136.77130044843048</v>
      </c>
      <c r="G18" s="12">
        <f>(Data!G20-Data!G8)/Data!G8*100</f>
        <v>-12.65474552957359</v>
      </c>
      <c r="H18" s="25">
        <v>8.6</v>
      </c>
      <c r="I18" s="12">
        <f>B18-$H18</f>
        <v>12.257142857142858</v>
      </c>
      <c r="J18" s="12">
        <f t="shared" si="1"/>
        <v>4.9440180586907463</v>
      </c>
      <c r="K18" s="12">
        <f t="shared" si="1"/>
        <v>14.300763358778626</v>
      </c>
      <c r="L18" s="12">
        <f t="shared" si="1"/>
        <v>-17.899363057324841</v>
      </c>
      <c r="M18" s="12">
        <f t="shared" si="1"/>
        <v>128.17130044843049</v>
      </c>
      <c r="N18" s="12">
        <f t="shared" si="1"/>
        <v>-21.25474552957359</v>
      </c>
      <c r="P18" s="40">
        <v>1</v>
      </c>
      <c r="Q18" s="33"/>
      <c r="R18" s="33"/>
      <c r="S18" s="33"/>
    </row>
    <row r="19" spans="1:19">
      <c r="A19" s="3">
        <f>Data!A21</f>
        <v>39874</v>
      </c>
      <c r="B19" s="12">
        <f>(Data!B21-Data!B9)/Data!B9*100</f>
        <v>20.170454545454543</v>
      </c>
      <c r="C19" s="12">
        <f>(Data!C21-Data!C9)/Data!C9*100</f>
        <v>6.5677966101694922</v>
      </c>
      <c r="D19" s="12">
        <f>(Data!D21-Data!D9)/Data!D9*100</f>
        <v>-16.867469879518072</v>
      </c>
      <c r="E19" s="12">
        <f>(Data!E21-Data!E9)/Data!E9*100</f>
        <v>-23.605150214592275</v>
      </c>
      <c r="F19" s="12">
        <f>(Data!F21-Data!F9)/Data!F9*100</f>
        <v>92</v>
      </c>
      <c r="G19" s="12">
        <f>(Data!G21-Data!G9)/Data!G9*100</f>
        <v>-21.118012422360259</v>
      </c>
      <c r="H19" s="25">
        <v>8.9499999999999993</v>
      </c>
      <c r="I19" s="12">
        <f t="shared" ref="I19:I42" si="2">B19-$H19</f>
        <v>11.220454545454544</v>
      </c>
      <c r="J19" s="12">
        <f t="shared" ref="J19:J42" si="3">C19-$H19</f>
        <v>-2.3822033898305071</v>
      </c>
      <c r="K19" s="12">
        <f t="shared" ref="K19:K42" si="4">D19-$H19</f>
        <v>-25.817469879518072</v>
      </c>
      <c r="L19" s="12">
        <f t="shared" ref="L19:L42" si="5">E19-$H19</f>
        <v>-32.555150214592274</v>
      </c>
      <c r="M19" s="12">
        <f t="shared" ref="M19:M42" si="6">F19-$H19</f>
        <v>83.05</v>
      </c>
      <c r="N19" s="12">
        <f t="shared" ref="N19:N42" si="7">G19-$H19</f>
        <v>-30.068012422360258</v>
      </c>
      <c r="P19" s="40">
        <f>P18+1</f>
        <v>2</v>
      </c>
      <c r="Q19" s="33"/>
      <c r="R19" s="33"/>
      <c r="S19" s="33"/>
    </row>
    <row r="20" spans="1:19">
      <c r="A20" s="3">
        <v>39905</v>
      </c>
      <c r="B20" s="12">
        <f>(Data!B22-Data!B10)/Data!B10*100</f>
        <v>-5.6701030927835054</v>
      </c>
      <c r="C20" s="12">
        <f>(Data!C22-Data!C10)/Data!C10*100</f>
        <v>1.8329938900203666</v>
      </c>
      <c r="D20" s="12">
        <f>(Data!D22-Data!D10)/Data!D10*100</f>
        <v>-30.970724191063177</v>
      </c>
      <c r="E20" s="12">
        <f>(Data!E22-Data!E10)/Data!E10*100</f>
        <v>-56.403731976251059</v>
      </c>
      <c r="F20" s="12">
        <f>(Data!F22-Data!F10)/Data!F10*100</f>
        <v>46.02510460251046</v>
      </c>
      <c r="G20" s="12">
        <f>(Data!G22-Data!G10)/Data!G10*100</f>
        <v>-31.905781584582439</v>
      </c>
      <c r="H20" s="25">
        <v>8.7799999999999994</v>
      </c>
      <c r="I20" s="12">
        <f t="shared" si="2"/>
        <v>-14.450103092783504</v>
      </c>
      <c r="J20" s="12">
        <f t="shared" si="3"/>
        <v>-6.9470061099796325</v>
      </c>
      <c r="K20" s="12">
        <f t="shared" si="4"/>
        <v>-39.750724191063178</v>
      </c>
      <c r="L20" s="12">
        <f t="shared" si="5"/>
        <v>-65.183731976251053</v>
      </c>
      <c r="M20" s="12">
        <f t="shared" si="6"/>
        <v>37.245104602510459</v>
      </c>
      <c r="N20" s="12">
        <f t="shared" si="7"/>
        <v>-40.685781584582436</v>
      </c>
      <c r="P20" s="40">
        <f t="shared" ref="P20:P45" si="8">P19+1</f>
        <v>3</v>
      </c>
      <c r="Q20" s="33"/>
      <c r="R20" s="33"/>
      <c r="S20" s="33"/>
    </row>
    <row r="21" spans="1:19">
      <c r="A21" s="3">
        <f>Data!A23</f>
        <v>39935</v>
      </c>
      <c r="B21" s="12">
        <f>(Data!B23-Data!B11)/Data!B11*100</f>
        <v>-15.277777777777779</v>
      </c>
      <c r="C21" s="12">
        <f>(Data!C23-Data!C11)/Data!C11*100</f>
        <v>-21.996879875195006</v>
      </c>
      <c r="D21" s="12">
        <f>(Data!D23-Data!D11)/Data!D11*100</f>
        <v>-38.797814207650269</v>
      </c>
      <c r="E21" s="12">
        <f>(Data!E23-Data!E11)/Data!E11*100</f>
        <v>-67.693274670018852</v>
      </c>
      <c r="F21" s="12">
        <f>(Data!F23-Data!F11)/Data!F11*100</f>
        <v>23.176470588235293</v>
      </c>
      <c r="G21" s="12">
        <f>(Data!G23-Data!G11)/Data!G11*100</f>
        <v>-36.779324055666002</v>
      </c>
      <c r="H21" s="25">
        <v>8.32</v>
      </c>
      <c r="I21" s="12">
        <f t="shared" si="2"/>
        <v>-23.597777777777779</v>
      </c>
      <c r="J21" s="12">
        <f t="shared" si="3"/>
        <v>-30.316879875195006</v>
      </c>
      <c r="K21" s="12">
        <f t="shared" si="4"/>
        <v>-47.11781420765027</v>
      </c>
      <c r="L21" s="12">
        <f t="shared" si="5"/>
        <v>-76.013274670018859</v>
      </c>
      <c r="M21" s="12">
        <f t="shared" si="6"/>
        <v>14.856470588235293</v>
      </c>
      <c r="N21" s="12">
        <f t="shared" si="7"/>
        <v>-45.099324055666003</v>
      </c>
      <c r="P21" s="40">
        <f t="shared" si="8"/>
        <v>4</v>
      </c>
      <c r="Q21" s="33"/>
      <c r="R21" s="33"/>
      <c r="S21" s="33"/>
    </row>
    <row r="22" spans="1:19">
      <c r="A22" s="3">
        <v>39968</v>
      </c>
      <c r="B22" s="12">
        <f>(Data!B24-Data!B12)/Data!B12*100</f>
        <v>-43.667296786389414</v>
      </c>
      <c r="C22" s="12">
        <f>(Data!C24-Data!C12)/Data!C12*100</f>
        <v>-45.899470899470899</v>
      </c>
      <c r="D22" s="12">
        <f>(Data!D24-Data!D12)/Data!D12*100</f>
        <v>-50</v>
      </c>
      <c r="E22" s="12">
        <f>(Data!E24-Data!E12)/Data!E12*100</f>
        <v>-67.578947368421055</v>
      </c>
      <c r="F22" s="12">
        <f>(Data!F24-Data!F12)/Data!F12*100</f>
        <v>-1.4238773274917853</v>
      </c>
      <c r="G22" s="12">
        <f>(Data!G24-Data!G12)/Data!G12*100</f>
        <v>-41.171003717472118</v>
      </c>
      <c r="H22" s="25">
        <v>7.1</v>
      </c>
      <c r="I22" s="12">
        <f t="shared" si="2"/>
        <v>-50.767296786389416</v>
      </c>
      <c r="J22" s="12">
        <f t="shared" si="3"/>
        <v>-52.9994708994709</v>
      </c>
      <c r="K22" s="12">
        <f t="shared" si="4"/>
        <v>-57.1</v>
      </c>
      <c r="L22" s="12">
        <f t="shared" si="5"/>
        <v>-74.678947368421049</v>
      </c>
      <c r="M22" s="12">
        <f t="shared" si="6"/>
        <v>-8.5238773274917854</v>
      </c>
      <c r="N22" s="12">
        <f t="shared" si="7"/>
        <v>-48.271003717472119</v>
      </c>
      <c r="P22" s="40">
        <f t="shared" si="8"/>
        <v>5</v>
      </c>
      <c r="Q22" s="33"/>
      <c r="R22" s="33"/>
      <c r="S22" s="33"/>
    </row>
    <row r="23" spans="1:19">
      <c r="A23" s="3">
        <v>39996</v>
      </c>
      <c r="B23" s="12">
        <f>(Data!B25-Data!B13)/Data!B13*100</f>
        <v>-51.666666666666671</v>
      </c>
      <c r="C23" s="12">
        <f>(Data!C25-Data!C13)/Data!C13*100</f>
        <v>-47.46423927178153</v>
      </c>
      <c r="D23" s="12">
        <f>(Data!D25-Data!D13)/Data!D13*100</f>
        <v>-52.617449664429529</v>
      </c>
      <c r="E23" s="12">
        <f>(Data!E25-Data!E13)/Data!E13*100</f>
        <v>-69.985775248933152</v>
      </c>
      <c r="F23" s="12">
        <f>(Data!F25-Data!F13)/Data!F13*100</f>
        <v>-9.5</v>
      </c>
      <c r="G23" s="12">
        <f>(Data!G25-Data!G13)/Data!G13*100</f>
        <v>-40.913081650570675</v>
      </c>
      <c r="H23" s="25">
        <v>6.71</v>
      </c>
      <c r="I23" s="12">
        <f t="shared" si="2"/>
        <v>-58.376666666666672</v>
      </c>
      <c r="J23" s="12">
        <f t="shared" si="3"/>
        <v>-54.174239271781531</v>
      </c>
      <c r="K23" s="12">
        <f t="shared" si="4"/>
        <v>-59.32744966442953</v>
      </c>
      <c r="L23" s="12">
        <f t="shared" si="5"/>
        <v>-76.695775248933145</v>
      </c>
      <c r="M23" s="12">
        <f t="shared" si="6"/>
        <v>-16.21</v>
      </c>
      <c r="N23" s="12">
        <f t="shared" si="7"/>
        <v>-47.623081650570676</v>
      </c>
      <c r="P23" s="40">
        <f t="shared" si="8"/>
        <v>6</v>
      </c>
      <c r="Q23" s="33"/>
      <c r="R23" s="33"/>
      <c r="S23" s="33"/>
    </row>
    <row r="24" spans="1:19">
      <c r="A24" s="3">
        <v>40030</v>
      </c>
      <c r="B24" s="12">
        <f>(Data!B26-Data!B14)/Data!B14*100</f>
        <v>-56.48</v>
      </c>
      <c r="C24" s="12">
        <f>(Data!C26-Data!C14)/Data!C14*100</f>
        <v>-57.929515418502199</v>
      </c>
      <c r="D24" s="12">
        <f>(Data!D26-Data!D14)/Data!D14*100</f>
        <v>-59.308510638297875</v>
      </c>
      <c r="E24" s="12">
        <f>(Data!E26-Data!E14)/Data!E14*100</f>
        <v>-71.630204657727589</v>
      </c>
      <c r="F24" s="12">
        <f>(Data!F26-Data!F14)/Data!F14*100</f>
        <v>-15.862708719851575</v>
      </c>
      <c r="G24" s="12">
        <f>(Data!G26-Data!G14)/Data!G14*100</f>
        <v>-41.852181656277828</v>
      </c>
      <c r="H24" s="25">
        <v>6.37</v>
      </c>
      <c r="I24" s="12">
        <f t="shared" si="2"/>
        <v>-62.849999999999994</v>
      </c>
      <c r="J24" s="12">
        <f t="shared" si="3"/>
        <v>-64.299515418502196</v>
      </c>
      <c r="K24" s="12">
        <f t="shared" si="4"/>
        <v>-65.67851063829788</v>
      </c>
      <c r="L24" s="12">
        <f t="shared" si="5"/>
        <v>-78.000204657727593</v>
      </c>
      <c r="M24" s="12">
        <f t="shared" si="6"/>
        <v>-22.232708719851576</v>
      </c>
      <c r="N24" s="12">
        <f t="shared" si="7"/>
        <v>-48.222181656277826</v>
      </c>
      <c r="P24" s="40">
        <f t="shared" si="8"/>
        <v>7</v>
      </c>
      <c r="Q24" s="33"/>
      <c r="R24" s="33"/>
      <c r="S24" s="33"/>
    </row>
    <row r="25" spans="1:19">
      <c r="A25" s="3">
        <v>40058</v>
      </c>
      <c r="B25" s="12">
        <f>(Data!B27-Data!B15)/Data!B15*100</f>
        <v>-60.526315789473685</v>
      </c>
      <c r="C25" s="12">
        <f>(Data!C27-Data!C15)/Data!C15*100</f>
        <v>-61.235356762513312</v>
      </c>
      <c r="D25" s="12">
        <f>(Data!D27-Data!D15)/Data!D15*100</f>
        <v>-59.972105997210598</v>
      </c>
      <c r="E25" s="12">
        <f>(Data!E27-Data!E15)/Data!E15*100</f>
        <v>-68.216463414634148</v>
      </c>
      <c r="F25" s="12">
        <f>(Data!F27-Data!F15)/Data!F15*100</f>
        <v>-28.11284046692607</v>
      </c>
      <c r="G25" s="12">
        <f>(Data!G27-Data!G15)/Data!G15*100</f>
        <v>-33.16274309109518</v>
      </c>
      <c r="H25" s="25">
        <v>6.14</v>
      </c>
      <c r="I25" s="12">
        <f t="shared" si="2"/>
        <v>-66.666315789473686</v>
      </c>
      <c r="J25" s="12">
        <f t="shared" si="3"/>
        <v>-67.375356762513306</v>
      </c>
      <c r="K25" s="12">
        <f t="shared" si="4"/>
        <v>-66.112105997210591</v>
      </c>
      <c r="L25" s="12">
        <f t="shared" si="5"/>
        <v>-74.356463414634149</v>
      </c>
      <c r="M25" s="12">
        <f t="shared" si="6"/>
        <v>-34.252840466926067</v>
      </c>
      <c r="N25" s="12">
        <f t="shared" si="7"/>
        <v>-39.302743091095181</v>
      </c>
      <c r="P25" s="40">
        <f t="shared" si="8"/>
        <v>8</v>
      </c>
      <c r="Q25" s="33"/>
      <c r="R25" s="33"/>
      <c r="S25" s="33"/>
    </row>
    <row r="26" spans="1:19">
      <c r="A26" s="3">
        <v>40120</v>
      </c>
      <c r="B26" s="12">
        <f>(Data!B28-Data!B17)/Data!B17*100</f>
        <v>-60.468750000000007</v>
      </c>
      <c r="C26" s="12">
        <f>(Data!C28-Data!C17)/Data!C17*100</f>
        <v>-57.074340527577938</v>
      </c>
      <c r="D26" s="12">
        <f>(Data!D28-Data!D17)/Data!D17*100</f>
        <v>-60.514372163388806</v>
      </c>
      <c r="E26" s="12">
        <f>(Data!E28-Data!E17)/Data!E17*100</f>
        <v>-63.613013698630141</v>
      </c>
      <c r="F26" s="12">
        <f>(Data!F28-Data!F17)/Data!F17*100</f>
        <v>-40.9</v>
      </c>
      <c r="G26" s="12">
        <f>(Data!G28-Data!G17)/Data!G17*100</f>
        <v>-27.874186550976138</v>
      </c>
      <c r="H26" s="25">
        <v>5.63</v>
      </c>
      <c r="I26" s="12">
        <f t="shared" si="2"/>
        <v>-66.09875000000001</v>
      </c>
      <c r="J26" s="12">
        <f t="shared" si="3"/>
        <v>-62.704340527577941</v>
      </c>
      <c r="K26" s="12">
        <f t="shared" si="4"/>
        <v>-66.144372163388809</v>
      </c>
      <c r="L26" s="12">
        <f t="shared" si="5"/>
        <v>-69.243013698630136</v>
      </c>
      <c r="M26" s="12">
        <f t="shared" si="6"/>
        <v>-46.53</v>
      </c>
      <c r="N26" s="12">
        <f t="shared" si="7"/>
        <v>-33.504186550976137</v>
      </c>
      <c r="P26" s="40">
        <f t="shared" si="8"/>
        <v>9</v>
      </c>
      <c r="Q26" s="33"/>
      <c r="R26" s="33"/>
      <c r="S26" s="33"/>
    </row>
    <row r="27" spans="1:19">
      <c r="A27" s="3">
        <v>40150</v>
      </c>
      <c r="B27" s="12">
        <f>(Data!B29-Data!B18)/Data!B18*100</f>
        <v>-49.908256880733944</v>
      </c>
      <c r="C27" s="12">
        <f>(Data!C29-Data!C18)/Data!C18*100</f>
        <v>-49.705014749262538</v>
      </c>
      <c r="D27" s="12">
        <f>(Data!D29-Data!D18)/Data!D18*100</f>
        <v>-57.561728395061728</v>
      </c>
      <c r="E27" s="12">
        <f>(Data!E29-Data!E18)/Data!E18*100</f>
        <v>-60.829493087557609</v>
      </c>
      <c r="F27" s="12">
        <f>(Data!F29-Data!F18)/Data!F18*100</f>
        <v>-42.199999999999996</v>
      </c>
      <c r="G27" s="12">
        <f>(Data!G29-Data!G18)/Data!G18*100</f>
        <v>-14.6039603960396</v>
      </c>
      <c r="H27" s="25">
        <v>6.03</v>
      </c>
      <c r="I27" s="12">
        <f t="shared" si="2"/>
        <v>-55.938256880733945</v>
      </c>
      <c r="J27" s="12">
        <f t="shared" si="3"/>
        <v>-55.73501474926254</v>
      </c>
      <c r="K27" s="12">
        <f t="shared" si="4"/>
        <v>-63.591728395061729</v>
      </c>
      <c r="L27" s="12">
        <f t="shared" si="5"/>
        <v>-66.85949308755761</v>
      </c>
      <c r="M27" s="12">
        <f t="shared" si="6"/>
        <v>-48.23</v>
      </c>
      <c r="N27" s="12">
        <f t="shared" si="7"/>
        <v>-20.633960396039601</v>
      </c>
      <c r="P27" s="40">
        <f t="shared" si="8"/>
        <v>10</v>
      </c>
      <c r="Q27" s="33"/>
      <c r="R27" s="33"/>
      <c r="S27" s="33"/>
    </row>
    <row r="28" spans="1:19">
      <c r="A28" s="3">
        <v>40183</v>
      </c>
      <c r="B28" s="12">
        <f>(Data!B30-Data!B19)/Data!B19*100</f>
        <v>-38.651685393258425</v>
      </c>
      <c r="C28" s="12">
        <f>(Data!C30-Data!C19)/Data!C19*100</f>
        <v>-32.553956834532372</v>
      </c>
      <c r="D28" s="12">
        <f>(Data!D30-Data!D19)/Data!D19*100</f>
        <v>-54.895666131621191</v>
      </c>
      <c r="E28" s="12">
        <f>(Data!E30-Data!E19)/Data!E19*100</f>
        <v>-53.32681017612525</v>
      </c>
      <c r="F28" s="12">
        <f>(Data!F30-Data!F19)/Data!F19*100</f>
        <v>-44.455252918287933</v>
      </c>
      <c r="G28" s="12">
        <f>(Data!G30-Data!G19)/Data!G19*100</f>
        <v>5.6249999999999911</v>
      </c>
      <c r="H28" s="25">
        <v>5.8994197292069579</v>
      </c>
      <c r="I28" s="12">
        <f t="shared" si="2"/>
        <v>-44.551105122465387</v>
      </c>
      <c r="J28" s="12">
        <f t="shared" si="3"/>
        <v>-38.453376563739326</v>
      </c>
      <c r="K28" s="12">
        <f t="shared" si="4"/>
        <v>-60.795085860828152</v>
      </c>
      <c r="L28" s="12">
        <f t="shared" si="5"/>
        <v>-59.226229905332204</v>
      </c>
      <c r="M28" s="12">
        <f t="shared" si="6"/>
        <v>-50.354672647494894</v>
      </c>
      <c r="N28" s="12">
        <f t="shared" si="7"/>
        <v>-0.27441972920696678</v>
      </c>
      <c r="P28" s="40">
        <f t="shared" si="8"/>
        <v>11</v>
      </c>
      <c r="Q28" s="33"/>
      <c r="R28" s="33"/>
      <c r="S28" s="33"/>
    </row>
    <row r="29" spans="1:19">
      <c r="A29" s="3">
        <v>40212</v>
      </c>
      <c r="B29" s="12">
        <f>(Data!B31-Data!B20)/Data!B20*100</f>
        <v>-35.460992907801419</v>
      </c>
      <c r="C29" s="12">
        <f>(Data!C31-Data!C20)/Data!C20*100</f>
        <v>-22.465208747514911</v>
      </c>
      <c r="D29" s="12">
        <f>(Data!D31-Data!D20)/Data!D20*100</f>
        <v>-39.544513457556931</v>
      </c>
      <c r="E29" s="12">
        <f>(Data!E31-Data!E20)/Data!E20*100</f>
        <v>-22.05056179775281</v>
      </c>
      <c r="F29" s="12">
        <f>(Data!F31-Data!F20)/Data!F20*100</f>
        <v>-50.852272727272727</v>
      </c>
      <c r="G29" s="12">
        <f>(Data!G31-Data!G20)/Data!G20*100</f>
        <v>8.0314960629921366</v>
      </c>
      <c r="H29" s="25">
        <v>5.36</v>
      </c>
      <c r="I29" s="12">
        <f t="shared" si="2"/>
        <v>-40.820992907801418</v>
      </c>
      <c r="J29" s="12">
        <f t="shared" si="3"/>
        <v>-27.82520874751491</v>
      </c>
      <c r="K29" s="12">
        <f t="shared" si="4"/>
        <v>-44.904513457556931</v>
      </c>
      <c r="L29" s="12">
        <f t="shared" si="5"/>
        <v>-27.410561797752809</v>
      </c>
      <c r="M29" s="12">
        <f t="shared" si="6"/>
        <v>-56.212272727272726</v>
      </c>
      <c r="N29" s="12">
        <f t="shared" si="7"/>
        <v>2.6714960629921363</v>
      </c>
      <c r="P29" s="40">
        <f t="shared" si="8"/>
        <v>12</v>
      </c>
      <c r="Q29" s="33"/>
      <c r="R29" s="33"/>
      <c r="S29" s="33"/>
    </row>
    <row r="30" spans="1:19">
      <c r="A30" s="3">
        <v>40239</v>
      </c>
      <c r="B30" s="12">
        <f>(Data!B32-Data!B21)/Data!B21*100</f>
        <v>-35.933806146572103</v>
      </c>
      <c r="C30" s="12">
        <f>(Data!C32-Data!C21)/Data!C21*100</f>
        <v>-23.061630218687874</v>
      </c>
      <c r="D30" s="12">
        <f>(Data!D32-Data!D21)/Data!D21*100</f>
        <v>-33.333333333333329</v>
      </c>
      <c r="E30" s="12">
        <f>(Data!E32-Data!E21)/Data!E21*100</f>
        <v>-15.308988764044946</v>
      </c>
      <c r="F30" s="12">
        <f>(Data!F32-Data!F21)/Data!F21*100</f>
        <v>-50.473484848484851</v>
      </c>
      <c r="G30" s="12">
        <f>(Data!G32-Data!G21)/Data!G21*100</f>
        <v>8.6614173228346569</v>
      </c>
      <c r="H30" s="25">
        <v>4.8158640226628835</v>
      </c>
      <c r="I30" s="12">
        <f t="shared" si="2"/>
        <v>-40.749670169234989</v>
      </c>
      <c r="J30" s="12">
        <f t="shared" si="3"/>
        <v>-27.877494241350757</v>
      </c>
      <c r="K30" s="12">
        <f t="shared" si="4"/>
        <v>-38.149197355996215</v>
      </c>
      <c r="L30" s="12">
        <f t="shared" si="5"/>
        <v>-20.12485278670783</v>
      </c>
      <c r="M30" s="12">
        <f t="shared" si="6"/>
        <v>-55.289348871147737</v>
      </c>
      <c r="N30" s="12">
        <f t="shared" si="7"/>
        <v>3.8455533001717734</v>
      </c>
      <c r="P30" s="40">
        <f t="shared" si="8"/>
        <v>13</v>
      </c>
      <c r="Q30" s="33"/>
      <c r="R30" s="33"/>
      <c r="S30" s="33"/>
    </row>
    <row r="31" spans="1:19">
      <c r="A31" s="3">
        <f>Data!A33</f>
        <v>40302</v>
      </c>
      <c r="B31" s="12">
        <f>(Data!B33-Data!B23)/Data!B23*100</f>
        <v>-12.841530054644808</v>
      </c>
      <c r="C31" s="12">
        <f>(Data!C33-Data!C23)/Data!C23*100</f>
        <v>-22.6</v>
      </c>
      <c r="D31" s="12">
        <f>(Data!D33-Data!D23)/Data!D23*100</f>
        <v>-26.785714285714285</v>
      </c>
      <c r="E31" s="12">
        <f>(Data!E33-Data!E23)/Data!E23*100</f>
        <v>16.731517509727624</v>
      </c>
      <c r="F31" s="12">
        <f>(Data!F33-Data!F23)/Data!F23*100</f>
        <v>-52.340019102196756</v>
      </c>
      <c r="G31" s="12">
        <f>(Data!G33-Data!G23)/Data!G23*100</f>
        <v>22.641509433962256</v>
      </c>
      <c r="H31" s="25">
        <v>4.3071161048689222</v>
      </c>
      <c r="I31" s="12">
        <f t="shared" si="2"/>
        <v>-17.148646159513731</v>
      </c>
      <c r="J31" s="12">
        <f t="shared" si="3"/>
        <v>-26.907116104868923</v>
      </c>
      <c r="K31" s="12">
        <f t="shared" si="4"/>
        <v>-31.092830390583206</v>
      </c>
      <c r="L31" s="12">
        <f t="shared" si="5"/>
        <v>12.424401404858703</v>
      </c>
      <c r="M31" s="12">
        <f t="shared" si="6"/>
        <v>-56.647135207065681</v>
      </c>
      <c r="N31" s="12">
        <f t="shared" si="7"/>
        <v>18.334393329093334</v>
      </c>
      <c r="P31" s="40">
        <f t="shared" si="8"/>
        <v>14</v>
      </c>
      <c r="Q31" s="33"/>
      <c r="R31" s="33"/>
      <c r="S31" s="33"/>
    </row>
    <row r="32" spans="1:19">
      <c r="A32" s="3">
        <f>Data!A34</f>
        <v>40331</v>
      </c>
      <c r="B32" s="12">
        <f>(Data!B34-Data!B24)/Data!B24*100</f>
        <v>12.751677852348994</v>
      </c>
      <c r="C32" s="12">
        <f>(Data!C34-Data!C24)/Data!C24*100</f>
        <v>-7.0904645476772608</v>
      </c>
      <c r="D32" s="12">
        <f>(Data!D34-Data!D24)/Data!D24*100</f>
        <v>-15.789473684210526</v>
      </c>
      <c r="E32" s="12">
        <f>(Data!E34-Data!E24)/Data!E24*100</f>
        <v>25.97402597402597</v>
      </c>
      <c r="F32" s="12">
        <f>(Data!F34-Data!F24)/Data!F24*100</f>
        <v>-46</v>
      </c>
      <c r="G32" s="12">
        <f>(Data!G34-Data!G24)/Data!G24*100</f>
        <v>18.957345971563981</v>
      </c>
      <c r="H32" s="25">
        <v>4.0149393090569667</v>
      </c>
      <c r="I32" s="12">
        <f t="shared" si="2"/>
        <v>8.7367385432920273</v>
      </c>
      <c r="J32" s="12">
        <f t="shared" si="3"/>
        <v>-11.105403856734227</v>
      </c>
      <c r="K32" s="12">
        <f t="shared" si="4"/>
        <v>-19.804412993267491</v>
      </c>
      <c r="L32" s="12">
        <f t="shared" si="5"/>
        <v>21.959086664969004</v>
      </c>
      <c r="M32" s="12">
        <f t="shared" si="6"/>
        <v>-50.01493930905697</v>
      </c>
      <c r="N32" s="12">
        <f t="shared" si="7"/>
        <v>14.942406662507015</v>
      </c>
      <c r="P32" s="40">
        <f t="shared" si="8"/>
        <v>15</v>
      </c>
      <c r="Q32" s="33"/>
      <c r="R32" s="33"/>
      <c r="S32" s="33"/>
    </row>
    <row r="33" spans="1:19">
      <c r="A33" s="3">
        <f>Data!A35</f>
        <v>40362</v>
      </c>
      <c r="B33" s="12">
        <f>(Data!B35-Data!B25)/Data!B25*100</f>
        <v>10</v>
      </c>
      <c r="C33" s="12">
        <f>(Data!C35-Data!C25)/Data!C25*100</f>
        <v>-9.9009900990099009</v>
      </c>
      <c r="D33" s="12">
        <f>(Data!D35-Data!D25)/Data!D25*100</f>
        <v>-7.0821529745042495</v>
      </c>
      <c r="E33" s="12">
        <f>(Data!E35-Data!E25)/Data!E25*100</f>
        <v>34.597156398104268</v>
      </c>
      <c r="F33" s="12">
        <f>(Data!F35-Data!F25)/Data!F25*100</f>
        <v>-48.508287292817684</v>
      </c>
      <c r="G33" s="12">
        <f>(Data!G35-Data!G25)/Data!G25*100</f>
        <v>9.658246656760765</v>
      </c>
      <c r="H33" s="25">
        <v>3.5120147874306813</v>
      </c>
      <c r="I33" s="12">
        <f t="shared" si="2"/>
        <v>6.4879852125693187</v>
      </c>
      <c r="J33" s="12">
        <f t="shared" si="3"/>
        <v>-13.413004886440582</v>
      </c>
      <c r="K33" s="12">
        <f t="shared" si="4"/>
        <v>-10.59416776193493</v>
      </c>
      <c r="L33" s="12">
        <f t="shared" si="5"/>
        <v>31.085141610673588</v>
      </c>
      <c r="M33" s="12">
        <f t="shared" si="6"/>
        <v>-52.020302080248364</v>
      </c>
      <c r="N33" s="12">
        <f t="shared" si="7"/>
        <v>6.1462318693300837</v>
      </c>
      <c r="P33" s="40">
        <f t="shared" si="8"/>
        <v>16</v>
      </c>
      <c r="Q33" s="33"/>
      <c r="R33" s="33"/>
      <c r="S33" s="33"/>
    </row>
    <row r="34" spans="1:19">
      <c r="A34" s="3">
        <f>Data!A36</f>
        <v>40393</v>
      </c>
      <c r="B34" s="12">
        <f>(Data!B36-Data!B26)/Data!B26*100</f>
        <v>19.117647058823529</v>
      </c>
      <c r="C34" s="12">
        <f>(Data!C36-Data!C26)/Data!C26*100</f>
        <v>-4.9738219895287958</v>
      </c>
      <c r="D34" s="12">
        <f>(Data!D36-Data!D26)/Data!D26*100</f>
        <v>4.2483660130718954</v>
      </c>
      <c r="E34" s="12">
        <f>(Data!E36-Data!E26)/Data!E26*100</f>
        <v>46.517412935323385</v>
      </c>
      <c r="F34" s="12">
        <f>(Data!F36-Data!F26)/Data!F26*100</f>
        <v>-50.27563395810364</v>
      </c>
      <c r="G34" s="12">
        <f>(Data!G36-Data!G26)/Data!G26*100</f>
        <v>11.026033690658494</v>
      </c>
      <c r="H34" s="25">
        <v>3.4101382488479293</v>
      </c>
      <c r="I34" s="12">
        <f t="shared" si="2"/>
        <v>15.7075088099756</v>
      </c>
      <c r="J34" s="12">
        <f t="shared" si="3"/>
        <v>-8.3839602383767247</v>
      </c>
      <c r="K34" s="12">
        <f t="shared" si="4"/>
        <v>0.83822776422396617</v>
      </c>
      <c r="L34" s="12">
        <f t="shared" si="5"/>
        <v>43.107274686475456</v>
      </c>
      <c r="M34" s="12">
        <f t="shared" si="6"/>
        <v>-53.685772206951569</v>
      </c>
      <c r="N34" s="12">
        <f t="shared" si="7"/>
        <v>7.6158954418105651</v>
      </c>
      <c r="P34" s="40">
        <f t="shared" si="8"/>
        <v>17</v>
      </c>
      <c r="Q34" s="33"/>
      <c r="R34" s="33"/>
      <c r="S34" s="33"/>
    </row>
    <row r="35" spans="1:19">
      <c r="A35" s="3">
        <f>Data!A37</f>
        <v>40423</v>
      </c>
      <c r="B35" s="12">
        <f>(Data!B37-Data!B27)/Data!B27*100</f>
        <v>33.725490196078432</v>
      </c>
      <c r="C35" s="12">
        <f>(Data!C37-Data!C27)/Data!C27*100</f>
        <v>0</v>
      </c>
      <c r="D35" s="12">
        <f>(Data!D37-Data!D27)/Data!D27*100</f>
        <v>10.801393728222997</v>
      </c>
      <c r="E35" s="12">
        <f>(Data!E37-Data!E27)/Data!E27*100</f>
        <v>50.359712230215827</v>
      </c>
      <c r="F35" s="12">
        <f>(Data!F37-Data!F27)/Data!F27*100</f>
        <v>-38.971583220568334</v>
      </c>
      <c r="G35" s="12">
        <f>(Data!G37-Data!G27)/Data!G27*100</f>
        <v>11.026033690658494</v>
      </c>
      <c r="H35" s="25">
        <v>3.1221303948576593</v>
      </c>
      <c r="I35" s="12">
        <f t="shared" si="2"/>
        <v>30.603359801220773</v>
      </c>
      <c r="J35" s="12">
        <f t="shared" si="3"/>
        <v>-3.1221303948576593</v>
      </c>
      <c r="K35" s="12">
        <f t="shared" si="4"/>
        <v>7.6792633333653377</v>
      </c>
      <c r="L35" s="12">
        <f t="shared" si="5"/>
        <v>47.237581835358171</v>
      </c>
      <c r="M35" s="12">
        <f t="shared" si="6"/>
        <v>-42.09371361542599</v>
      </c>
      <c r="N35" s="12">
        <f t="shared" si="7"/>
        <v>7.9039032958008342</v>
      </c>
      <c r="P35" s="40">
        <f t="shared" si="8"/>
        <v>18</v>
      </c>
      <c r="Q35" s="33"/>
      <c r="R35" s="33"/>
      <c r="S35" s="33"/>
    </row>
    <row r="36" spans="1:19">
      <c r="A36" s="3">
        <f>Data!A39</f>
        <v>40484</v>
      </c>
      <c r="B36" s="12">
        <f>(Data!B39-Data!B28)/Data!B28*100</f>
        <v>43.478260869565219</v>
      </c>
      <c r="C36" s="12">
        <f>(Data!C39-Data!C28)/Data!C28*100</f>
        <v>7.8212290502793298</v>
      </c>
      <c r="D36" s="12">
        <f>(Data!D39-Data!D28)/Data!D28*100</f>
        <v>24.904214559386972</v>
      </c>
      <c r="E36" s="12">
        <f>(Data!E39-Data!E28)/Data!E28*100</f>
        <v>52.235294117647058</v>
      </c>
      <c r="F36" s="12">
        <f>(Data!F39-Data!F28)/Data!F28*100</f>
        <v>-21.82741116751269</v>
      </c>
      <c r="G36" s="12">
        <f>(Data!G39-Data!G28)/Data!G28*100</f>
        <v>10.225563909774431</v>
      </c>
      <c r="H36" s="25">
        <v>3.4894398530762141</v>
      </c>
      <c r="I36" s="12">
        <f t="shared" si="2"/>
        <v>39.988821016489005</v>
      </c>
      <c r="J36" s="12">
        <f t="shared" si="3"/>
        <v>4.3317891972031157</v>
      </c>
      <c r="K36" s="12">
        <f t="shared" si="4"/>
        <v>21.414774706310759</v>
      </c>
      <c r="L36" s="12">
        <f t="shared" si="5"/>
        <v>48.745854264570845</v>
      </c>
      <c r="M36" s="12">
        <f t="shared" si="6"/>
        <v>-25.316851020588903</v>
      </c>
      <c r="N36" s="12">
        <f t="shared" si="7"/>
        <v>6.736124056698217</v>
      </c>
      <c r="P36" s="40">
        <f t="shared" si="8"/>
        <v>19</v>
      </c>
      <c r="Q36" s="33"/>
      <c r="R36" s="33"/>
      <c r="S36" s="33"/>
    </row>
    <row r="37" spans="1:19">
      <c r="A37" s="3">
        <f>Data!A40</f>
        <v>40514</v>
      </c>
      <c r="B37" s="12">
        <f>(Data!B40-Data!B29)/Data!B29*100</f>
        <v>32.967032967032964</v>
      </c>
      <c r="C37" s="12">
        <f>(Data!C40-Data!C29)/Data!C29*100</f>
        <v>18.181818181818183</v>
      </c>
      <c r="D37" s="12">
        <f>(Data!D40-Data!D29)/Data!D29*100</f>
        <v>17.81818181818182</v>
      </c>
      <c r="E37" s="12">
        <f>(Data!E40-Data!E29)/Data!E29*100</f>
        <v>53.882352941176471</v>
      </c>
      <c r="F37" s="12">
        <f>(Data!F40-Data!F29)/Data!F29*100</f>
        <v>-19.20415224913495</v>
      </c>
      <c r="G37" s="12">
        <f>(Data!G40-Data!G29)/Data!G29*100</f>
        <v>8.2608695652173818</v>
      </c>
      <c r="H37" s="25">
        <v>3.3913840513290583</v>
      </c>
      <c r="I37" s="12">
        <f t="shared" si="2"/>
        <v>29.575648915703905</v>
      </c>
      <c r="J37" s="12">
        <f t="shared" si="3"/>
        <v>14.790434130489125</v>
      </c>
      <c r="K37" s="12">
        <f t="shared" si="4"/>
        <v>14.426797766852761</v>
      </c>
      <c r="L37" s="12">
        <f t="shared" si="5"/>
        <v>50.490968889847416</v>
      </c>
      <c r="M37" s="12">
        <f t="shared" si="6"/>
        <v>-22.595536300464008</v>
      </c>
      <c r="N37" s="12">
        <f t="shared" si="7"/>
        <v>4.8694855138883231</v>
      </c>
      <c r="P37" s="40">
        <f t="shared" si="8"/>
        <v>20</v>
      </c>
      <c r="Q37" s="33"/>
      <c r="R37" s="33"/>
      <c r="S37" s="33"/>
    </row>
    <row r="38" spans="1:19">
      <c r="A38" s="3">
        <f>Data!A41</f>
        <v>40546</v>
      </c>
      <c r="B38" s="12">
        <f>(Data!B41-Data!B30)/Data!B30*100</f>
        <v>32.967032967032964</v>
      </c>
      <c r="C38" s="12">
        <f>(Data!C41-Data!C30)/Data!C30*100</f>
        <v>16.533333333333331</v>
      </c>
      <c r="D38" s="12">
        <f>(Data!D41-Data!D30)/Data!D30*100</f>
        <v>15.302491103202847</v>
      </c>
      <c r="E38" s="12">
        <f>(Data!E41-Data!E30)/Data!E30*100</f>
        <v>37.106918238993707</v>
      </c>
      <c r="F38" s="12">
        <f>(Data!F41-Data!F30)/Data!F30*100</f>
        <v>-18.739054290718038</v>
      </c>
      <c r="G38" s="12">
        <f>(Data!G41-Data!G30)/Data!G30*100</f>
        <v>13.905325443786989</v>
      </c>
      <c r="H38" s="25">
        <v>3.5616438356164437</v>
      </c>
      <c r="I38" s="12">
        <f t="shared" si="2"/>
        <v>29.40538913141652</v>
      </c>
      <c r="J38" s="12">
        <f t="shared" si="3"/>
        <v>12.971689497716888</v>
      </c>
      <c r="K38" s="12">
        <f t="shared" si="4"/>
        <v>11.740847267586403</v>
      </c>
      <c r="L38" s="12">
        <f t="shared" si="5"/>
        <v>33.545274403377263</v>
      </c>
      <c r="M38" s="12">
        <f t="shared" si="6"/>
        <v>-22.300698126334481</v>
      </c>
      <c r="N38" s="12">
        <f t="shared" si="7"/>
        <v>10.343681608170545</v>
      </c>
      <c r="P38" s="40">
        <f t="shared" si="8"/>
        <v>21</v>
      </c>
      <c r="Q38" s="33"/>
      <c r="R38" s="33"/>
      <c r="S38" s="33"/>
    </row>
    <row r="39" spans="1:19">
      <c r="A39" s="3">
        <f>Data!A42</f>
        <v>40576</v>
      </c>
      <c r="B39" s="12">
        <f>(Data!B42-Data!B31)/Data!B31*100</f>
        <v>32.967032967032964</v>
      </c>
      <c r="C39" s="12">
        <f>(Data!C42-Data!C31)/Data!C31*100</f>
        <v>13.589743589743589</v>
      </c>
      <c r="D39" s="12">
        <f>(Data!D42-Data!D31)/Data!D31*100</f>
        <v>10.95890410958904</v>
      </c>
      <c r="E39" s="12">
        <f>(Data!E42-Data!E31)/Data!E31*100</f>
        <v>12.432432432432433</v>
      </c>
      <c r="F39" s="12">
        <f>(Data!F42-Data!F31)/Data!F31*100</f>
        <v>-10.597302504816955</v>
      </c>
      <c r="G39" s="12">
        <f>(Data!G42-Data!G31)/Data!G31*100</f>
        <v>16.618075801749267</v>
      </c>
      <c r="H39" s="25">
        <v>3.633060853769301</v>
      </c>
      <c r="I39" s="12">
        <f t="shared" si="2"/>
        <v>29.333972113263663</v>
      </c>
      <c r="J39" s="12">
        <f t="shared" si="3"/>
        <v>9.9566827359742884</v>
      </c>
      <c r="K39" s="12">
        <f t="shared" si="4"/>
        <v>7.3258432558197395</v>
      </c>
      <c r="L39" s="12">
        <f t="shared" si="5"/>
        <v>8.7993715786631324</v>
      </c>
      <c r="M39" s="12">
        <f t="shared" si="6"/>
        <v>-14.230363358586256</v>
      </c>
      <c r="N39" s="12">
        <f t="shared" si="7"/>
        <v>12.985014947979966</v>
      </c>
      <c r="P39" s="40">
        <f t="shared" si="8"/>
        <v>22</v>
      </c>
      <c r="Q39" s="33"/>
      <c r="R39" s="33"/>
      <c r="S39" s="33"/>
    </row>
    <row r="40" spans="1:19">
      <c r="A40" s="3">
        <f>Data!A43</f>
        <v>40604</v>
      </c>
      <c r="B40" s="12">
        <f>(Data!B43-Data!B32)/Data!B32*100</f>
        <v>35.424354243542432</v>
      </c>
      <c r="C40" s="12">
        <f>(Data!C43-Data!C32)/Data!C32*100</f>
        <v>18.863049095607234</v>
      </c>
      <c r="D40" s="12">
        <f>(Data!D43-Data!D32)/Data!D32*100</f>
        <v>3.7267080745341614</v>
      </c>
      <c r="E40" s="12">
        <f>(Data!E43-Data!E32)/Data!E32*100</f>
        <v>7.131011608623548</v>
      </c>
      <c r="F40" s="12">
        <f>(Data!F43-Data!F32)/Data!F32*100</f>
        <v>-8.2217973231357551</v>
      </c>
      <c r="G40" s="12">
        <f>(Data!G43-Data!G32)/Data!G32*100</f>
        <v>25.217391304347831</v>
      </c>
      <c r="H40" s="25">
        <v>4.05</v>
      </c>
      <c r="I40" s="12">
        <f t="shared" si="2"/>
        <v>31.374354243542431</v>
      </c>
      <c r="J40" s="12">
        <f t="shared" si="3"/>
        <v>14.813049095607234</v>
      </c>
      <c r="K40" s="12">
        <f t="shared" si="4"/>
        <v>-0.3232919254658384</v>
      </c>
      <c r="L40" s="12">
        <f t="shared" si="5"/>
        <v>3.0810116086235482</v>
      </c>
      <c r="M40" s="12">
        <f t="shared" si="6"/>
        <v>-12.271797323135754</v>
      </c>
      <c r="N40" s="12">
        <f t="shared" si="7"/>
        <v>21.167391304347831</v>
      </c>
      <c r="P40" s="40">
        <f t="shared" si="8"/>
        <v>23</v>
      </c>
      <c r="Q40" s="33"/>
      <c r="R40" s="33"/>
      <c r="S40" s="33"/>
    </row>
    <row r="41" spans="1:19">
      <c r="A41" s="3">
        <f>Data!A45</f>
        <v>40667</v>
      </c>
      <c r="B41" s="12">
        <f>(Data!B45-Data!B33)/Data!B33*100</f>
        <v>20.376175548589341</v>
      </c>
      <c r="C41" s="12">
        <f>(Data!C45-Data!C33)/Data!C33*100</f>
        <v>14.728682170542637</v>
      </c>
      <c r="D41" s="12">
        <f>(Data!D45-Data!D33)/Data!D33*100</f>
        <v>5.7926829268292686</v>
      </c>
      <c r="E41" s="12">
        <f>(Data!E45-Data!E33)/Data!E33*100</f>
        <v>7.6666666666666661</v>
      </c>
      <c r="F41" s="12">
        <f>(Data!F45-Data!F33)/Data!F33*100</f>
        <v>-2.8056112224448899</v>
      </c>
      <c r="G41" s="12">
        <f>(Data!G45-Data!G33)/Data!G33*100</f>
        <v>21.025641025641022</v>
      </c>
      <c r="H41" s="25">
        <v>4.68</v>
      </c>
      <c r="I41" s="12">
        <f t="shared" si="2"/>
        <v>15.696175548589341</v>
      </c>
      <c r="J41" s="12">
        <f t="shared" si="3"/>
        <v>10.048682170542637</v>
      </c>
      <c r="K41" s="12">
        <f t="shared" si="4"/>
        <v>1.1126829268292688</v>
      </c>
      <c r="L41" s="12">
        <f t="shared" si="5"/>
        <v>2.9866666666666664</v>
      </c>
      <c r="M41" s="12">
        <f t="shared" si="6"/>
        <v>-7.4856112224448896</v>
      </c>
      <c r="N41" s="12">
        <f t="shared" si="7"/>
        <v>16.345641025641022</v>
      </c>
      <c r="P41" s="40">
        <f t="shared" si="8"/>
        <v>24</v>
      </c>
      <c r="Q41" s="33"/>
      <c r="R41" s="33"/>
      <c r="S41" s="33"/>
    </row>
    <row r="42" spans="1:19">
      <c r="A42" s="3">
        <f>Data!A46</f>
        <v>40696</v>
      </c>
      <c r="B42" s="12">
        <f>(Data!B46-Data!B34)/Data!B34*100</f>
        <v>14.285714285714285</v>
      </c>
      <c r="C42" s="12">
        <f>(Data!C46-Data!C34)/Data!C34*100</f>
        <v>15.789473684210526</v>
      </c>
      <c r="D42" s="12">
        <f>(Data!D46-Data!D34)/Data!D34*100</f>
        <v>10.3125</v>
      </c>
      <c r="E42" s="12">
        <f>(Data!E46-Data!E34)/Data!E34*100</f>
        <v>20.446735395189002</v>
      </c>
      <c r="F42" s="12">
        <f>(Data!F46-Data!F34)/Data!F34*100</f>
        <v>0.61728395061728392</v>
      </c>
      <c r="G42" s="12">
        <f>(Data!G46-Data!G34)/Data!G34*100</f>
        <v>20.318725099601593</v>
      </c>
      <c r="H42" s="25">
        <v>4.5999999999999996</v>
      </c>
      <c r="I42" s="12">
        <f t="shared" si="2"/>
        <v>9.6857142857142851</v>
      </c>
      <c r="J42" s="12">
        <f t="shared" si="3"/>
        <v>11.189473684210526</v>
      </c>
      <c r="K42" s="12">
        <f t="shared" si="4"/>
        <v>5.7125000000000004</v>
      </c>
      <c r="L42" s="12">
        <f t="shared" si="5"/>
        <v>15.846735395189002</v>
      </c>
      <c r="M42" s="12">
        <f t="shared" si="6"/>
        <v>-3.9827160493827156</v>
      </c>
      <c r="N42" s="12">
        <f t="shared" si="7"/>
        <v>15.718725099601594</v>
      </c>
      <c r="P42" s="40">
        <f t="shared" si="8"/>
        <v>25</v>
      </c>
      <c r="Q42" s="33"/>
      <c r="R42" s="33"/>
      <c r="S42" s="33"/>
    </row>
    <row r="43" spans="1:19">
      <c r="A43" s="3">
        <f>Data!A47</f>
        <v>40726</v>
      </c>
      <c r="B43" s="12">
        <f>(Data!B47-Data!B35)/Data!B35*100</f>
        <v>28.526645768025077</v>
      </c>
      <c r="C43" s="12">
        <f>(Data!C47-Data!C35)/Data!C35*100</f>
        <v>45.604395604395606</v>
      </c>
      <c r="D43" s="12">
        <f>(Data!D47-Data!D35)/Data!D35*100</f>
        <v>12.804878048780488</v>
      </c>
      <c r="E43" s="12">
        <f>(Data!E47-Data!E35)/Data!E35*100</f>
        <v>31.690140845070424</v>
      </c>
      <c r="F43" s="12">
        <f>(Data!F47-Data!F35)/Data!F35*100</f>
        <v>14.163090128755366</v>
      </c>
      <c r="G43" s="12">
        <f>(Data!G47-Data!G35)/Data!G35*100</f>
        <v>21.273712737127362</v>
      </c>
      <c r="H43" s="25">
        <v>5</v>
      </c>
      <c r="I43" s="12">
        <f t="shared" ref="I43:I45" si="9">B43-$H43</f>
        <v>23.526645768025077</v>
      </c>
      <c r="J43" s="12">
        <f t="shared" ref="J43:J45" si="10">C43-$H43</f>
        <v>40.604395604395606</v>
      </c>
      <c r="K43" s="12">
        <f t="shared" ref="K43:K45" si="11">D43-$H43</f>
        <v>7.8048780487804876</v>
      </c>
      <c r="L43" s="12">
        <f t="shared" ref="L43:L45" si="12">E43-$H43</f>
        <v>26.690140845070424</v>
      </c>
      <c r="M43" s="12">
        <f t="shared" ref="M43:M45" si="13">F43-$H43</f>
        <v>9.1630901287553659</v>
      </c>
      <c r="N43" s="12">
        <f t="shared" ref="N43:N45" si="14">G43-$H43</f>
        <v>16.273712737127362</v>
      </c>
      <c r="P43" s="40">
        <f t="shared" si="8"/>
        <v>26</v>
      </c>
      <c r="Q43" s="33"/>
      <c r="R43" s="33"/>
      <c r="S43" s="33"/>
    </row>
    <row r="44" spans="1:19">
      <c r="A44" s="3">
        <f>Data!A48</f>
        <v>40757</v>
      </c>
      <c r="B44" s="12">
        <f>(Data!B48-Data!B36)/Data!B36*100</f>
        <v>33.333333333333329</v>
      </c>
      <c r="C44" s="12">
        <f>(Data!C48-Data!C36)/Data!C36*100</f>
        <v>47.382920110192842</v>
      </c>
      <c r="D44" s="12">
        <f>(Data!D48-Data!D36)/Data!D36*100</f>
        <v>18.495297805642632</v>
      </c>
      <c r="E44" s="12">
        <f>(Data!E48-Data!E36)/Data!E36*100</f>
        <v>26.99490662139219</v>
      </c>
      <c r="F44" s="12">
        <f>(Data!F48-Data!F36)/Data!F36*100</f>
        <v>22.394678492239468</v>
      </c>
      <c r="G44" s="12">
        <f>(Data!G48-Data!G36)/Data!G36*100</f>
        <v>25.517241379310342</v>
      </c>
      <c r="H44" s="25">
        <v>5.3</v>
      </c>
      <c r="I44" s="12">
        <f t="shared" si="9"/>
        <v>28.033333333333328</v>
      </c>
      <c r="J44" s="12">
        <f t="shared" si="10"/>
        <v>42.082920110192845</v>
      </c>
      <c r="K44" s="12">
        <f t="shared" si="11"/>
        <v>13.195297805642632</v>
      </c>
      <c r="L44" s="12">
        <f t="shared" si="12"/>
        <v>21.694906621392189</v>
      </c>
      <c r="M44" s="12">
        <f t="shared" si="13"/>
        <v>17.094678492239467</v>
      </c>
      <c r="N44" s="12">
        <f t="shared" si="14"/>
        <v>20.217241379310341</v>
      </c>
      <c r="P44" s="40">
        <f t="shared" si="8"/>
        <v>27</v>
      </c>
      <c r="Q44" s="33"/>
      <c r="R44" s="33"/>
      <c r="S44" s="33"/>
    </row>
    <row r="45" spans="1:19">
      <c r="A45" s="3">
        <f>Data!A49</f>
        <v>40788</v>
      </c>
      <c r="B45" s="12">
        <f>(Data!B49-Data!B37)/Data!B37*100</f>
        <v>27.859237536656888</v>
      </c>
      <c r="C45" s="12">
        <f>(Data!C49-Data!C37)/Data!C37*100</f>
        <v>48.901098901098898</v>
      </c>
      <c r="D45" s="12">
        <f>(Data!D49-Data!D37)/Data!D37*100</f>
        <v>20.440251572327046</v>
      </c>
      <c r="E45" s="12">
        <f>(Data!E49-Data!E37)/Data!E37*100</f>
        <v>20.733652312599681</v>
      </c>
      <c r="F45" s="12">
        <f>(Data!F49-Data!F37)/Data!F37*100</f>
        <v>20.842572062084258</v>
      </c>
      <c r="G45" s="12">
        <f>(Data!G49-Data!G37)/Data!G37*100</f>
        <v>25.517241379310342</v>
      </c>
      <c r="H45" s="25">
        <v>5.3</v>
      </c>
      <c r="I45" s="12">
        <f t="shared" si="9"/>
        <v>22.559237536656887</v>
      </c>
      <c r="J45" s="12">
        <f t="shared" si="10"/>
        <v>43.601098901098901</v>
      </c>
      <c r="K45" s="12">
        <f t="shared" si="11"/>
        <v>15.140251572327045</v>
      </c>
      <c r="L45" s="12">
        <f t="shared" si="12"/>
        <v>15.43365231259968</v>
      </c>
      <c r="M45" s="12">
        <f t="shared" si="13"/>
        <v>15.542572062084258</v>
      </c>
      <c r="N45" s="12">
        <f t="shared" si="14"/>
        <v>20.217241379310341</v>
      </c>
      <c r="P45" s="40">
        <f t="shared" si="8"/>
        <v>28</v>
      </c>
      <c r="Q45" s="33"/>
      <c r="R45" s="33"/>
      <c r="S45" s="33"/>
    </row>
    <row r="46" spans="1:19">
      <c r="A46" s="3"/>
      <c r="B46" s="12"/>
      <c r="C46" s="12"/>
      <c r="D46" s="12"/>
      <c r="E46" s="12"/>
      <c r="F46" s="12"/>
      <c r="G46" s="12"/>
      <c r="H46" s="25"/>
      <c r="I46" s="12"/>
      <c r="J46" s="12"/>
      <c r="K46" s="12"/>
      <c r="L46" s="12"/>
      <c r="M46" s="12"/>
      <c r="N46" s="12"/>
      <c r="P46" s="41"/>
      <c r="Q46" s="33"/>
      <c r="R46" s="33"/>
      <c r="S46" s="33"/>
    </row>
    <row r="47" spans="1:19">
      <c r="P47" s="41"/>
      <c r="Q47" s="33"/>
      <c r="R47" s="33"/>
      <c r="S47" s="33"/>
    </row>
    <row r="48" spans="1:19">
      <c r="P48" s="41"/>
      <c r="Q48" s="33"/>
      <c r="R48" s="33"/>
      <c r="S48" s="33"/>
    </row>
    <row r="49" spans="16:16">
      <c r="P49" s="41"/>
    </row>
    <row r="50" spans="16:16">
      <c r="P50" s="41"/>
    </row>
    <row r="51" spans="16:16">
      <c r="P51" s="41"/>
    </row>
  </sheetData>
  <mergeCells count="2">
    <mergeCell ref="B4:G4"/>
    <mergeCell ref="I4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5"/>
  <sheetViews>
    <sheetView zoomScale="83" zoomScaleNormal="83" workbookViewId="0"/>
  </sheetViews>
  <sheetFormatPr defaultRowHeight="12.75"/>
  <cols>
    <col min="1" max="1" width="21.28515625" customWidth="1"/>
    <col min="2" max="6" width="9.28515625" style="13" bestFit="1" customWidth="1"/>
    <col min="7" max="7" width="13.28515625" style="13" customWidth="1"/>
  </cols>
  <sheetData>
    <row r="1" spans="1:8" ht="18">
      <c r="B1" s="16" t="s">
        <v>5</v>
      </c>
      <c r="C1" s="17"/>
      <c r="D1" s="17"/>
      <c r="E1" s="18"/>
    </row>
    <row r="2" spans="1:8" ht="18">
      <c r="B2" s="19" t="s">
        <v>6</v>
      </c>
      <c r="C2" s="18"/>
      <c r="D2" s="18"/>
      <c r="E2" s="18"/>
      <c r="G2" s="18"/>
    </row>
    <row r="3" spans="1:8" ht="18.75" thickBot="1">
      <c r="A3" s="4"/>
      <c r="B3" s="20"/>
      <c r="C3" s="20"/>
      <c r="D3" s="20"/>
      <c r="G3" s="10"/>
    </row>
    <row r="4" spans="1:8" ht="16.5" thickBot="1">
      <c r="A4" s="11"/>
      <c r="B4" s="2" t="s">
        <v>0</v>
      </c>
      <c r="C4" s="2" t="s">
        <v>1</v>
      </c>
      <c r="D4" s="2" t="s">
        <v>2</v>
      </c>
      <c r="E4" s="5" t="s">
        <v>3</v>
      </c>
      <c r="F4" s="5" t="s">
        <v>4</v>
      </c>
      <c r="G4" s="5" t="s">
        <v>7</v>
      </c>
    </row>
    <row r="5" spans="1:8" ht="15.75">
      <c r="A5" s="3">
        <v>35796</v>
      </c>
      <c r="B5" s="21">
        <v>800</v>
      </c>
      <c r="C5" s="21">
        <v>1120</v>
      </c>
      <c r="D5" s="21">
        <v>901</v>
      </c>
      <c r="E5" s="21">
        <v>1603</v>
      </c>
      <c r="F5" s="21">
        <v>1050</v>
      </c>
      <c r="G5" s="22">
        <v>1.84</v>
      </c>
    </row>
    <row r="6" spans="1:8" ht="15.75">
      <c r="A6" s="3">
        <v>37865</v>
      </c>
      <c r="B6" s="23">
        <v>1775</v>
      </c>
      <c r="C6" s="23">
        <v>2280</v>
      </c>
      <c r="D6" s="21">
        <v>1510</v>
      </c>
      <c r="E6" s="21">
        <v>2760</v>
      </c>
      <c r="F6" s="21">
        <v>2050</v>
      </c>
      <c r="G6" s="22">
        <v>3.23</v>
      </c>
      <c r="H6" s="1"/>
    </row>
    <row r="7" spans="1:8" ht="15.75">
      <c r="A7" s="3">
        <v>39083</v>
      </c>
      <c r="B7" s="21">
        <v>2350</v>
      </c>
      <c r="C7" s="21">
        <v>2900</v>
      </c>
      <c r="D7" s="21">
        <v>1995</v>
      </c>
      <c r="E7" s="21">
        <v>3650</v>
      </c>
      <c r="F7" s="21">
        <v>2600</v>
      </c>
      <c r="G7" s="22">
        <v>5.42</v>
      </c>
      <c r="H7" s="1"/>
    </row>
    <row r="8" spans="1:8" ht="15.75">
      <c r="A8" s="3">
        <v>39479</v>
      </c>
      <c r="B8" s="21">
        <v>3500</v>
      </c>
      <c r="C8" s="21">
        <v>4430</v>
      </c>
      <c r="D8" s="21">
        <v>3930</v>
      </c>
      <c r="E8" s="21">
        <v>7850</v>
      </c>
      <c r="F8" s="21">
        <v>4460</v>
      </c>
      <c r="G8" s="22">
        <v>7.27</v>
      </c>
    </row>
    <row r="9" spans="1:8" ht="15.75">
      <c r="A9" s="3">
        <v>39512</v>
      </c>
      <c r="B9" s="23">
        <v>3520</v>
      </c>
      <c r="C9" s="21">
        <v>4720</v>
      </c>
      <c r="D9" s="21">
        <v>5810</v>
      </c>
      <c r="E9" s="21">
        <v>9320</v>
      </c>
      <c r="F9" s="21">
        <v>5500</v>
      </c>
      <c r="G9" s="22">
        <v>8.0500000000000007</v>
      </c>
    </row>
    <row r="10" spans="1:8" ht="15.75">
      <c r="A10" s="3">
        <v>39539</v>
      </c>
      <c r="B10" s="23">
        <v>3880</v>
      </c>
      <c r="C10" s="21">
        <v>4910</v>
      </c>
      <c r="D10" s="21">
        <v>6490</v>
      </c>
      <c r="E10" s="21">
        <v>11790</v>
      </c>
      <c r="F10" s="21">
        <v>7170</v>
      </c>
      <c r="G10" s="22">
        <v>9.34</v>
      </c>
    </row>
    <row r="11" spans="1:8" ht="15.75">
      <c r="A11" s="3">
        <v>39569</v>
      </c>
      <c r="B11" s="23">
        <v>4320</v>
      </c>
      <c r="C11" s="21">
        <v>6410</v>
      </c>
      <c r="D11" s="21">
        <v>7320</v>
      </c>
      <c r="E11" s="21">
        <v>15910</v>
      </c>
      <c r="F11" s="21">
        <v>8500</v>
      </c>
      <c r="G11" s="22">
        <v>10.06</v>
      </c>
    </row>
    <row r="12" spans="1:8" ht="15.75">
      <c r="A12" s="3">
        <v>39600</v>
      </c>
      <c r="B12" s="23">
        <v>5290</v>
      </c>
      <c r="C12" s="21">
        <v>7560</v>
      </c>
      <c r="D12" s="21">
        <v>7600</v>
      </c>
      <c r="E12" s="21">
        <v>14250</v>
      </c>
      <c r="F12" s="21">
        <v>9130</v>
      </c>
      <c r="G12" s="22">
        <v>10.76</v>
      </c>
    </row>
    <row r="13" spans="1:8" ht="15.75">
      <c r="A13" s="3">
        <v>39630</v>
      </c>
      <c r="B13" s="23">
        <v>6000</v>
      </c>
      <c r="C13" s="21">
        <v>7690</v>
      </c>
      <c r="D13" s="21">
        <v>7450</v>
      </c>
      <c r="E13" s="21">
        <v>14060</v>
      </c>
      <c r="F13" s="21">
        <v>10000</v>
      </c>
      <c r="G13" s="22">
        <v>11.39</v>
      </c>
    </row>
    <row r="14" spans="1:8" ht="15.75">
      <c r="A14" s="3">
        <v>39661</v>
      </c>
      <c r="B14" s="23">
        <v>6250</v>
      </c>
      <c r="C14" s="21">
        <v>9080</v>
      </c>
      <c r="D14" s="21">
        <v>7520</v>
      </c>
      <c r="E14" s="21">
        <v>14170</v>
      </c>
      <c r="F14" s="21">
        <v>10780</v>
      </c>
      <c r="G14" s="22">
        <v>11.23</v>
      </c>
    </row>
    <row r="15" spans="1:8" ht="15.75">
      <c r="A15" s="3">
        <v>39697</v>
      </c>
      <c r="B15" s="23">
        <v>6460</v>
      </c>
      <c r="C15" s="21">
        <v>9390</v>
      </c>
      <c r="D15" s="21">
        <v>7170</v>
      </c>
      <c r="E15" s="21">
        <v>13120</v>
      </c>
      <c r="F15" s="21">
        <v>10280</v>
      </c>
      <c r="G15" s="22">
        <v>9.77</v>
      </c>
    </row>
    <row r="16" spans="1:8" ht="15.75">
      <c r="A16" s="3">
        <v>39722</v>
      </c>
      <c r="B16" s="23">
        <v>6670</v>
      </c>
      <c r="C16" s="21">
        <v>9390</v>
      </c>
      <c r="D16" s="21">
        <v>6840</v>
      </c>
      <c r="E16" s="21">
        <v>12340</v>
      </c>
      <c r="F16" s="21">
        <v>10320</v>
      </c>
      <c r="G16" s="22">
        <v>9.2200000000000006</v>
      </c>
    </row>
    <row r="17" spans="1:7" ht="15.75">
      <c r="A17" s="3">
        <v>39753</v>
      </c>
      <c r="B17" s="23">
        <v>6400</v>
      </c>
      <c r="C17" s="21">
        <v>8340</v>
      </c>
      <c r="D17" s="21">
        <v>6610</v>
      </c>
      <c r="E17" s="21">
        <v>11680</v>
      </c>
      <c r="F17" s="21">
        <v>10000</v>
      </c>
      <c r="G17" s="22">
        <v>9.2200000000000006</v>
      </c>
    </row>
    <row r="18" spans="1:7" ht="15.75">
      <c r="A18" s="3">
        <v>39785</v>
      </c>
      <c r="B18" s="23">
        <v>5450</v>
      </c>
      <c r="C18" s="21">
        <v>6780</v>
      </c>
      <c r="D18" s="21">
        <v>6480</v>
      </c>
      <c r="E18" s="21">
        <v>10850</v>
      </c>
      <c r="F18" s="21">
        <v>10000</v>
      </c>
      <c r="G18" s="22">
        <v>8.08</v>
      </c>
    </row>
    <row r="19" spans="1:7" ht="15.75">
      <c r="A19" s="3">
        <v>39815</v>
      </c>
      <c r="B19" s="23">
        <v>4450</v>
      </c>
      <c r="C19" s="21">
        <v>5560</v>
      </c>
      <c r="D19" s="21">
        <v>6230</v>
      </c>
      <c r="E19" s="21">
        <v>10220</v>
      </c>
      <c r="F19" s="21">
        <v>10280</v>
      </c>
      <c r="G19" s="24">
        <v>6.4</v>
      </c>
    </row>
    <row r="20" spans="1:7" ht="15.75">
      <c r="A20" s="3">
        <v>39846</v>
      </c>
      <c r="B20" s="23">
        <v>4230</v>
      </c>
      <c r="C20" s="21">
        <v>5030</v>
      </c>
      <c r="D20" s="21">
        <v>4830</v>
      </c>
      <c r="E20" s="21">
        <v>7120</v>
      </c>
      <c r="F20" s="21">
        <v>10560</v>
      </c>
      <c r="G20" s="24">
        <v>6.35</v>
      </c>
    </row>
    <row r="21" spans="1:7" ht="15.75">
      <c r="A21" s="3">
        <v>39874</v>
      </c>
      <c r="B21" s="23">
        <v>4230</v>
      </c>
      <c r="C21" s="21">
        <v>5030</v>
      </c>
      <c r="D21" s="21">
        <v>4830</v>
      </c>
      <c r="E21" s="21">
        <v>7120</v>
      </c>
      <c r="F21" s="21">
        <v>10560</v>
      </c>
      <c r="G21" s="24">
        <v>6.35</v>
      </c>
    </row>
    <row r="22" spans="1:7" ht="15.75">
      <c r="A22" s="3">
        <v>39905</v>
      </c>
      <c r="B22" s="23">
        <v>3660</v>
      </c>
      <c r="C22" s="21">
        <v>5000</v>
      </c>
      <c r="D22" s="21">
        <v>4480</v>
      </c>
      <c r="E22" s="21">
        <v>5140</v>
      </c>
      <c r="F22" s="21">
        <v>10470</v>
      </c>
      <c r="G22" s="24">
        <v>6.36</v>
      </c>
    </row>
    <row r="23" spans="1:7" ht="15.75">
      <c r="A23" s="3">
        <v>39935</v>
      </c>
      <c r="B23" s="23">
        <v>3660</v>
      </c>
      <c r="C23" s="21">
        <v>5000</v>
      </c>
      <c r="D23" s="21">
        <v>4480</v>
      </c>
      <c r="E23" s="21">
        <v>5140</v>
      </c>
      <c r="F23" s="21">
        <v>10470</v>
      </c>
      <c r="G23" s="24">
        <v>6.36</v>
      </c>
    </row>
    <row r="24" spans="1:7" ht="15.75">
      <c r="A24" s="3">
        <v>39968</v>
      </c>
      <c r="B24" s="23">
        <v>2980</v>
      </c>
      <c r="C24" s="21">
        <v>4090</v>
      </c>
      <c r="D24" s="21">
        <v>3800</v>
      </c>
      <c r="E24" s="21">
        <v>4620</v>
      </c>
      <c r="F24" s="21">
        <v>9000</v>
      </c>
      <c r="G24" s="24">
        <v>6.33</v>
      </c>
    </row>
    <row r="25" spans="1:7" ht="15.75">
      <c r="A25" s="3">
        <v>39996</v>
      </c>
      <c r="B25" s="23">
        <v>2900</v>
      </c>
      <c r="C25" s="21">
        <v>4040</v>
      </c>
      <c r="D25" s="21">
        <v>3530</v>
      </c>
      <c r="E25" s="21">
        <v>4220</v>
      </c>
      <c r="F25" s="21">
        <v>9050</v>
      </c>
      <c r="G25" s="24">
        <v>6.73</v>
      </c>
    </row>
    <row r="26" spans="1:7" ht="15.75">
      <c r="A26" s="3">
        <v>40030</v>
      </c>
      <c r="B26" s="23">
        <v>2720</v>
      </c>
      <c r="C26" s="21">
        <v>3820</v>
      </c>
      <c r="D26" s="21">
        <v>3060</v>
      </c>
      <c r="E26" s="21">
        <v>4020</v>
      </c>
      <c r="F26" s="21">
        <v>9070</v>
      </c>
      <c r="G26" s="24">
        <v>6.53</v>
      </c>
    </row>
    <row r="27" spans="1:7" ht="15.75">
      <c r="A27" s="3">
        <v>40058</v>
      </c>
      <c r="B27" s="23">
        <v>2550</v>
      </c>
      <c r="C27" s="21">
        <v>3640</v>
      </c>
      <c r="D27" s="21">
        <v>2870</v>
      </c>
      <c r="E27" s="21">
        <v>4170</v>
      </c>
      <c r="F27" s="21">
        <v>7390</v>
      </c>
      <c r="G27" s="24">
        <v>6.53</v>
      </c>
    </row>
    <row r="28" spans="1:7" ht="15.75">
      <c r="A28" s="3">
        <v>40120</v>
      </c>
      <c r="B28" s="23">
        <v>2530</v>
      </c>
      <c r="C28" s="21">
        <v>3580</v>
      </c>
      <c r="D28" s="21">
        <v>2610</v>
      </c>
      <c r="E28" s="21">
        <v>4250</v>
      </c>
      <c r="F28" s="21">
        <v>5910</v>
      </c>
      <c r="G28" s="24">
        <v>6.65</v>
      </c>
    </row>
    <row r="29" spans="1:7" ht="15.75">
      <c r="A29" s="3">
        <v>40150</v>
      </c>
      <c r="B29" s="23">
        <v>2730</v>
      </c>
      <c r="C29" s="21">
        <v>3410</v>
      </c>
      <c r="D29" s="21">
        <v>2750</v>
      </c>
      <c r="E29" s="21">
        <v>4250</v>
      </c>
      <c r="F29" s="21">
        <v>5780</v>
      </c>
      <c r="G29" s="24">
        <v>6.9</v>
      </c>
    </row>
    <row r="30" spans="1:7" ht="15.75">
      <c r="A30" s="3">
        <v>40183</v>
      </c>
      <c r="B30" s="23">
        <v>2730</v>
      </c>
      <c r="C30" s="21">
        <v>3750</v>
      </c>
      <c r="D30" s="21">
        <v>2810</v>
      </c>
      <c r="E30" s="21">
        <v>4770</v>
      </c>
      <c r="F30" s="21">
        <v>5710</v>
      </c>
      <c r="G30" s="24">
        <v>6.76</v>
      </c>
    </row>
    <row r="31" spans="1:7" ht="15.75">
      <c r="A31" s="3">
        <v>40212</v>
      </c>
      <c r="B31" s="23">
        <v>2730</v>
      </c>
      <c r="C31" s="21">
        <v>3900</v>
      </c>
      <c r="D31" s="21">
        <v>2920</v>
      </c>
      <c r="E31" s="21">
        <v>5550</v>
      </c>
      <c r="F31" s="21">
        <v>5190</v>
      </c>
      <c r="G31" s="24">
        <v>6.86</v>
      </c>
    </row>
    <row r="32" spans="1:7" ht="15.75">
      <c r="A32" s="3">
        <v>40239</v>
      </c>
      <c r="B32" s="23">
        <v>2710</v>
      </c>
      <c r="C32" s="23">
        <v>3870</v>
      </c>
      <c r="D32" s="23">
        <v>3220</v>
      </c>
      <c r="E32" s="23">
        <v>6030</v>
      </c>
      <c r="F32" s="23">
        <v>5230</v>
      </c>
      <c r="G32" s="24">
        <v>6.9</v>
      </c>
    </row>
    <row r="33" spans="1:10" ht="15.75">
      <c r="A33" s="3">
        <v>40302</v>
      </c>
      <c r="B33" s="23">
        <v>3190</v>
      </c>
      <c r="C33" s="23">
        <v>3870</v>
      </c>
      <c r="D33" s="23">
        <v>3280</v>
      </c>
      <c r="E33" s="23">
        <v>6000</v>
      </c>
      <c r="F33" s="23">
        <v>4990</v>
      </c>
      <c r="G33" s="24">
        <v>7.8</v>
      </c>
    </row>
    <row r="34" spans="1:10" ht="15.75">
      <c r="A34" s="3">
        <v>40331</v>
      </c>
      <c r="B34" s="26">
        <v>3360</v>
      </c>
      <c r="C34" s="23">
        <v>3800</v>
      </c>
      <c r="D34" s="23">
        <v>3200</v>
      </c>
      <c r="E34" s="23">
        <v>5820</v>
      </c>
      <c r="F34" s="23">
        <v>4860</v>
      </c>
      <c r="G34" s="24">
        <v>7.53</v>
      </c>
    </row>
    <row r="35" spans="1:10" ht="15.75">
      <c r="A35" s="3">
        <v>40362</v>
      </c>
      <c r="B35" s="23">
        <v>3190</v>
      </c>
      <c r="C35" s="23">
        <v>3640</v>
      </c>
      <c r="D35" s="23">
        <v>3280</v>
      </c>
      <c r="E35" s="23">
        <v>5680</v>
      </c>
      <c r="F35" s="23">
        <v>4660</v>
      </c>
      <c r="G35" s="24">
        <v>7.38</v>
      </c>
      <c r="I35" s="30"/>
      <c r="J35" s="31"/>
    </row>
    <row r="36" spans="1:10" ht="15.75">
      <c r="A36" s="3">
        <v>40393</v>
      </c>
      <c r="B36" s="23">
        <v>3240</v>
      </c>
      <c r="C36" s="23">
        <v>3630</v>
      </c>
      <c r="D36" s="23">
        <v>3190</v>
      </c>
      <c r="E36" s="23">
        <v>5890</v>
      </c>
      <c r="F36" s="23">
        <v>4510</v>
      </c>
      <c r="G36" s="24">
        <v>7.25</v>
      </c>
    </row>
    <row r="37" spans="1:10" ht="15.75">
      <c r="A37" s="3">
        <v>40423</v>
      </c>
      <c r="B37" s="23">
        <v>3410</v>
      </c>
      <c r="C37" s="23">
        <v>3640</v>
      </c>
      <c r="D37" s="23">
        <v>3180</v>
      </c>
      <c r="E37" s="23">
        <v>6270</v>
      </c>
      <c r="F37" s="23">
        <v>4510</v>
      </c>
      <c r="G37" s="24">
        <v>7.25</v>
      </c>
    </row>
    <row r="38" spans="1:10" ht="15.75">
      <c r="A38" s="3">
        <v>40453</v>
      </c>
      <c r="B38" s="23">
        <v>3570</v>
      </c>
      <c r="C38" s="23">
        <v>3800</v>
      </c>
      <c r="D38" s="23">
        <v>3270</v>
      </c>
      <c r="E38" s="23">
        <v>6430</v>
      </c>
      <c r="F38" s="23">
        <v>4550</v>
      </c>
      <c r="G38" s="24">
        <v>7.22</v>
      </c>
    </row>
    <row r="39" spans="1:10" ht="15.75">
      <c r="A39" s="3">
        <v>40484</v>
      </c>
      <c r="B39" s="23">
        <v>3630</v>
      </c>
      <c r="C39" s="23">
        <v>3860</v>
      </c>
      <c r="D39" s="23">
        <v>3260</v>
      </c>
      <c r="E39" s="23">
        <v>6470</v>
      </c>
      <c r="F39" s="23">
        <v>4620</v>
      </c>
      <c r="G39" s="24">
        <v>7.33</v>
      </c>
    </row>
    <row r="40" spans="1:10" ht="15.75">
      <c r="A40" s="3">
        <v>40514</v>
      </c>
      <c r="B40" s="23">
        <v>3630</v>
      </c>
      <c r="C40" s="23">
        <v>4030</v>
      </c>
      <c r="D40" s="23">
        <v>3240</v>
      </c>
      <c r="E40" s="23">
        <v>6540</v>
      </c>
      <c r="F40" s="23">
        <v>4670</v>
      </c>
      <c r="G40" s="24">
        <v>7.47</v>
      </c>
    </row>
    <row r="41" spans="1:10" ht="15.75">
      <c r="A41" s="3">
        <v>40546</v>
      </c>
      <c r="B41" s="23">
        <v>3630</v>
      </c>
      <c r="C41" s="23">
        <v>4370</v>
      </c>
      <c r="D41" s="23">
        <v>3240</v>
      </c>
      <c r="E41" s="23">
        <v>6540</v>
      </c>
      <c r="F41" s="23">
        <v>4640</v>
      </c>
      <c r="G41" s="24">
        <v>7.7</v>
      </c>
    </row>
    <row r="42" spans="1:10" ht="15.75">
      <c r="A42" s="3">
        <v>40576</v>
      </c>
      <c r="B42" s="23">
        <v>3630</v>
      </c>
      <c r="C42" s="23">
        <v>4430</v>
      </c>
      <c r="D42" s="23">
        <v>3240</v>
      </c>
      <c r="E42" s="23">
        <v>6240</v>
      </c>
      <c r="F42" s="23">
        <v>4640</v>
      </c>
      <c r="G42" s="24">
        <v>8</v>
      </c>
    </row>
    <row r="43" spans="1:10" ht="15.75">
      <c r="A43" s="3">
        <v>40604</v>
      </c>
      <c r="B43" s="23">
        <v>3670</v>
      </c>
      <c r="C43" s="23">
        <v>4600</v>
      </c>
      <c r="D43" s="23">
        <v>3340</v>
      </c>
      <c r="E43" s="23">
        <v>6460</v>
      </c>
      <c r="F43" s="23">
        <v>4800</v>
      </c>
      <c r="G43" s="24">
        <v>8.64</v>
      </c>
    </row>
    <row r="44" spans="1:10" ht="15.75">
      <c r="A44" s="3">
        <v>40638</v>
      </c>
      <c r="B44" s="23">
        <v>3840</v>
      </c>
      <c r="C44" s="23">
        <v>4600</v>
      </c>
      <c r="D44" s="23">
        <v>3450</v>
      </c>
      <c r="E44" s="23">
        <v>6550</v>
      </c>
      <c r="F44" s="23">
        <v>4800</v>
      </c>
      <c r="G44" s="24">
        <v>9.2799999999999994</v>
      </c>
    </row>
    <row r="45" spans="1:10" ht="15.75">
      <c r="A45" s="3">
        <v>40667</v>
      </c>
      <c r="B45" s="23">
        <v>3840</v>
      </c>
      <c r="C45" s="23">
        <v>4440</v>
      </c>
      <c r="D45" s="23">
        <v>3470</v>
      </c>
      <c r="E45" s="23">
        <v>6460</v>
      </c>
      <c r="F45" s="23">
        <v>4850</v>
      </c>
      <c r="G45" s="24">
        <v>9.44</v>
      </c>
    </row>
    <row r="46" spans="1:10" ht="15.75">
      <c r="A46" s="3">
        <v>40696</v>
      </c>
      <c r="B46" s="23">
        <v>3840</v>
      </c>
      <c r="C46" s="23">
        <v>4400</v>
      </c>
      <c r="D46" s="23">
        <v>3530</v>
      </c>
      <c r="E46" s="23">
        <v>7010</v>
      </c>
      <c r="F46" s="23">
        <v>4890</v>
      </c>
      <c r="G46" s="24">
        <v>9.06</v>
      </c>
      <c r="H46" s="32"/>
    </row>
    <row r="47" spans="1:10" ht="15.75">
      <c r="A47" s="3">
        <v>40726</v>
      </c>
      <c r="B47" s="23">
        <v>4100</v>
      </c>
      <c r="C47" s="23">
        <v>5300</v>
      </c>
      <c r="D47" s="23">
        <v>3700</v>
      </c>
      <c r="E47" s="23">
        <v>7480</v>
      </c>
      <c r="F47" s="23">
        <v>5320</v>
      </c>
      <c r="G47" s="24">
        <v>8.9499999999999993</v>
      </c>
      <c r="H47" s="32"/>
    </row>
    <row r="48" spans="1:10" ht="15.75">
      <c r="A48" s="3">
        <v>40757</v>
      </c>
      <c r="B48" s="23">
        <v>4320</v>
      </c>
      <c r="C48" s="23">
        <v>5350</v>
      </c>
      <c r="D48" s="23">
        <v>3780</v>
      </c>
      <c r="E48" s="23">
        <v>7480</v>
      </c>
      <c r="F48" s="23">
        <v>5520</v>
      </c>
      <c r="G48" s="24">
        <v>9.1</v>
      </c>
      <c r="H48" s="32"/>
    </row>
    <row r="49" spans="1:11" ht="15.75">
      <c r="A49" s="3">
        <v>40788</v>
      </c>
      <c r="B49" s="23">
        <v>4360</v>
      </c>
      <c r="C49" s="23">
        <v>5420</v>
      </c>
      <c r="D49" s="23">
        <v>3830</v>
      </c>
      <c r="E49" s="23">
        <v>7570</v>
      </c>
      <c r="F49" s="23">
        <v>5450</v>
      </c>
      <c r="G49" s="24">
        <v>9.1</v>
      </c>
      <c r="H49" s="32"/>
    </row>
    <row r="50" spans="1:11" ht="13.5" thickBot="1"/>
    <row r="51" spans="1:11" ht="16.5" thickBot="1">
      <c r="A51" s="37" t="s">
        <v>12</v>
      </c>
      <c r="B51" s="38"/>
      <c r="C51" s="38"/>
      <c r="D51" s="38"/>
      <c r="E51" s="38"/>
      <c r="F51" s="38"/>
      <c r="G51" s="39"/>
    </row>
    <row r="52" spans="1:11" ht="15.75">
      <c r="A52" s="27">
        <v>40057</v>
      </c>
      <c r="B52" s="28">
        <f>(B27-B15)/B15*100</f>
        <v>-60.526315789473685</v>
      </c>
      <c r="C52" s="28">
        <f t="shared" ref="C52:G52" si="0">(C27-C15)/C15*100</f>
        <v>-61.235356762513312</v>
      </c>
      <c r="D52" s="28">
        <f t="shared" si="0"/>
        <v>-59.972105997210598</v>
      </c>
      <c r="E52" s="28">
        <f t="shared" si="0"/>
        <v>-68.216463414634148</v>
      </c>
      <c r="F52" s="28">
        <f t="shared" si="0"/>
        <v>-28.11284046692607</v>
      </c>
      <c r="G52" s="28">
        <f t="shared" si="0"/>
        <v>-33.16274309109518</v>
      </c>
      <c r="K52" s="29"/>
    </row>
    <row r="53" spans="1:11" ht="15.75">
      <c r="A53" s="27">
        <v>40422</v>
      </c>
      <c r="B53" s="28">
        <f>(B37-B27)/B27*100</f>
        <v>33.725490196078432</v>
      </c>
      <c r="C53" s="28">
        <f>(C37-C27)/C27*100</f>
        <v>0</v>
      </c>
      <c r="D53" s="28">
        <f t="shared" ref="D53:G53" si="1">(D37-D27)/D27*100</f>
        <v>10.801393728222997</v>
      </c>
      <c r="E53" s="28">
        <f t="shared" si="1"/>
        <v>50.359712230215827</v>
      </c>
      <c r="F53" s="28">
        <f t="shared" si="1"/>
        <v>-38.971583220568334</v>
      </c>
      <c r="G53" s="28">
        <f t="shared" si="1"/>
        <v>11.026033690658494</v>
      </c>
    </row>
    <row r="54" spans="1:11" ht="15.75">
      <c r="A54" s="27">
        <v>40787</v>
      </c>
      <c r="B54" s="28">
        <f>(B49-B37)/B37*100</f>
        <v>27.859237536656888</v>
      </c>
      <c r="C54" s="28">
        <f t="shared" ref="C54:G54" si="2">(C49-C37)/C37*100</f>
        <v>48.901098901098898</v>
      </c>
      <c r="D54" s="28">
        <f t="shared" si="2"/>
        <v>20.440251572327046</v>
      </c>
      <c r="E54" s="28">
        <f t="shared" si="2"/>
        <v>20.733652312599681</v>
      </c>
      <c r="F54" s="28">
        <f t="shared" si="2"/>
        <v>20.842572062084258</v>
      </c>
      <c r="G54" s="28">
        <f t="shared" si="2"/>
        <v>25.517241379310342</v>
      </c>
    </row>
    <row r="55" spans="1:11">
      <c r="A55" s="27"/>
    </row>
  </sheetData>
  <mergeCells count="1">
    <mergeCell ref="A51:G51"/>
  </mergeCells>
  <phoneticPr fontId="1" type="noConversion"/>
  <pageMargins left="0.47244094488188981" right="0.35433070866141736" top="0.98425196850393704" bottom="0.98425196850393704" header="0.51181102362204722" footer="0.51181102362204722"/>
  <pageSetup paperSize="9" scale="9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Real Trend</vt:lpstr>
      <vt:lpstr>Data</vt:lpstr>
      <vt:lpstr>Nominal Trend</vt:lpstr>
    </vt:vector>
  </TitlesOfParts>
  <Company>SASRI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Neil_Miles</dc:creator>
  <cp:lastModifiedBy>user</cp:lastModifiedBy>
  <cp:lastPrinted>2009-04-07T06:39:49Z</cp:lastPrinted>
  <dcterms:created xsi:type="dcterms:W3CDTF">2008-01-11T10:42:43Z</dcterms:created>
  <dcterms:modified xsi:type="dcterms:W3CDTF">2011-09-28T19:34:17Z</dcterms:modified>
</cp:coreProperties>
</file>