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80" windowHeight="8835"/>
  </bookViews>
  <sheets>
    <sheet name="Eskom Data" sheetId="3" r:id="rId1"/>
    <sheet name="Graphs" sheetId="6" r:id="rId2"/>
    <sheet name="Graphs1" sheetId="4" r:id="rId3"/>
    <sheet name="Descriptive statistics" sheetId="5" r:id="rId4"/>
  </sheets>
  <calcPr calcId="125725"/>
</workbook>
</file>

<file path=xl/calcChain.xml><?xml version="1.0" encoding="utf-8"?>
<calcChain xmlns="http://schemas.openxmlformats.org/spreadsheetml/2006/main">
  <c r="C116" i="3"/>
  <c r="D116"/>
  <c r="E116"/>
  <c r="F116"/>
  <c r="G116"/>
  <c r="H116"/>
  <c r="I116"/>
  <c r="J116"/>
  <c r="K116"/>
  <c r="L116"/>
  <c r="M116"/>
  <c r="O116"/>
  <c r="B116"/>
  <c r="B128" s="1"/>
  <c r="C115"/>
  <c r="D115"/>
  <c r="E115"/>
  <c r="F115"/>
  <c r="G115"/>
  <c r="H115"/>
  <c r="I115"/>
  <c r="J115"/>
  <c r="K115"/>
  <c r="L115"/>
  <c r="M115"/>
  <c r="O115"/>
  <c r="B115"/>
  <c r="B114"/>
  <c r="O65" i="6"/>
  <c r="O34"/>
  <c r="O2"/>
  <c r="O114" i="3"/>
  <c r="O113"/>
  <c r="O112"/>
  <c r="O111"/>
  <c r="O110"/>
  <c r="O109"/>
  <c r="O108"/>
  <c r="C110"/>
  <c r="B108"/>
  <c r="B118" s="1"/>
  <c r="O128" l="1"/>
  <c r="O126"/>
  <c r="O127"/>
  <c r="O125"/>
  <c r="O124"/>
  <c r="O123"/>
  <c r="O122"/>
  <c r="O121"/>
  <c r="O118"/>
  <c r="C108"/>
  <c r="D108"/>
  <c r="E108"/>
  <c r="F108"/>
  <c r="G108"/>
  <c r="H108"/>
  <c r="I108"/>
  <c r="J108"/>
  <c r="K108"/>
  <c r="L108"/>
  <c r="M108"/>
  <c r="C109"/>
  <c r="D109"/>
  <c r="E109"/>
  <c r="F109"/>
  <c r="G109"/>
  <c r="I109"/>
  <c r="K109"/>
  <c r="L109"/>
  <c r="M109"/>
  <c r="D110"/>
  <c r="E110"/>
  <c r="E122" s="1"/>
  <c r="F110"/>
  <c r="F122" s="1"/>
  <c r="G110"/>
  <c r="G122" s="1"/>
  <c r="I110"/>
  <c r="I122" s="1"/>
  <c r="K110"/>
  <c r="L110"/>
  <c r="M110"/>
  <c r="C111"/>
  <c r="C123" s="1"/>
  <c r="D111"/>
  <c r="E111"/>
  <c r="F111"/>
  <c r="G111"/>
  <c r="I111"/>
  <c r="K111"/>
  <c r="L111"/>
  <c r="M111"/>
  <c r="C112"/>
  <c r="D112"/>
  <c r="E112"/>
  <c r="F112"/>
  <c r="I112"/>
  <c r="I124" s="1"/>
  <c r="K112"/>
  <c r="L112"/>
  <c r="L124" s="1"/>
  <c r="M112"/>
  <c r="C113"/>
  <c r="D113"/>
  <c r="D125" s="1"/>
  <c r="E113"/>
  <c r="E125" s="1"/>
  <c r="F113"/>
  <c r="F125" s="1"/>
  <c r="G113"/>
  <c r="I113"/>
  <c r="K113"/>
  <c r="L113"/>
  <c r="M113"/>
  <c r="C114"/>
  <c r="D114"/>
  <c r="E114"/>
  <c r="E127" s="1"/>
  <c r="F114"/>
  <c r="G114"/>
  <c r="H114"/>
  <c r="I114"/>
  <c r="J114"/>
  <c r="K114"/>
  <c r="L114"/>
  <c r="M114"/>
  <c r="B113"/>
  <c r="B112"/>
  <c r="B111"/>
  <c r="B110"/>
  <c r="B109"/>
  <c r="E126" l="1"/>
  <c r="C118"/>
  <c r="D118"/>
  <c r="I121"/>
  <c r="E118"/>
  <c r="E123"/>
  <c r="E121"/>
  <c r="C125"/>
  <c r="M124"/>
  <c r="D123"/>
  <c r="C121"/>
  <c r="G123"/>
  <c r="F124"/>
  <c r="D128"/>
  <c r="E124"/>
  <c r="C124"/>
  <c r="I123"/>
  <c r="F123"/>
  <c r="G121"/>
  <c r="K122"/>
  <c r="K121"/>
  <c r="L125"/>
  <c r="L123"/>
  <c r="K124"/>
  <c r="F127"/>
  <c r="G128"/>
  <c r="C128"/>
  <c r="C127"/>
  <c r="C126"/>
  <c r="D127"/>
  <c r="K123"/>
  <c r="C122"/>
  <c r="L128"/>
  <c r="L127"/>
  <c r="L126"/>
  <c r="L122"/>
  <c r="K128"/>
  <c r="K118"/>
  <c r="M128"/>
  <c r="K126"/>
  <c r="M126"/>
  <c r="M123"/>
  <c r="I128"/>
  <c r="I126"/>
  <c r="I118"/>
  <c r="H128"/>
  <c r="H127"/>
  <c r="J128"/>
  <c r="J127"/>
  <c r="E128"/>
  <c r="F128"/>
  <c r="G126"/>
  <c r="G118"/>
  <c r="D124"/>
  <c r="D122"/>
  <c r="L118"/>
  <c r="J118"/>
  <c r="H118"/>
  <c r="F118"/>
  <c r="M127"/>
  <c r="K127"/>
  <c r="I127"/>
  <c r="G127"/>
  <c r="F126"/>
  <c r="D126"/>
  <c r="M125"/>
  <c r="K125"/>
  <c r="L121"/>
  <c r="F121"/>
  <c r="D121"/>
  <c r="I125"/>
  <c r="C3" i="5"/>
  <c r="M122" i="3"/>
  <c r="M118"/>
  <c r="M121"/>
  <c r="C14" i="5"/>
  <c r="F14"/>
  <c r="E14"/>
  <c r="D14"/>
  <c r="F12"/>
  <c r="E12"/>
  <c r="D12"/>
  <c r="C12"/>
  <c r="C10"/>
  <c r="F10"/>
  <c r="E10"/>
  <c r="D10"/>
  <c r="D6"/>
  <c r="F6"/>
  <c r="E6"/>
  <c r="F4"/>
  <c r="E4"/>
  <c r="D4"/>
  <c r="D3"/>
  <c r="F3"/>
  <c r="F13"/>
  <c r="E13"/>
  <c r="D13"/>
  <c r="C13"/>
  <c r="F7"/>
  <c r="E7"/>
  <c r="D7"/>
  <c r="F5"/>
  <c r="E5"/>
  <c r="D5"/>
  <c r="E3"/>
  <c r="C7"/>
  <c r="C5"/>
  <c r="B121" i="3"/>
  <c r="C6" i="5"/>
  <c r="C4"/>
  <c r="B123" i="3"/>
  <c r="B125"/>
  <c r="B127"/>
  <c r="B122"/>
  <c r="B124"/>
  <c r="B126"/>
  <c r="I2" l="1"/>
  <c r="O2" s="1"/>
  <c r="F2"/>
  <c r="L2" s="1"/>
  <c r="J111" l="1"/>
  <c r="H111"/>
  <c r="J112"/>
  <c r="H112"/>
  <c r="J113"/>
  <c r="H113"/>
  <c r="H126" s="1"/>
  <c r="J110"/>
  <c r="H110"/>
  <c r="G112"/>
  <c r="C8" i="5" s="1"/>
  <c r="H109" i="3"/>
  <c r="J109"/>
  <c r="H125" l="1"/>
  <c r="J123"/>
  <c r="H123"/>
  <c r="H124"/>
  <c r="J125"/>
  <c r="J124"/>
  <c r="J126"/>
  <c r="G124"/>
  <c r="D8" i="5"/>
  <c r="E8"/>
  <c r="G125" i="3"/>
  <c r="F8" i="5"/>
  <c r="H122" i="3"/>
  <c r="J121"/>
  <c r="F11" i="5"/>
  <c r="D11"/>
  <c r="E11"/>
  <c r="C11"/>
  <c r="H121" i="3"/>
  <c r="F9" i="5"/>
  <c r="D9"/>
  <c r="E9"/>
  <c r="C9"/>
  <c r="J122" i="3"/>
</calcChain>
</file>

<file path=xl/sharedStrings.xml><?xml version="1.0" encoding="utf-8"?>
<sst xmlns="http://schemas.openxmlformats.org/spreadsheetml/2006/main" count="50" uniqueCount="30">
  <si>
    <t>Commercial</t>
  </si>
  <si>
    <t>Residential</t>
  </si>
  <si>
    <t>Pietermaritzburg</t>
  </si>
  <si>
    <t>Richards Bay/Empangeni</t>
  </si>
  <si>
    <t>Durban</t>
  </si>
  <si>
    <t xml:space="preserve">Newcastle </t>
  </si>
  <si>
    <t>Municipality</t>
  </si>
  <si>
    <t>Electricity Stats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</si>
  <si>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</si>
  <si>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</si>
  <si>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</si>
  <si>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</si>
  <si>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</si>
  <si>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</si>
  <si>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</si>
  <si>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2010</t>
  </si>
  <si>
    <t xml:space="preserve">Cumulative % </t>
  </si>
  <si>
    <t>Average 2011</t>
  </si>
  <si>
    <t>Descriptive statistics</t>
  </si>
  <si>
    <t>Standard Deviation</t>
  </si>
  <si>
    <t>Mean</t>
  </si>
  <si>
    <t>Median</t>
  </si>
  <si>
    <t>Skewness</t>
  </si>
  <si>
    <t>Richards Bay/ Empangeni</t>
  </si>
  <si>
    <t xml:space="preserve">Durban </t>
  </si>
  <si>
    <t>Newcastle</t>
  </si>
  <si>
    <t xml:space="preserve">Residential </t>
  </si>
  <si>
    <t>Average year on year increase</t>
  </si>
  <si>
    <t>Portshepstone</t>
  </si>
  <si>
    <t xml:space="preserve"> 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</si>
</sst>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#,##0.000"/>
  </numFmts>
  <fonts count="9">
    <font>
      <sz val="10"/>
      <name val="Arial"/>
    </font>
    <font>
      <sz val="12"/>
      <name val="Arial"/>
      <family val="2"/>
    </font>
    <font>
      <b/>
      <sz val="10"/>
      <name val="Arial"/>
      <family val="2"/>
    </font>
    <font>
      <b/>
      <sz val="16"/>
      <color theme="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7" fontId="2" fillId="6" borderId="0" xfId="0" applyNumberFormat="1" applyFont="1" applyFill="1" applyBorder="1" applyAlignment="1">
      <alignment horizontal="center" vertical="center" wrapText="1"/>
    </xf>
    <xf numFmtId="17" fontId="2" fillId="7" borderId="0" xfId="0" applyNumberFormat="1" applyFont="1" applyFill="1" applyBorder="1" applyAlignment="1">
      <alignment horizontal="center" vertical="center" wrapText="1"/>
    </xf>
    <xf numFmtId="3" fontId="0" fillId="7" borderId="0" xfId="0" applyNumberFormat="1" applyFill="1" applyBorder="1" applyAlignment="1">
      <alignment horizontal="center"/>
    </xf>
    <xf numFmtId="17" fontId="2" fillId="8" borderId="0" xfId="0" applyNumberFormat="1" applyFont="1" applyFill="1" applyBorder="1" applyAlignment="1">
      <alignment horizontal="center" vertical="center" wrapText="1"/>
    </xf>
    <xf numFmtId="2" fontId="0" fillId="8" borderId="0" xfId="0" applyNumberFormat="1" applyFill="1" applyBorder="1" applyAlignment="1">
      <alignment horizontal="center"/>
    </xf>
    <xf numFmtId="17" fontId="2" fillId="0" borderId="0" xfId="0" applyNumberFormat="1" applyFon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/>
    </xf>
    <xf numFmtId="2" fontId="0" fillId="9" borderId="0" xfId="0" applyNumberFormat="1" applyFill="1" applyBorder="1" applyAlignment="1">
      <alignment horizontal="center" vertical="center"/>
    </xf>
    <xf numFmtId="165" fontId="0" fillId="6" borderId="0" xfId="0" applyNumberFormat="1" applyFill="1" applyBorder="1" applyAlignment="1">
      <alignment horizontal="center"/>
    </xf>
    <xf numFmtId="0" fontId="0" fillId="11" borderId="9" xfId="0" applyFill="1" applyBorder="1"/>
    <xf numFmtId="0" fontId="0" fillId="11" borderId="10" xfId="0" applyFill="1" applyBorder="1"/>
    <xf numFmtId="0" fontId="0" fillId="0" borderId="0" xfId="0" applyFill="1"/>
    <xf numFmtId="0" fontId="4" fillId="11" borderId="10" xfId="0" applyFont="1" applyFill="1" applyBorder="1" applyAlignment="1">
      <alignment horizontal="center" wrapText="1"/>
    </xf>
    <xf numFmtId="0" fontId="4" fillId="11" borderId="10" xfId="0" applyFont="1" applyFill="1" applyBorder="1" applyAlignment="1">
      <alignment horizontal="center"/>
    </xf>
    <xf numFmtId="0" fontId="4" fillId="11" borderId="11" xfId="0" applyFont="1" applyFill="1" applyBorder="1" applyAlignment="1">
      <alignment horizontal="center"/>
    </xf>
    <xf numFmtId="2" fontId="0" fillId="5" borderId="5" xfId="0" applyNumberFormat="1" applyFill="1" applyBorder="1" applyAlignment="1">
      <alignment horizontal="center" vertical="center"/>
    </xf>
    <xf numFmtId="2" fontId="0" fillId="5" borderId="4" xfId="0" applyNumberFormat="1" applyFill="1" applyBorder="1" applyAlignment="1">
      <alignment horizontal="center" vertical="center"/>
    </xf>
    <xf numFmtId="2" fontId="0" fillId="5" borderId="0" xfId="0" applyNumberFormat="1" applyFill="1" applyBorder="1" applyAlignment="1">
      <alignment horizontal="center" vertical="center"/>
    </xf>
    <xf numFmtId="2" fontId="0" fillId="5" borderId="12" xfId="0" applyNumberFormat="1" applyFill="1" applyBorder="1" applyAlignment="1">
      <alignment horizontal="center" vertical="center"/>
    </xf>
    <xf numFmtId="2" fontId="0" fillId="6" borderId="0" xfId="0" applyNumberFormat="1" applyFill="1" applyBorder="1" applyAlignment="1">
      <alignment horizontal="center" vertical="center"/>
    </xf>
    <xf numFmtId="2" fontId="0" fillId="6" borderId="12" xfId="0" applyNumberFormat="1" applyFill="1" applyBorder="1" applyAlignment="1">
      <alignment horizontal="center" vertical="center"/>
    </xf>
    <xf numFmtId="2" fontId="0" fillId="12" borderId="0" xfId="0" applyNumberFormat="1" applyFill="1" applyBorder="1" applyAlignment="1">
      <alignment horizontal="center" vertical="center"/>
    </xf>
    <xf numFmtId="2" fontId="0" fillId="12" borderId="12" xfId="0" applyNumberFormat="1" applyFill="1" applyBorder="1" applyAlignment="1">
      <alignment horizontal="center" vertical="center"/>
    </xf>
    <xf numFmtId="2" fontId="0" fillId="13" borderId="0" xfId="0" applyNumberFormat="1" applyFill="1" applyBorder="1" applyAlignment="1">
      <alignment horizontal="center" vertical="center"/>
    </xf>
    <xf numFmtId="2" fontId="0" fillId="13" borderId="12" xfId="0" applyNumberFormat="1" applyFill="1" applyBorder="1" applyAlignment="1">
      <alignment horizontal="center" vertical="center"/>
    </xf>
    <xf numFmtId="2" fontId="0" fillId="13" borderId="6" xfId="0" applyNumberFormat="1" applyFill="1" applyBorder="1" applyAlignment="1">
      <alignment horizontal="center" vertical="center"/>
    </xf>
    <xf numFmtId="2" fontId="0" fillId="13" borderId="2" xfId="0" applyNumberFormat="1" applyFill="1" applyBorder="1" applyAlignment="1">
      <alignment horizontal="center" vertical="center"/>
    </xf>
    <xf numFmtId="0" fontId="2" fillId="5" borderId="5" xfId="0" applyFont="1" applyFill="1" applyBorder="1"/>
    <xf numFmtId="0" fontId="2" fillId="5" borderId="0" xfId="0" applyFont="1" applyFill="1" applyBorder="1"/>
    <xf numFmtId="0" fontId="2" fillId="6" borderId="0" xfId="0" applyFont="1" applyFill="1" applyBorder="1"/>
    <xf numFmtId="0" fontId="2" fillId="12" borderId="0" xfId="0" applyFont="1" applyFill="1" applyBorder="1"/>
    <xf numFmtId="0" fontId="2" fillId="13" borderId="0" xfId="0" applyFont="1" applyFill="1" applyBorder="1"/>
    <xf numFmtId="0" fontId="2" fillId="13" borderId="6" xfId="0" applyFont="1" applyFill="1" applyBorder="1"/>
    <xf numFmtId="1" fontId="2" fillId="9" borderId="0" xfId="0" applyNumberFormat="1" applyFont="1" applyFill="1" applyBorder="1" applyAlignment="1">
      <alignment horizontal="center" vertical="center" wrapText="1"/>
    </xf>
    <xf numFmtId="0" fontId="2" fillId="9" borderId="0" xfId="0" applyNumberFormat="1" applyFont="1" applyFill="1" applyBorder="1" applyAlignment="1">
      <alignment horizontal="center" vertical="center" wrapText="1"/>
    </xf>
    <xf numFmtId="164" fontId="0" fillId="4" borderId="0" xfId="0" applyNumberFormat="1" applyFill="1" applyAlignment="1">
      <alignment horizontal="center"/>
    </xf>
    <xf numFmtId="164" fontId="0" fillId="5" borderId="0" xfId="0" applyNumberFormat="1" applyFill="1" applyAlignment="1">
      <alignment horizontal="center"/>
    </xf>
    <xf numFmtId="164" fontId="0" fillId="14" borderId="0" xfId="0" applyNumberFormat="1" applyFill="1" applyAlignment="1">
      <alignment horizontal="center"/>
    </xf>
    <xf numFmtId="164" fontId="0" fillId="13" borderId="0" xfId="0" applyNumberFormat="1" applyFill="1" applyAlignment="1">
      <alignment horizontal="center"/>
    </xf>
    <xf numFmtId="17" fontId="0" fillId="15" borderId="0" xfId="0" applyNumberFormat="1" applyFill="1" applyAlignment="1">
      <alignment horizontal="center"/>
    </xf>
    <xf numFmtId="164" fontId="8" fillId="4" borderId="0" xfId="0" applyNumberFormat="1" applyFont="1" applyFill="1" applyAlignment="1">
      <alignment horizontal="center"/>
    </xf>
    <xf numFmtId="17" fontId="6" fillId="10" borderId="0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7" fillId="16" borderId="13" xfId="0" applyFont="1" applyFill="1" applyBorder="1" applyAlignment="1">
      <alignment horizontal="center"/>
    </xf>
    <xf numFmtId="0" fontId="7" fillId="16" borderId="0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12" borderId="13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4" fillId="13" borderId="9" xfId="0" applyFont="1" applyFill="1" applyBorder="1" applyAlignment="1">
      <alignment horizontal="center" vertical="center" wrapText="1"/>
    </xf>
    <xf numFmtId="17" fontId="5" fillId="3" borderId="9" xfId="0" applyNumberFormat="1" applyFont="1" applyFill="1" applyBorder="1" applyAlignment="1">
      <alignment horizontal="center" vertical="center" wrapText="1"/>
    </xf>
    <xf numFmtId="0" fontId="1" fillId="3" borderId="10" xfId="0" applyFont="1" applyFill="1" applyBorder="1" applyAlignment="1"/>
    <xf numFmtId="0" fontId="1" fillId="3" borderId="11" xfId="0" applyFont="1" applyFill="1" applyBorder="1" applyAlignme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FF"/>
      <color rgb="FF00FF99"/>
      <color rgb="FFFF66FF"/>
      <color rgb="FF008080"/>
      <color rgb="FF00FFFF"/>
      <color rgb="FFCC99FF"/>
      <color rgb="FF00CC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7161882542459958E-2"/>
          <c:y val="2.2506999125109405E-2"/>
          <c:w val="0.91793081420378131"/>
          <c:h val="0.85232219964439915"/>
        </c:manualLayout>
      </c:layout>
      <c:lineChart>
        <c:grouping val="standard"/>
        <c:ser>
          <c:idx val="0"/>
          <c:order val="0"/>
          <c:tx>
            <c:strRef>
              <c:f>'Eskom Data'!$B$1:$D$1</c:f>
              <c:strCache>
                <c:ptCount val="1"/>
                <c:pt idx="0">
                  <c:v>Richards Bay/Empangeni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numRef>
              <c:f>'Eskom Data'!$A$87:$A$106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'Eskom Data'!$B$87:$B$106</c:f>
              <c:numCache>
                <c:formatCode>0.000</c:formatCode>
                <c:ptCount val="20"/>
                <c:pt idx="0">
                  <c:v>1.3205382061557529</c:v>
                </c:pt>
                <c:pt idx="1">
                  <c:v>1.1927289725263375</c:v>
                </c:pt>
                <c:pt idx="2">
                  <c:v>1.7406390059904977</c:v>
                </c:pt>
                <c:pt idx="3">
                  <c:v>1.1611487205122908</c:v>
                </c:pt>
                <c:pt idx="4">
                  <c:v>1.2461747118363975</c:v>
                </c:pt>
                <c:pt idx="5">
                  <c:v>1.8938080884114854</c:v>
                </c:pt>
                <c:pt idx="6">
                  <c:v>2.0102691138194588</c:v>
                </c:pt>
                <c:pt idx="7">
                  <c:v>1.6837396449080768</c:v>
                </c:pt>
                <c:pt idx="8">
                  <c:v>1.9646546376781657</c:v>
                </c:pt>
                <c:pt idx="9">
                  <c:v>1.5040549338979552</c:v>
                </c:pt>
                <c:pt idx="10">
                  <c:v>1.4407288031398471</c:v>
                </c:pt>
                <c:pt idx="11">
                  <c:v>1.4060167940508159</c:v>
                </c:pt>
                <c:pt idx="12">
                  <c:v>1.3425702059872215</c:v>
                </c:pt>
                <c:pt idx="13">
                  <c:v>1.195499702535419</c:v>
                </c:pt>
                <c:pt idx="14">
                  <c:v>1.2005791461378752</c:v>
                </c:pt>
                <c:pt idx="15">
                  <c:v>1.3457759322466747</c:v>
                </c:pt>
                <c:pt idx="16">
                  <c:v>1.3258659633139014</c:v>
                </c:pt>
                <c:pt idx="17">
                  <c:v>1.5543019878862487</c:v>
                </c:pt>
                <c:pt idx="18">
                  <c:v>1.424739081450372</c:v>
                </c:pt>
                <c:pt idx="19">
                  <c:v>1.5048711615380981</c:v>
                </c:pt>
              </c:numCache>
            </c:numRef>
          </c:val>
        </c:ser>
        <c:ser>
          <c:idx val="1"/>
          <c:order val="1"/>
          <c:tx>
            <c:strRef>
              <c:f>'Eskom Data'!$E$1:$G$1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'Eskom Data'!$A$87:$A$106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'Eskom Data'!$E$87:$E$106</c:f>
              <c:numCache>
                <c:formatCode>0.000</c:formatCode>
                <c:ptCount val="20"/>
                <c:pt idx="0">
                  <c:v>1.1567932906024423</c:v>
                </c:pt>
                <c:pt idx="1">
                  <c:v>0.96106784398478273</c:v>
                </c:pt>
                <c:pt idx="2">
                  <c:v>1.0053708317255552</c:v>
                </c:pt>
                <c:pt idx="3">
                  <c:v>0.72155524806339444</c:v>
                </c:pt>
                <c:pt idx="4">
                  <c:v>0.58086527027181667</c:v>
                </c:pt>
                <c:pt idx="5">
                  <c:v>1.327104997254501</c:v>
                </c:pt>
                <c:pt idx="6">
                  <c:v>1.0070460033117217</c:v>
                </c:pt>
                <c:pt idx="7">
                  <c:v>1.2714784652118349</c:v>
                </c:pt>
                <c:pt idx="8">
                  <c:v>1.6471427072225455</c:v>
                </c:pt>
                <c:pt idx="9">
                  <c:v>1.028968858493748</c:v>
                </c:pt>
                <c:pt idx="10">
                  <c:v>0.9787090167383099</c:v>
                </c:pt>
                <c:pt idx="11">
                  <c:v>0.91660404344228819</c:v>
                </c:pt>
                <c:pt idx="12">
                  <c:v>1.0969566031382445</c:v>
                </c:pt>
                <c:pt idx="13">
                  <c:v>0.89637682238758754</c:v>
                </c:pt>
                <c:pt idx="14">
                  <c:v>0.85554802981011346</c:v>
                </c:pt>
                <c:pt idx="15">
                  <c:v>1.0246377197556495</c:v>
                </c:pt>
                <c:pt idx="16">
                  <c:v>1.0051703349779604</c:v>
                </c:pt>
                <c:pt idx="17">
                  <c:v>1.0035700276708852</c:v>
                </c:pt>
                <c:pt idx="18">
                  <c:v>1.0933263061705458</c:v>
                </c:pt>
                <c:pt idx="19">
                  <c:v>1.083792478155829</c:v>
                </c:pt>
              </c:numCache>
            </c:numRef>
          </c:val>
        </c:ser>
        <c:ser>
          <c:idx val="2"/>
          <c:order val="2"/>
          <c:tx>
            <c:strRef>
              <c:f>'Eskom Data'!$H$1:$J$1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'Eskom Data'!$A$87:$A$106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'Eskom Data'!$H$87:$H$106</c:f>
              <c:numCache>
                <c:formatCode>0.000</c:formatCode>
                <c:ptCount val="20"/>
                <c:pt idx="0">
                  <c:v>1.0738235688088815</c:v>
                </c:pt>
                <c:pt idx="1">
                  <c:v>0.97749380555834631</c:v>
                </c:pt>
                <c:pt idx="2">
                  <c:v>0.87673419609340264</c:v>
                </c:pt>
                <c:pt idx="3">
                  <c:v>0.67277058910570697</c:v>
                </c:pt>
                <c:pt idx="4">
                  <c:v>0.67692216508158765</c:v>
                </c:pt>
                <c:pt idx="5">
                  <c:v>1.4304600230890827</c:v>
                </c:pt>
                <c:pt idx="6">
                  <c:v>1.5212808444472403</c:v>
                </c:pt>
                <c:pt idx="7">
                  <c:v>1.523062692517682</c:v>
                </c:pt>
                <c:pt idx="8">
                  <c:v>1.7635916465217338</c:v>
                </c:pt>
                <c:pt idx="9">
                  <c:v>1.3435232266361783</c:v>
                </c:pt>
                <c:pt idx="10">
                  <c:v>1.14874626551702</c:v>
                </c:pt>
                <c:pt idx="11">
                  <c:v>1.0400149114709745</c:v>
                </c:pt>
                <c:pt idx="12">
                  <c:v>1.0215190766482707</c:v>
                </c:pt>
                <c:pt idx="13">
                  <c:v>0.84361294820978516</c:v>
                </c:pt>
                <c:pt idx="14">
                  <c:v>0.76184553869478144</c:v>
                </c:pt>
                <c:pt idx="15">
                  <c:v>0.95304423794982085</c:v>
                </c:pt>
                <c:pt idx="16">
                  <c:v>1.0756369368973981</c:v>
                </c:pt>
                <c:pt idx="17">
                  <c:v>1.3798623786973871</c:v>
                </c:pt>
                <c:pt idx="18">
                  <c:v>1.3836754483944074</c:v>
                </c:pt>
                <c:pt idx="19">
                  <c:v>1.5040945815264335</c:v>
                </c:pt>
              </c:numCache>
            </c:numRef>
          </c:val>
        </c:ser>
        <c:ser>
          <c:idx val="3"/>
          <c:order val="3"/>
          <c:tx>
            <c:strRef>
              <c:f>'Eskom Data'!$K$1:$M$1</c:f>
              <c:strCache>
                <c:ptCount val="1"/>
                <c:pt idx="0">
                  <c:v>Newcastle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'Eskom Data'!$A$87:$A$106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'Eskom Data'!$K$87:$K$106</c:f>
              <c:numCache>
                <c:formatCode>0.000</c:formatCode>
                <c:ptCount val="20"/>
                <c:pt idx="0">
                  <c:v>0.97415455925353489</c:v>
                </c:pt>
                <c:pt idx="1">
                  <c:v>0.92997074403222801</c:v>
                </c:pt>
                <c:pt idx="2">
                  <c:v>0.91405015308943338</c:v>
                </c:pt>
                <c:pt idx="3">
                  <c:v>0.84991633675661005</c:v>
                </c:pt>
                <c:pt idx="4">
                  <c:v>0.85882789997011322</c:v>
                </c:pt>
                <c:pt idx="5">
                  <c:v>1.092016649743156</c:v>
                </c:pt>
                <c:pt idx="6">
                  <c:v>1.5653533621800528</c:v>
                </c:pt>
                <c:pt idx="7">
                  <c:v>1.5629873246704193</c:v>
                </c:pt>
                <c:pt idx="8">
                  <c:v>1.5017186943094272</c:v>
                </c:pt>
                <c:pt idx="9">
                  <c:v>1.3090972602151758</c:v>
                </c:pt>
                <c:pt idx="10">
                  <c:v>1.1450783870049306</c:v>
                </c:pt>
                <c:pt idx="11">
                  <c:v>1.0515224099622371</c:v>
                </c:pt>
                <c:pt idx="12">
                  <c:v>0.92703900374001469</c:v>
                </c:pt>
                <c:pt idx="13">
                  <c:v>0.84665842179702255</c:v>
                </c:pt>
                <c:pt idx="14">
                  <c:v>0.63863516104416784</c:v>
                </c:pt>
                <c:pt idx="15">
                  <c:v>0.87599945362310627</c:v>
                </c:pt>
                <c:pt idx="16">
                  <c:v>1.1813499858268086</c:v>
                </c:pt>
                <c:pt idx="17">
                  <c:v>1.3855422387381306</c:v>
                </c:pt>
                <c:pt idx="18">
                  <c:v>1.3989353109644547</c:v>
                </c:pt>
                <c:pt idx="19">
                  <c:v>1.5851212214820123</c:v>
                </c:pt>
              </c:numCache>
            </c:numRef>
          </c:val>
        </c:ser>
        <c:marker val="1"/>
        <c:axId val="65509632"/>
        <c:axId val="65515520"/>
      </c:lineChart>
      <c:dateAx>
        <c:axId val="65509632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515520"/>
        <c:crosses val="autoZero"/>
        <c:auto val="1"/>
        <c:lblOffset val="100"/>
      </c:dateAx>
      <c:valAx>
        <c:axId val="65515520"/>
        <c:scaling>
          <c:orientation val="minMax"/>
        </c:scaling>
        <c:axPos val="l"/>
        <c:numFmt formatCode="0.0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5096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2953359090983189E-2"/>
          <c:y val="3.7800990601981242E-2"/>
          <c:w val="0.31447096890666543"/>
          <c:h val="0.15647681539807523"/>
        </c:manualLayout>
      </c:layout>
      <c:txPr>
        <a:bodyPr/>
        <a:lstStyle/>
        <a:p>
          <a:pPr>
            <a:defRPr lang="en-ZA" sz="1200" b="1">
              <a:solidFill>
                <a:schemeClr val="tx1">
                  <a:lumMod val="95000"/>
                  <a:lumOff val="5000"/>
                </a:schemeClr>
              </a:solidFill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7161882542459958E-2"/>
          <c:y val="2.2506999125109412E-2"/>
          <c:w val="0.91793081420378175"/>
          <c:h val="0.8335049953433239"/>
        </c:manualLayout>
      </c:layout>
      <c:lineChart>
        <c:grouping val="standard"/>
        <c:ser>
          <c:idx val="0"/>
          <c:order val="0"/>
          <c:tx>
            <c:strRef>
              <c:f>'Eskom Data'!$B$1:$D$1</c:f>
              <c:strCache>
                <c:ptCount val="1"/>
                <c:pt idx="0">
                  <c:v>Richards Bay/Empangeni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numRef>
              <c:f>'Eskom Data'!$A$87:$A$106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'Eskom Data'!$C$87:$C$106</c:f>
              <c:numCache>
                <c:formatCode>0.000</c:formatCode>
                <c:ptCount val="20"/>
                <c:pt idx="0">
                  <c:v>1.4249530937675519</c:v>
                </c:pt>
                <c:pt idx="1">
                  <c:v>1.3197699695546814</c:v>
                </c:pt>
                <c:pt idx="2">
                  <c:v>1.4615122934404408</c:v>
                </c:pt>
                <c:pt idx="3">
                  <c:v>1.2812481780193599</c:v>
                </c:pt>
                <c:pt idx="4">
                  <c:v>1.2699761038697024</c:v>
                </c:pt>
                <c:pt idx="5">
                  <c:v>1.2232792440861511</c:v>
                </c:pt>
                <c:pt idx="6">
                  <c:v>0.86168020838439663</c:v>
                </c:pt>
                <c:pt idx="7">
                  <c:v>1.0728209725686471</c:v>
                </c:pt>
                <c:pt idx="8">
                  <c:v>1.3400642074157811</c:v>
                </c:pt>
                <c:pt idx="9">
                  <c:v>1.4793718944904735</c:v>
                </c:pt>
                <c:pt idx="10">
                  <c:v>1.4171191370431178</c:v>
                </c:pt>
                <c:pt idx="11">
                  <c:v>1.3741494248086088</c:v>
                </c:pt>
                <c:pt idx="12">
                  <c:v>1.3561674581418526</c:v>
                </c:pt>
                <c:pt idx="13">
                  <c:v>1.2293987330738847</c:v>
                </c:pt>
                <c:pt idx="14">
                  <c:v>1.406157447096025</c:v>
                </c:pt>
                <c:pt idx="15">
                  <c:v>1.3758295407694114</c:v>
                </c:pt>
                <c:pt idx="16">
                  <c:v>1.38822307153263</c:v>
                </c:pt>
                <c:pt idx="17">
                  <c:v>0.84703276014697038</c:v>
                </c:pt>
                <c:pt idx="18">
                  <c:v>0.88283296880883921</c:v>
                </c:pt>
                <c:pt idx="19">
                  <c:v>0.93681804312329853</c:v>
                </c:pt>
              </c:numCache>
            </c:numRef>
          </c:val>
        </c:ser>
        <c:ser>
          <c:idx val="1"/>
          <c:order val="1"/>
          <c:tx>
            <c:strRef>
              <c:f>'Eskom Data'!$E$1:$G$1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'Eskom Data'!$A$87:$A$106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'Eskom Data'!$F$87:$F$106</c:f>
              <c:numCache>
                <c:formatCode>0.000</c:formatCode>
                <c:ptCount val="20"/>
                <c:pt idx="0">
                  <c:v>1.0949221168397956</c:v>
                </c:pt>
                <c:pt idx="1">
                  <c:v>1.0382986296488765</c:v>
                </c:pt>
                <c:pt idx="2">
                  <c:v>1.1384663444904832</c:v>
                </c:pt>
                <c:pt idx="3">
                  <c:v>1.0592621474387687</c:v>
                </c:pt>
                <c:pt idx="4">
                  <c:v>1.1012144044690866</c:v>
                </c:pt>
                <c:pt idx="5">
                  <c:v>1.0830328262311397</c:v>
                </c:pt>
                <c:pt idx="6">
                  <c:v>1.1222551304089927</c:v>
                </c:pt>
                <c:pt idx="7">
                  <c:v>1.091367828044072</c:v>
                </c:pt>
                <c:pt idx="8">
                  <c:v>1.0673975811205909</c:v>
                </c:pt>
                <c:pt idx="9">
                  <c:v>1.0992987466038542</c:v>
                </c:pt>
                <c:pt idx="10">
                  <c:v>1.0868472182851248</c:v>
                </c:pt>
                <c:pt idx="11">
                  <c:v>1.0445903259634988</c:v>
                </c:pt>
                <c:pt idx="12">
                  <c:v>1.1534703355568785</c:v>
                </c:pt>
                <c:pt idx="13">
                  <c:v>1.1391245859538353</c:v>
                </c:pt>
                <c:pt idx="14">
                  <c:v>1.1591274395769036</c:v>
                </c:pt>
                <c:pt idx="15">
                  <c:v>1.1556953899928057</c:v>
                </c:pt>
                <c:pt idx="16">
                  <c:v>1.1570979006588349</c:v>
                </c:pt>
                <c:pt idx="17">
                  <c:v>1.0958542406743308</c:v>
                </c:pt>
                <c:pt idx="18">
                  <c:v>1.0999055619203597</c:v>
                </c:pt>
                <c:pt idx="19">
                  <c:v>1.1060147687298603</c:v>
                </c:pt>
              </c:numCache>
            </c:numRef>
          </c:val>
        </c:ser>
        <c:ser>
          <c:idx val="2"/>
          <c:order val="2"/>
          <c:tx>
            <c:strRef>
              <c:f>'Eskom Data'!$H$1:$J$1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'Eskom Data'!$A$87:$A$106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'Eskom Data'!$I$87:$I$106</c:f>
              <c:numCache>
                <c:formatCode>0.000</c:formatCode>
                <c:ptCount val="20"/>
                <c:pt idx="0">
                  <c:v>1.084417192734157</c:v>
                </c:pt>
                <c:pt idx="1">
                  <c:v>1.0755752290518303</c:v>
                </c:pt>
                <c:pt idx="2">
                  <c:v>1.187260572743889</c:v>
                </c:pt>
                <c:pt idx="3">
                  <c:v>1.1021632461719633</c:v>
                </c:pt>
                <c:pt idx="4">
                  <c:v>1.1783754173338745</c:v>
                </c:pt>
                <c:pt idx="5">
                  <c:v>1.226149528370551</c:v>
                </c:pt>
                <c:pt idx="6">
                  <c:v>1.2627264397657509</c:v>
                </c:pt>
                <c:pt idx="7">
                  <c:v>1.2333376581008855</c:v>
                </c:pt>
                <c:pt idx="8">
                  <c:v>1.1512982722805394</c:v>
                </c:pt>
                <c:pt idx="9">
                  <c:v>1.1880682756352514</c:v>
                </c:pt>
                <c:pt idx="10">
                  <c:v>1.1678905215345969</c:v>
                </c:pt>
                <c:pt idx="11">
                  <c:v>1.0709452820514529</c:v>
                </c:pt>
                <c:pt idx="12">
                  <c:v>1.0929512035541964</c:v>
                </c:pt>
                <c:pt idx="13">
                  <c:v>1.0737141403458283</c:v>
                </c:pt>
                <c:pt idx="14">
                  <c:v>1.2020629868545529</c:v>
                </c:pt>
                <c:pt idx="15">
                  <c:v>1.0932847725318131</c:v>
                </c:pt>
                <c:pt idx="16">
                  <c:v>1.209819114978641</c:v>
                </c:pt>
                <c:pt idx="17">
                  <c:v>1.258212872252209</c:v>
                </c:pt>
                <c:pt idx="18">
                  <c:v>1.3196785211894149</c:v>
                </c:pt>
                <c:pt idx="19">
                  <c:v>1.2788205375002704</c:v>
                </c:pt>
              </c:numCache>
            </c:numRef>
          </c:val>
        </c:ser>
        <c:ser>
          <c:idx val="3"/>
          <c:order val="3"/>
          <c:tx>
            <c:strRef>
              <c:f>'Eskom Data'!$K$1:$M$1</c:f>
              <c:strCache>
                <c:ptCount val="1"/>
                <c:pt idx="0">
                  <c:v>Newcastle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'Eskom Data'!$A$87:$A$106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'Eskom Data'!$L$87:$L$106</c:f>
              <c:numCache>
                <c:formatCode>0.000</c:formatCode>
                <c:ptCount val="20"/>
                <c:pt idx="0">
                  <c:v>1.0792278058761786</c:v>
                </c:pt>
                <c:pt idx="1">
                  <c:v>1.0017754383136808</c:v>
                </c:pt>
                <c:pt idx="2">
                  <c:v>1.0706096915363466</c:v>
                </c:pt>
                <c:pt idx="3">
                  <c:v>1.1009440574172145</c:v>
                </c:pt>
                <c:pt idx="4">
                  <c:v>1.1748244455476196</c:v>
                </c:pt>
                <c:pt idx="5">
                  <c:v>1.188966017523388</c:v>
                </c:pt>
                <c:pt idx="6">
                  <c:v>1.218562316472461</c:v>
                </c:pt>
                <c:pt idx="7">
                  <c:v>1.1399154788706336</c:v>
                </c:pt>
                <c:pt idx="8">
                  <c:v>1.1556833773280406</c:v>
                </c:pt>
                <c:pt idx="9">
                  <c:v>1.1829789210091977</c:v>
                </c:pt>
                <c:pt idx="10">
                  <c:v>1.1253717812269302</c:v>
                </c:pt>
                <c:pt idx="11">
                  <c:v>1.0456588672996288</c:v>
                </c:pt>
                <c:pt idx="12">
                  <c:v>0.96404245107611486</c:v>
                </c:pt>
                <c:pt idx="13">
                  <c:v>1.0270906889369644</c:v>
                </c:pt>
                <c:pt idx="14">
                  <c:v>1.1640907933518838</c:v>
                </c:pt>
                <c:pt idx="15">
                  <c:v>1.1113974196692062</c:v>
                </c:pt>
                <c:pt idx="16">
                  <c:v>1.2025477057111298</c:v>
                </c:pt>
                <c:pt idx="17">
                  <c:v>1.1692412332684252</c:v>
                </c:pt>
                <c:pt idx="18">
                  <c:v>1.1382326034669417</c:v>
                </c:pt>
                <c:pt idx="19">
                  <c:v>1.1011765363189894</c:v>
                </c:pt>
              </c:numCache>
            </c:numRef>
          </c:val>
        </c:ser>
        <c:ser>
          <c:idx val="4"/>
          <c:order val="4"/>
          <c:tx>
            <c:strRef>
              <c:f>'Eskom Data'!$N$1:$P$1</c:f>
              <c:strCache>
                <c:ptCount val="1"/>
                <c:pt idx="0">
                  <c:v>Portshepstone</c:v>
                </c:pt>
              </c:strCache>
            </c:strRef>
          </c:tx>
          <c:spPr>
            <a:ln w="38100">
              <a:solidFill>
                <a:srgbClr val="FFC000"/>
              </a:solidFill>
            </a:ln>
          </c:spPr>
          <c:marker>
            <c:symbol val="none"/>
          </c:marker>
          <c:cat>
            <c:numRef>
              <c:f>'Eskom Data'!$A$87:$A$106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'Eskom Data'!$O$87:$O$106</c:f>
              <c:numCache>
                <c:formatCode>0.000</c:formatCode>
                <c:ptCount val="20"/>
                <c:pt idx="0">
                  <c:v>1.1909616444002249</c:v>
                </c:pt>
                <c:pt idx="1">
                  <c:v>1.1562113123523725</c:v>
                </c:pt>
                <c:pt idx="2">
                  <c:v>1.2313608799580853</c:v>
                </c:pt>
                <c:pt idx="3">
                  <c:v>1.1245168791392561</c:v>
                </c:pt>
                <c:pt idx="4">
                  <c:v>1.1659650848297884</c:v>
                </c:pt>
                <c:pt idx="5">
                  <c:v>1.1215117103148684</c:v>
                </c:pt>
                <c:pt idx="6">
                  <c:v>1.187975585254532</c:v>
                </c:pt>
                <c:pt idx="7">
                  <c:v>1.1436339817380212</c:v>
                </c:pt>
                <c:pt idx="8">
                  <c:v>1.1184574612365668</c:v>
                </c:pt>
                <c:pt idx="9">
                  <c:v>1.1286731655155262</c:v>
                </c:pt>
                <c:pt idx="10">
                  <c:v>1.154309280663576</c:v>
                </c:pt>
                <c:pt idx="11">
                  <c:v>1.1697863331702365</c:v>
                </c:pt>
                <c:pt idx="12">
                  <c:v>1.1936128029897985</c:v>
                </c:pt>
                <c:pt idx="13">
                  <c:v>1.1441280837900294</c:v>
                </c:pt>
                <c:pt idx="14">
                  <c:v>1.2684689889096499</c:v>
                </c:pt>
                <c:pt idx="15">
                  <c:v>1.1029369651438086</c:v>
                </c:pt>
                <c:pt idx="16">
                  <c:v>1.1327879330215385</c:v>
                </c:pt>
                <c:pt idx="17">
                  <c:v>1.126440220181993</c:v>
                </c:pt>
                <c:pt idx="18">
                  <c:v>1.1583272624587888</c:v>
                </c:pt>
                <c:pt idx="19">
                  <c:v>1.1606370589462098</c:v>
                </c:pt>
              </c:numCache>
            </c:numRef>
          </c:val>
        </c:ser>
        <c:marker val="1"/>
        <c:axId val="86558976"/>
        <c:axId val="86568960"/>
      </c:lineChart>
      <c:dateAx>
        <c:axId val="8655897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6568960"/>
        <c:crosses val="autoZero"/>
        <c:auto val="1"/>
        <c:lblOffset val="100"/>
      </c:dateAx>
      <c:valAx>
        <c:axId val="86568960"/>
        <c:scaling>
          <c:orientation val="minMax"/>
          <c:min val="0.5"/>
        </c:scaling>
        <c:axPos val="l"/>
        <c:numFmt formatCode="0.0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65589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2953359090983189E-2"/>
          <c:y val="3.7800990601981242E-2"/>
          <c:w val="0.25478267390489306"/>
          <c:h val="0.27558525950385232"/>
        </c:manualLayout>
      </c:layout>
      <c:txPr>
        <a:bodyPr/>
        <a:lstStyle/>
        <a:p>
          <a:pPr>
            <a:defRPr lang="en-ZA" sz="1200" b="1">
              <a:solidFill>
                <a:schemeClr val="tx1">
                  <a:lumMod val="95000"/>
                  <a:lumOff val="5000"/>
                </a:schemeClr>
              </a:solidFill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7161882542459958E-2"/>
          <c:y val="2.2506999125109412E-2"/>
          <c:w val="0.91793081420378209"/>
          <c:h val="0.85769854373042065"/>
        </c:manualLayout>
      </c:layout>
      <c:lineChart>
        <c:grouping val="standard"/>
        <c:ser>
          <c:idx val="0"/>
          <c:order val="0"/>
          <c:tx>
            <c:strRef>
              <c:f>'Eskom Data'!$B$1:$D$1</c:f>
              <c:strCache>
                <c:ptCount val="1"/>
                <c:pt idx="0">
                  <c:v>Richards Bay/Empangeni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numRef>
              <c:f>'Eskom Data'!$A$87:$A$106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'Eskom Data'!$D$87:$D$106</c:f>
              <c:numCache>
                <c:formatCode>0.000</c:formatCode>
                <c:ptCount val="20"/>
                <c:pt idx="0">
                  <c:v>1.3309682806464205</c:v>
                </c:pt>
                <c:pt idx="1">
                  <c:v>1.2221462291830094</c:v>
                </c:pt>
                <c:pt idx="2">
                  <c:v>1.5525695884710153</c:v>
                </c:pt>
                <c:pt idx="3">
                  <c:v>1.2611085356327012</c:v>
                </c:pt>
                <c:pt idx="4">
                  <c:v>1.2853778791720516</c:v>
                </c:pt>
                <c:pt idx="5">
                  <c:v>1.5432808261753541</c:v>
                </c:pt>
                <c:pt idx="6">
                  <c:v>1.5181664352918023</c:v>
                </c:pt>
                <c:pt idx="7">
                  <c:v>1.3605342939042686</c:v>
                </c:pt>
                <c:pt idx="8">
                  <c:v>1.4236833822971549</c:v>
                </c:pt>
                <c:pt idx="9">
                  <c:v>1.4095135314451346</c:v>
                </c:pt>
                <c:pt idx="10">
                  <c:v>1.3146371805273143</c:v>
                </c:pt>
                <c:pt idx="11">
                  <c:v>1.3789654030540495</c:v>
                </c:pt>
                <c:pt idx="12">
                  <c:v>1.4142686392706312</c:v>
                </c:pt>
                <c:pt idx="13">
                  <c:v>1.3041039398730145</c:v>
                </c:pt>
                <c:pt idx="14">
                  <c:v>1.3936606746523181</c:v>
                </c:pt>
                <c:pt idx="15">
                  <c:v>1.3962506309102884</c:v>
                </c:pt>
                <c:pt idx="16">
                  <c:v>1.3687682605126306</c:v>
                </c:pt>
                <c:pt idx="17">
                  <c:v>1.5161398877864434</c:v>
                </c:pt>
                <c:pt idx="18">
                  <c:v>1.3569275248537116</c:v>
                </c:pt>
                <c:pt idx="19">
                  <c:v>1.4667975595081719</c:v>
                </c:pt>
              </c:numCache>
            </c:numRef>
          </c:val>
        </c:ser>
        <c:ser>
          <c:idx val="1"/>
          <c:order val="1"/>
          <c:tx>
            <c:strRef>
              <c:f>'Eskom Data'!$E$1:$G$1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'Eskom Data'!$A$87:$A$106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'Eskom Data'!$G$87:$G$106</c:f>
              <c:numCache>
                <c:formatCode>0.000</c:formatCode>
                <c:ptCount val="20"/>
                <c:pt idx="0">
                  <c:v>1.3838089376667957</c:v>
                </c:pt>
                <c:pt idx="1">
                  <c:v>1.2952621603706889</c:v>
                </c:pt>
                <c:pt idx="2">
                  <c:v>1.2135509253444745</c:v>
                </c:pt>
                <c:pt idx="3">
                  <c:v>1.2310268712942638</c:v>
                </c:pt>
                <c:pt idx="4">
                  <c:v>1.2832804908242947</c:v>
                </c:pt>
                <c:pt idx="5">
                  <c:v>1.3909501160901743</c:v>
                </c:pt>
                <c:pt idx="6">
                  <c:v>1.3143099719885027</c:v>
                </c:pt>
                <c:pt idx="7">
                  <c:v>1.3234709621192655</c:v>
                </c:pt>
                <c:pt idx="8">
                  <c:v>1.3040925322997461</c:v>
                </c:pt>
                <c:pt idx="9">
                  <c:v>1.2683998757050878</c:v>
                </c:pt>
                <c:pt idx="10">
                  <c:v>1.3130948086349139</c:v>
                </c:pt>
                <c:pt idx="11">
                  <c:v>1.3643555647735048</c:v>
                </c:pt>
                <c:pt idx="12">
                  <c:v>1.4482834152394191</c:v>
                </c:pt>
                <c:pt idx="13">
                  <c:v>1.3728644628341133</c:v>
                </c:pt>
                <c:pt idx="14">
                  <c:v>1.2209169061189074</c:v>
                </c:pt>
                <c:pt idx="15">
                  <c:v>1.3660184081508817</c:v>
                </c:pt>
                <c:pt idx="16">
                  <c:v>1.4675784261455875</c:v>
                </c:pt>
                <c:pt idx="17">
                  <c:v>1.5004715018525767</c:v>
                </c:pt>
                <c:pt idx="18">
                  <c:v>1.4145957930527908</c:v>
                </c:pt>
                <c:pt idx="19">
                  <c:v>1.4185537942149335</c:v>
                </c:pt>
              </c:numCache>
            </c:numRef>
          </c:val>
        </c:ser>
        <c:ser>
          <c:idx val="2"/>
          <c:order val="2"/>
          <c:tx>
            <c:strRef>
              <c:f>'Eskom Data'!$H$1:$J$1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'Eskom Data'!$A$87:$A$106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'Eskom Data'!$J$87:$J$106</c:f>
              <c:numCache>
                <c:formatCode>0.000</c:formatCode>
                <c:ptCount val="20"/>
                <c:pt idx="0">
                  <c:v>1.5917804546366241</c:v>
                </c:pt>
                <c:pt idx="1">
                  <c:v>1.3288346327503091</c:v>
                </c:pt>
                <c:pt idx="2">
                  <c:v>1.2263119307192989</c:v>
                </c:pt>
                <c:pt idx="3">
                  <c:v>1.2854999398538074</c:v>
                </c:pt>
                <c:pt idx="4">
                  <c:v>1.5332542046743662</c:v>
                </c:pt>
                <c:pt idx="5">
                  <c:v>1.7521202299550334</c:v>
                </c:pt>
                <c:pt idx="6">
                  <c:v>1.5693611161310823</c:v>
                </c:pt>
                <c:pt idx="7">
                  <c:v>1.5928727293228242</c:v>
                </c:pt>
                <c:pt idx="8">
                  <c:v>1.6255214209510003</c:v>
                </c:pt>
                <c:pt idx="9">
                  <c:v>1.5154472475684229</c:v>
                </c:pt>
                <c:pt idx="10">
                  <c:v>1.4971719186979708</c:v>
                </c:pt>
                <c:pt idx="11">
                  <c:v>1.5858440615294205</c:v>
                </c:pt>
                <c:pt idx="12">
                  <c:v>1.5707310975183477</c:v>
                </c:pt>
                <c:pt idx="13">
                  <c:v>1.5150151239405594</c:v>
                </c:pt>
                <c:pt idx="14">
                  <c:v>1.4149920710551327</c:v>
                </c:pt>
                <c:pt idx="15">
                  <c:v>1.5603538582849379</c:v>
                </c:pt>
                <c:pt idx="16">
                  <c:v>1.6353878784487115</c:v>
                </c:pt>
                <c:pt idx="17">
                  <c:v>1.9320516414766182</c:v>
                </c:pt>
                <c:pt idx="18">
                  <c:v>1.7181805595689195</c:v>
                </c:pt>
                <c:pt idx="19">
                  <c:v>1.8896422245395224</c:v>
                </c:pt>
              </c:numCache>
            </c:numRef>
          </c:val>
        </c:ser>
        <c:ser>
          <c:idx val="3"/>
          <c:order val="3"/>
          <c:tx>
            <c:strRef>
              <c:f>'Eskom Data'!$K$1:$M$1</c:f>
              <c:strCache>
                <c:ptCount val="1"/>
                <c:pt idx="0">
                  <c:v>Newcastle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'Eskom Data'!$A$87:$A$106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'Eskom Data'!$M$87:$M$106</c:f>
              <c:numCache>
                <c:formatCode>0.000</c:formatCode>
                <c:ptCount val="20"/>
                <c:pt idx="0">
                  <c:v>1.1575841709435828</c:v>
                </c:pt>
                <c:pt idx="1">
                  <c:v>1.1718546844308348</c:v>
                </c:pt>
                <c:pt idx="2">
                  <c:v>1.0854552777233408</c:v>
                </c:pt>
                <c:pt idx="3">
                  <c:v>0.68608839737598126</c:v>
                </c:pt>
                <c:pt idx="4">
                  <c:v>0.80075445478403429</c:v>
                </c:pt>
                <c:pt idx="5">
                  <c:v>0.91917926488000901</c:v>
                </c:pt>
                <c:pt idx="6">
                  <c:v>0.93210135350620826</c:v>
                </c:pt>
                <c:pt idx="7">
                  <c:v>0.93868157343231373</c:v>
                </c:pt>
                <c:pt idx="8">
                  <c:v>0.88375546926242188</c:v>
                </c:pt>
                <c:pt idx="9">
                  <c:v>0.94956335310999584</c:v>
                </c:pt>
                <c:pt idx="10">
                  <c:v>0.82620907462533755</c:v>
                </c:pt>
                <c:pt idx="11">
                  <c:v>0.78624020697376562</c:v>
                </c:pt>
                <c:pt idx="12">
                  <c:v>1.1173066796827564</c:v>
                </c:pt>
                <c:pt idx="13">
                  <c:v>0.81251550070042322</c:v>
                </c:pt>
                <c:pt idx="14">
                  <c:v>0.70210791675772177</c:v>
                </c:pt>
                <c:pt idx="15">
                  <c:v>0.81242412162263922</c:v>
                </c:pt>
                <c:pt idx="16">
                  <c:v>0.79289002656945728</c:v>
                </c:pt>
                <c:pt idx="17">
                  <c:v>0.92896167293304721</c:v>
                </c:pt>
                <c:pt idx="18">
                  <c:v>0.94652832096955275</c:v>
                </c:pt>
                <c:pt idx="19">
                  <c:v>0.96450326768533601</c:v>
                </c:pt>
              </c:numCache>
            </c:numRef>
          </c:val>
        </c:ser>
        <c:marker val="1"/>
        <c:axId val="65246720"/>
        <c:axId val="65248256"/>
      </c:lineChart>
      <c:dateAx>
        <c:axId val="65246720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248256"/>
        <c:crosses val="autoZero"/>
        <c:auto val="1"/>
        <c:lblOffset val="100"/>
      </c:dateAx>
      <c:valAx>
        <c:axId val="65248256"/>
        <c:scaling>
          <c:orientation val="minMax"/>
          <c:min val="0.5"/>
        </c:scaling>
        <c:axPos val="l"/>
        <c:numFmt formatCode="0.0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2467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2953359090983189E-2"/>
          <c:y val="3.7800990601981242E-2"/>
          <c:w val="0.25478267390489329"/>
          <c:h val="0.27558525950385232"/>
        </c:manualLayout>
      </c:layout>
      <c:txPr>
        <a:bodyPr/>
        <a:lstStyle/>
        <a:p>
          <a:pPr>
            <a:defRPr lang="en-ZA" sz="1200" b="1">
              <a:solidFill>
                <a:schemeClr val="tx1">
                  <a:lumMod val="95000"/>
                  <a:lumOff val="5000"/>
                </a:schemeClr>
              </a:solidFill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Electricity</a:t>
            </a:r>
            <a:r>
              <a:rPr lang="en-ZA" sz="1200" baseline="0"/>
              <a:t> Yearly Average</a:t>
            </a:r>
            <a:endParaRPr lang="en-ZA" sz="1200"/>
          </a:p>
        </c:rich>
      </c:tx>
      <c:layout>
        <c:manualLayout>
          <c:xMode val="edge"/>
          <c:yMode val="edge"/>
          <c:x val="0.76297919888628074"/>
          <c:y val="9.6154008974685175E-3"/>
        </c:manualLayout>
      </c:layout>
      <c:overlay val="1"/>
    </c:title>
    <c:plotArea>
      <c:layout>
        <c:manualLayout>
          <c:layoutTarget val="inner"/>
          <c:xMode val="edge"/>
          <c:yMode val="edge"/>
          <c:x val="5.4304265442755482E-2"/>
          <c:y val="2.7106934213868429E-2"/>
          <c:w val="0.69655218855218859"/>
          <c:h val="0.82429303191939762"/>
        </c:manualLayout>
      </c:layout>
      <c:barChart>
        <c:barDir val="col"/>
        <c:grouping val="clustered"/>
        <c:ser>
          <c:idx val="0"/>
          <c:order val="0"/>
          <c:tx>
            <c:strRef>
              <c:f>'Eskom Data'!$B$1:$B$2</c:f>
              <c:strCache>
                <c:ptCount val="1"/>
                <c:pt idx="0">
                  <c:v>Richards Bay/Empangeni Residential </c:v>
                </c:pt>
              </c:strCache>
            </c:strRef>
          </c:tx>
          <c:spPr>
            <a:solidFill>
              <a:schemeClr val="tx1"/>
            </a:solidFill>
          </c:spPr>
          <c:cat>
            <c:strRef>
              <c:f>'Eskom Data'!$A$108:$A$116</c:f>
              <c:strCache>
                <c:ptCount val="9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</c:strCache>
            </c:strRef>
          </c:cat>
          <c:val>
            <c:numRef>
              <c:f>'Eskom Data'!$B$108:$B$116</c:f>
              <c:numCache>
                <c:formatCode>#,##0.000</c:formatCode>
                <c:ptCount val="9"/>
                <c:pt idx="0">
                  <c:v>1.0646972931728984</c:v>
                </c:pt>
                <c:pt idx="1">
                  <c:v>1.0198837705708186</c:v>
                </c:pt>
                <c:pt idx="2">
                  <c:v>1.2369891551332368</c:v>
                </c:pt>
                <c:pt idx="3">
                  <c:v>1.2117665946429801</c:v>
                </c:pt>
                <c:pt idx="4">
                  <c:v>1.3479535058872134</c:v>
                </c:pt>
                <c:pt idx="5">
                  <c:v>1.4074415655511947</c:v>
                </c:pt>
                <c:pt idx="6">
                  <c:v>1.3011298121944501</c:v>
                </c:pt>
                <c:pt idx="7">
                  <c:v>1.5470418027439237</c:v>
                </c:pt>
                <c:pt idx="8">
                  <c:v>1.3617753976369764</c:v>
                </c:pt>
              </c:numCache>
            </c:numRef>
          </c:val>
        </c:ser>
        <c:ser>
          <c:idx val="1"/>
          <c:order val="1"/>
          <c:tx>
            <c:strRef>
              <c:f>'Eskom Data'!$C$1:$C$2</c:f>
              <c:strCache>
                <c:ptCount val="1"/>
                <c:pt idx="0">
                  <c:v>Richards Bay/Empangeni Municipality</c:v>
                </c:pt>
              </c:strCache>
            </c:strRef>
          </c:tx>
          <c:spPr>
            <a:solidFill>
              <a:schemeClr val="tx2"/>
            </a:solidFill>
          </c:spPr>
          <c:cat>
            <c:strRef>
              <c:f>'Eskom Data'!$A$108:$A$116</c:f>
              <c:strCache>
                <c:ptCount val="9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</c:strCache>
            </c:strRef>
          </c:cat>
          <c:val>
            <c:numRef>
              <c:f>'Eskom Data'!$C$108:$C$116</c:f>
              <c:numCache>
                <c:formatCode>#,##0.000</c:formatCode>
                <c:ptCount val="9"/>
                <c:pt idx="0">
                  <c:v>0.94828252967108639</c:v>
                </c:pt>
                <c:pt idx="1">
                  <c:v>1.0115706419588131</c:v>
                </c:pt>
                <c:pt idx="2">
                  <c:v>0.97592060905228817</c:v>
                </c:pt>
                <c:pt idx="3">
                  <c:v>0.95869845141583465</c:v>
                </c:pt>
                <c:pt idx="4">
                  <c:v>0.97473184161719717</c:v>
                </c:pt>
                <c:pt idx="5">
                  <c:v>1.0870203157161109</c:v>
                </c:pt>
                <c:pt idx="6">
                  <c:v>1.2905858924592555</c:v>
                </c:pt>
                <c:pt idx="7">
                  <c:v>1.2938287272874092</c:v>
                </c:pt>
                <c:pt idx="8">
                  <c:v>1.1778075028366142</c:v>
                </c:pt>
              </c:numCache>
            </c:numRef>
          </c:val>
        </c:ser>
        <c:ser>
          <c:idx val="2"/>
          <c:order val="2"/>
          <c:tx>
            <c:strRef>
              <c:f>'Eskom Data'!$D$1:$D$2</c:f>
              <c:strCache>
                <c:ptCount val="1"/>
                <c:pt idx="0">
                  <c:v>Richards Bay/Empangeni Commercial</c:v>
                </c:pt>
              </c:strCache>
            </c:strRef>
          </c:tx>
          <c:spPr>
            <a:solidFill>
              <a:schemeClr val="accent1"/>
            </a:solidFill>
          </c:spPr>
          <c:cat>
            <c:strRef>
              <c:f>'Eskom Data'!$A$108:$A$116</c:f>
              <c:strCache>
                <c:ptCount val="9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</c:strCache>
            </c:strRef>
          </c:cat>
          <c:val>
            <c:numRef>
              <c:f>'Eskom Data'!$D$108:$D$116</c:f>
              <c:numCache>
                <c:formatCode>#,##0.000</c:formatCode>
                <c:ptCount val="9"/>
                <c:pt idx="0">
                  <c:v>1.3031315303345781</c:v>
                </c:pt>
                <c:pt idx="1">
                  <c:v>1.4485260446354113</c:v>
                </c:pt>
                <c:pt idx="2">
                  <c:v>1.578632119450444</c:v>
                </c:pt>
                <c:pt idx="3">
                  <c:v>1.6391707232411992</c:v>
                </c:pt>
                <c:pt idx="4">
                  <c:v>1.7490540881713497</c:v>
                </c:pt>
                <c:pt idx="5">
                  <c:v>1.8707736514506925</c:v>
                </c:pt>
                <c:pt idx="6">
                  <c:v>2.0327674912998632</c:v>
                </c:pt>
                <c:pt idx="7">
                  <c:v>1.3834126304833563</c:v>
                </c:pt>
                <c:pt idx="8">
                  <c:v>1.4021146396709012</c:v>
                </c:pt>
              </c:numCache>
            </c:numRef>
          </c:val>
        </c:ser>
        <c:ser>
          <c:idx val="3"/>
          <c:order val="3"/>
          <c:tx>
            <c:strRef>
              <c:f>'Eskom Data'!$E$1:$E$2</c:f>
              <c:strCache>
                <c:ptCount val="1"/>
                <c:pt idx="0">
                  <c:v>Durban Residential</c:v>
                </c:pt>
              </c:strCache>
            </c:strRef>
          </c:tx>
          <c:spPr>
            <a:solidFill>
              <a:schemeClr val="accent2"/>
            </a:solidFill>
          </c:spPr>
          <c:cat>
            <c:strRef>
              <c:f>'Eskom Data'!$A$108:$A$116</c:f>
              <c:strCache>
                <c:ptCount val="9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</c:strCache>
            </c:strRef>
          </c:cat>
          <c:val>
            <c:numRef>
              <c:f>'Eskom Data'!$E$108:$E$116</c:f>
              <c:numCache>
                <c:formatCode>#,##0.000</c:formatCode>
                <c:ptCount val="9"/>
                <c:pt idx="0">
                  <c:v>2.9194985983091919</c:v>
                </c:pt>
                <c:pt idx="1">
                  <c:v>3.2918850574177978</c:v>
                </c:pt>
                <c:pt idx="2">
                  <c:v>3.4925279694089801</c:v>
                </c:pt>
                <c:pt idx="3">
                  <c:v>3.5589445592641358</c:v>
                </c:pt>
                <c:pt idx="4">
                  <c:v>3.6280166814564603</c:v>
                </c:pt>
                <c:pt idx="5">
                  <c:v>3.4593214244957156</c:v>
                </c:pt>
                <c:pt idx="6">
                  <c:v>3.5655013370928041</c:v>
                </c:pt>
                <c:pt idx="7">
                  <c:v>1.0502255480269118</c:v>
                </c:pt>
                <c:pt idx="8">
                  <c:v>1.0074222902583518</c:v>
                </c:pt>
              </c:numCache>
            </c:numRef>
          </c:val>
        </c:ser>
        <c:ser>
          <c:idx val="4"/>
          <c:order val="4"/>
          <c:tx>
            <c:strRef>
              <c:f>'Eskom Data'!$F$1:$F$2</c:f>
              <c:strCache>
                <c:ptCount val="1"/>
                <c:pt idx="0">
                  <c:v>Durban Municipality</c:v>
                </c:pt>
              </c:strCache>
            </c:strRef>
          </c:tx>
          <c:spPr>
            <a:solidFill>
              <a:schemeClr val="accent3"/>
            </a:solidFill>
          </c:spPr>
          <c:cat>
            <c:strRef>
              <c:f>'Eskom Data'!$A$108:$A$116</c:f>
              <c:strCache>
                <c:ptCount val="9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</c:strCache>
            </c:strRef>
          </c:cat>
          <c:val>
            <c:numRef>
              <c:f>'Eskom Data'!$F$108:$F$116</c:f>
              <c:numCache>
                <c:formatCode>#,##0.000</c:formatCode>
                <c:ptCount val="9"/>
                <c:pt idx="0">
                  <c:v>1.0148240501578791</c:v>
                </c:pt>
                <c:pt idx="1">
                  <c:v>1.0433943094437483</c:v>
                </c:pt>
                <c:pt idx="2">
                  <c:v>1.0515546357831211</c:v>
                </c:pt>
                <c:pt idx="3">
                  <c:v>1.0861985776148566</c:v>
                </c:pt>
                <c:pt idx="4">
                  <c:v>1.1185645163329854</c:v>
                </c:pt>
                <c:pt idx="5">
                  <c:v>1.0979019544481836</c:v>
                </c:pt>
                <c:pt idx="6">
                  <c:v>1.0847079413146841</c:v>
                </c:pt>
                <c:pt idx="7">
                  <c:v>1.0855794416286904</c:v>
                </c:pt>
                <c:pt idx="8">
                  <c:v>1.1332862778829762</c:v>
                </c:pt>
              </c:numCache>
            </c:numRef>
          </c:val>
        </c:ser>
        <c:ser>
          <c:idx val="5"/>
          <c:order val="5"/>
          <c:tx>
            <c:strRef>
              <c:f>'Eskom Data'!$G$1:$G$2</c:f>
              <c:strCache>
                <c:ptCount val="1"/>
                <c:pt idx="0">
                  <c:v>Durban Commercial</c:v>
                </c:pt>
              </c:strCache>
            </c:strRef>
          </c:tx>
          <c:spPr>
            <a:solidFill>
              <a:schemeClr val="accent4"/>
            </a:solidFill>
          </c:spPr>
          <c:cat>
            <c:strRef>
              <c:f>'Eskom Data'!$A$108:$A$116</c:f>
              <c:strCache>
                <c:ptCount val="9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</c:strCache>
            </c:strRef>
          </c:cat>
          <c:val>
            <c:numRef>
              <c:f>'Eskom Data'!$G$108:$G$116</c:f>
              <c:numCache>
                <c:formatCode>#,##0.000</c:formatCode>
                <c:ptCount val="9"/>
                <c:pt idx="0">
                  <c:v>1.3036575764454981</c:v>
                </c:pt>
                <c:pt idx="1">
                  <c:v>1.4940300695133255</c:v>
                </c:pt>
                <c:pt idx="2">
                  <c:v>1.5824208217858204</c:v>
                </c:pt>
                <c:pt idx="3">
                  <c:v>1.7150514878473662</c:v>
                </c:pt>
                <c:pt idx="4">
                  <c:v>1.801923182637716</c:v>
                </c:pt>
                <c:pt idx="5">
                  <c:v>1.7962709157588661</c:v>
                </c:pt>
                <c:pt idx="6">
                  <c:v>1.8666823292025931</c:v>
                </c:pt>
                <c:pt idx="7">
                  <c:v>1.3071336014259758</c:v>
                </c:pt>
                <c:pt idx="8">
                  <c:v>1.4011603384511511</c:v>
                </c:pt>
              </c:numCache>
            </c:numRef>
          </c:val>
        </c:ser>
        <c:ser>
          <c:idx val="6"/>
          <c:order val="6"/>
          <c:tx>
            <c:strRef>
              <c:f>'Eskom Data'!$H$1:$H$2</c:f>
              <c:strCache>
                <c:ptCount val="1"/>
                <c:pt idx="0">
                  <c:v>Pietermaritzburg Residential</c:v>
                </c:pt>
              </c:strCache>
            </c:strRef>
          </c:tx>
          <c:spPr>
            <a:solidFill>
              <a:srgbClr val="CC99FF"/>
            </a:solidFill>
          </c:spPr>
          <c:cat>
            <c:strRef>
              <c:f>'Eskom Data'!$A$108:$A$116</c:f>
              <c:strCache>
                <c:ptCount val="9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</c:strCache>
            </c:strRef>
          </c:cat>
          <c:val>
            <c:numRef>
              <c:f>'Eskom Data'!$H$108:$H$116</c:f>
              <c:numCache>
                <c:formatCode>#,##0.000</c:formatCode>
                <c:ptCount val="9"/>
                <c:pt idx="0">
                  <c:v>0.88057043488527542</c:v>
                </c:pt>
                <c:pt idx="1">
                  <c:v>0.7617905084052411</c:v>
                </c:pt>
                <c:pt idx="2">
                  <c:v>0.83563875590314796</c:v>
                </c:pt>
                <c:pt idx="3">
                  <c:v>0.85693730867132711</c:v>
                </c:pt>
                <c:pt idx="4">
                  <c:v>0.85608832579877492</c:v>
                </c:pt>
                <c:pt idx="5">
                  <c:v>0.83908540677833443</c:v>
                </c:pt>
                <c:pt idx="6">
                  <c:v>0.83081590497159574</c:v>
                </c:pt>
                <c:pt idx="7">
                  <c:v>1.1707019945706532</c:v>
                </c:pt>
                <c:pt idx="8">
                  <c:v>1.1154113933772856</c:v>
                </c:pt>
              </c:numCache>
            </c:numRef>
          </c:val>
        </c:ser>
        <c:ser>
          <c:idx val="7"/>
          <c:order val="7"/>
          <c:tx>
            <c:strRef>
              <c:f>'Eskom Data'!$I$1:$I$2</c:f>
              <c:strCache>
                <c:ptCount val="1"/>
                <c:pt idx="0">
                  <c:v>Pietermaritzburg Municipality</c:v>
                </c:pt>
              </c:strCache>
            </c:strRef>
          </c:tx>
          <c:spPr>
            <a:solidFill>
              <a:schemeClr val="accent6"/>
            </a:solidFill>
          </c:spPr>
          <c:cat>
            <c:strRef>
              <c:f>'Eskom Data'!$A$108:$A$116</c:f>
              <c:strCache>
                <c:ptCount val="9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</c:strCache>
            </c:strRef>
          </c:cat>
          <c:val>
            <c:numRef>
              <c:f>'Eskom Data'!$I$108:$I$116</c:f>
              <c:numCache>
                <c:formatCode>#,##0.000</c:formatCode>
                <c:ptCount val="9"/>
                <c:pt idx="0">
                  <c:v>1.0808443727267811</c:v>
                </c:pt>
                <c:pt idx="1">
                  <c:v>1.124430579931827</c:v>
                </c:pt>
                <c:pt idx="2">
                  <c:v>1.1390261575651437</c:v>
                </c:pt>
                <c:pt idx="3">
                  <c:v>1.1847106549742834</c:v>
                </c:pt>
                <c:pt idx="4">
                  <c:v>1.1959061442105556</c:v>
                </c:pt>
                <c:pt idx="5">
                  <c:v>1.1533012680046357</c:v>
                </c:pt>
                <c:pt idx="6">
                  <c:v>1.1281412687225796</c:v>
                </c:pt>
                <c:pt idx="7">
                  <c:v>1.1606839696478952</c:v>
                </c:pt>
                <c:pt idx="8">
                  <c:v>1.1910680186508658</c:v>
                </c:pt>
              </c:numCache>
            </c:numRef>
          </c:val>
        </c:ser>
        <c:ser>
          <c:idx val="8"/>
          <c:order val="8"/>
          <c:tx>
            <c:strRef>
              <c:f>'Eskom Data'!$J$1:$J$2</c:f>
              <c:strCache>
                <c:ptCount val="1"/>
                <c:pt idx="0">
                  <c:v>Pietermaritzburg Commercial</c:v>
                </c:pt>
              </c:strCache>
            </c:strRef>
          </c:tx>
          <c:spPr>
            <a:solidFill>
              <a:srgbClr val="00FFFF"/>
            </a:solidFill>
          </c:spPr>
          <c:cat>
            <c:strRef>
              <c:f>'Eskom Data'!$A$108:$A$116</c:f>
              <c:strCache>
                <c:ptCount val="9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</c:strCache>
            </c:strRef>
          </c:cat>
          <c:val>
            <c:numRef>
              <c:f>'Eskom Data'!$J$108:$J$116</c:f>
              <c:numCache>
                <c:formatCode>#,##0.000</c:formatCode>
                <c:ptCount val="9"/>
                <c:pt idx="0">
                  <c:v>2.0196572783065125</c:v>
                </c:pt>
                <c:pt idx="1">
                  <c:v>2.2520445755977887</c:v>
                </c:pt>
                <c:pt idx="2">
                  <c:v>2.2947415318739055</c:v>
                </c:pt>
                <c:pt idx="3">
                  <c:v>2.408023762821613</c:v>
                </c:pt>
                <c:pt idx="4">
                  <c:v>2.4685433201686506</c:v>
                </c:pt>
                <c:pt idx="5">
                  <c:v>2.6081383838190599</c:v>
                </c:pt>
                <c:pt idx="6">
                  <c:v>2.7036096565325658</c:v>
                </c:pt>
                <c:pt idx="7">
                  <c:v>1.5086683238991803</c:v>
                </c:pt>
                <c:pt idx="8">
                  <c:v>1.6545443068540937</c:v>
                </c:pt>
              </c:numCache>
            </c:numRef>
          </c:val>
        </c:ser>
        <c:ser>
          <c:idx val="9"/>
          <c:order val="9"/>
          <c:tx>
            <c:strRef>
              <c:f>'Eskom Data'!$K$1:$K$2</c:f>
              <c:strCache>
                <c:ptCount val="1"/>
                <c:pt idx="0">
                  <c:v>Newcastle  Residential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'Eskom Data'!$A$108:$A$116</c:f>
              <c:strCache>
                <c:ptCount val="9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</c:strCache>
            </c:strRef>
          </c:cat>
          <c:val>
            <c:numRef>
              <c:f>'Eskom Data'!$K$108:$K$116</c:f>
              <c:numCache>
                <c:formatCode>#,##0.000</c:formatCode>
                <c:ptCount val="9"/>
                <c:pt idx="0">
                  <c:v>1.1196189505878811</c:v>
                </c:pt>
                <c:pt idx="1">
                  <c:v>1.0297066081409154</c:v>
                </c:pt>
                <c:pt idx="2">
                  <c:v>1.0569779519219706</c:v>
                </c:pt>
                <c:pt idx="3">
                  <c:v>1.1242368483632841</c:v>
                </c:pt>
                <c:pt idx="4">
                  <c:v>1.1089526063924502</c:v>
                </c:pt>
                <c:pt idx="5">
                  <c:v>1.1017519347490243</c:v>
                </c:pt>
                <c:pt idx="6">
                  <c:v>1.1355627238270545</c:v>
                </c:pt>
                <c:pt idx="7">
                  <c:v>1.1462244817656098</c:v>
                </c:pt>
                <c:pt idx="8">
                  <c:v>1.1049100996519647</c:v>
                </c:pt>
              </c:numCache>
            </c:numRef>
          </c:val>
        </c:ser>
        <c:ser>
          <c:idx val="10"/>
          <c:order val="10"/>
          <c:tx>
            <c:strRef>
              <c:f>'Eskom Data'!$L$1:$L$2</c:f>
              <c:strCache>
                <c:ptCount val="1"/>
                <c:pt idx="0">
                  <c:v>Newcastle  Municipality</c:v>
                </c:pt>
              </c:strCache>
            </c:strRef>
          </c:tx>
          <c:spPr>
            <a:solidFill>
              <a:srgbClr val="008080"/>
            </a:solidFill>
          </c:spPr>
          <c:cat>
            <c:strRef>
              <c:f>'Eskom Data'!$A$108:$A$116</c:f>
              <c:strCache>
                <c:ptCount val="9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</c:strCache>
            </c:strRef>
          </c:cat>
          <c:val>
            <c:numRef>
              <c:f>'Eskom Data'!$L$108:$L$116</c:f>
              <c:numCache>
                <c:formatCode>#,##0.000</c:formatCode>
                <c:ptCount val="9"/>
                <c:pt idx="0">
                  <c:v>0.96027993120827615</c:v>
                </c:pt>
                <c:pt idx="1">
                  <c:v>0.99665124256806958</c:v>
                </c:pt>
                <c:pt idx="2">
                  <c:v>1.0850225621711462</c:v>
                </c:pt>
                <c:pt idx="3">
                  <c:v>1.1853633870671347</c:v>
                </c:pt>
                <c:pt idx="4">
                  <c:v>1.1531624851849884</c:v>
                </c:pt>
                <c:pt idx="5">
                  <c:v>1.1336391576097411</c:v>
                </c:pt>
                <c:pt idx="6">
                  <c:v>1.0999204874283828</c:v>
                </c:pt>
                <c:pt idx="7">
                  <c:v>1.1237098498684432</c:v>
                </c:pt>
                <c:pt idx="8">
                  <c:v>1.109727428974957</c:v>
                </c:pt>
              </c:numCache>
            </c:numRef>
          </c:val>
        </c:ser>
        <c:ser>
          <c:idx val="11"/>
          <c:order val="11"/>
          <c:tx>
            <c:strRef>
              <c:f>'Eskom Data'!$M$1:$M$2</c:f>
              <c:strCache>
                <c:ptCount val="1"/>
                <c:pt idx="0">
                  <c:v>Newcastle  Commercial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'Eskom Data'!$A$108:$A$116</c:f>
              <c:strCache>
                <c:ptCount val="9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</c:strCache>
            </c:strRef>
          </c:cat>
          <c:val>
            <c:numRef>
              <c:f>'Eskom Data'!$M$108:$M$116</c:f>
              <c:numCache>
                <c:formatCode>#,##0.000</c:formatCode>
                <c:ptCount val="9"/>
                <c:pt idx="0">
                  <c:v>0.72681591253385591</c:v>
                </c:pt>
                <c:pt idx="1">
                  <c:v>0.80054627099883457</c:v>
                </c:pt>
                <c:pt idx="2">
                  <c:v>0.71983146833320077</c:v>
                </c:pt>
                <c:pt idx="3">
                  <c:v>0.67408941177602244</c:v>
                </c:pt>
                <c:pt idx="4">
                  <c:v>0.84003799282856317</c:v>
                </c:pt>
                <c:pt idx="5">
                  <c:v>0.77515830686594089</c:v>
                </c:pt>
                <c:pt idx="6">
                  <c:v>0.83411255044454358</c:v>
                </c:pt>
                <c:pt idx="7">
                  <c:v>0.92812227342065212</c:v>
                </c:pt>
                <c:pt idx="8">
                  <c:v>0.88465468836511674</c:v>
                </c:pt>
              </c:numCache>
            </c:numRef>
          </c:val>
        </c:ser>
        <c:axId val="86695936"/>
        <c:axId val="86697472"/>
      </c:barChart>
      <c:catAx>
        <c:axId val="86695936"/>
        <c:scaling>
          <c:orientation val="minMax"/>
        </c:scaling>
        <c:axPos val="b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86697472"/>
        <c:crosses val="autoZero"/>
        <c:auto val="1"/>
        <c:lblAlgn val="ctr"/>
        <c:lblOffset val="100"/>
      </c:catAx>
      <c:valAx>
        <c:axId val="86697472"/>
        <c:scaling>
          <c:orientation val="minMax"/>
        </c:scaling>
        <c:axPos val="l"/>
        <c:numFmt formatCode="#,##0.0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66959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247708318613761"/>
          <c:y val="5.7648590297180585E-2"/>
          <c:w val="0.22460637874811087"/>
          <c:h val="0.86857359176256621"/>
        </c:manualLayout>
      </c:layout>
      <c:spPr>
        <a:solidFill>
          <a:schemeClr val="bg1">
            <a:lumMod val="85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3">
        <a:lumMod val="60000"/>
        <a:lumOff val="40000"/>
      </a:schemeClr>
    </a:solidFill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YoY</a:t>
            </a:r>
            <a:r>
              <a:rPr lang="en-ZA" sz="1200" baseline="0"/>
              <a:t>  % change for Residential Electricity</a:t>
            </a:r>
            <a:endParaRPr lang="en-ZA" sz="1200"/>
          </a:p>
        </c:rich>
      </c:tx>
      <c:layout>
        <c:manualLayout>
          <c:xMode val="edge"/>
          <c:yMode val="edge"/>
          <c:x val="0.31472093185004779"/>
          <c:y val="9.6154413282609815E-3"/>
        </c:manualLayout>
      </c:layout>
      <c:overlay val="1"/>
    </c:title>
    <c:plotArea>
      <c:layout>
        <c:manualLayout>
          <c:layoutTarget val="inner"/>
          <c:xMode val="edge"/>
          <c:yMode val="edge"/>
          <c:x val="5.4304265442755482E-2"/>
          <c:y val="8.0960830741346246E-2"/>
          <c:w val="0.72172143640416186"/>
          <c:h val="0.86942194385618743"/>
        </c:manualLayout>
      </c:layout>
      <c:barChart>
        <c:barDir val="col"/>
        <c:grouping val="clustered"/>
        <c:ser>
          <c:idx val="0"/>
          <c:order val="0"/>
          <c:tx>
            <c:strRef>
              <c:f>'Eskom Data'!$B$1:$B$2</c:f>
              <c:strCache>
                <c:ptCount val="1"/>
                <c:pt idx="0">
                  <c:v>Richards Bay/Empangeni Residential 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cat>
            <c:numRef>
              <c:f>'Eskom Data'!$A$121:$A$128</c:f>
              <c:numCache>
                <c:formatCode>0</c:formatCode>
                <c:ptCount val="8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'Eskom Data'!$B$121:$B$128</c:f>
              <c:numCache>
                <c:formatCode>0.00</c:formatCode>
                <c:ptCount val="8"/>
                <c:pt idx="0">
                  <c:v>-4.2090388403760564</c:v>
                </c:pt>
                <c:pt idx="1">
                  <c:v>21.287267316834207</c:v>
                </c:pt>
                <c:pt idx="2">
                  <c:v>-2.0390284252362738</c:v>
                </c:pt>
                <c:pt idx="3">
                  <c:v>11.238708167587154</c:v>
                </c:pt>
                <c:pt idx="4">
                  <c:v>4.4132130228651079</c:v>
                </c:pt>
                <c:pt idx="5">
                  <c:v>-7.55354651723035</c:v>
                </c:pt>
                <c:pt idx="6">
                  <c:v>18.899881337337515</c:v>
                </c:pt>
                <c:pt idx="7">
                  <c:v>-11.975526762001385</c:v>
                </c:pt>
              </c:numCache>
            </c:numRef>
          </c:val>
        </c:ser>
        <c:ser>
          <c:idx val="3"/>
          <c:order val="1"/>
          <c:tx>
            <c:strRef>
              <c:f>'Eskom Data'!$E$1:$E$2</c:f>
              <c:strCache>
                <c:ptCount val="1"/>
                <c:pt idx="0">
                  <c:v>Durban Residential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numRef>
              <c:f>'Eskom Data'!$A$121:$A$128</c:f>
              <c:numCache>
                <c:formatCode>0</c:formatCode>
                <c:ptCount val="8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'Eskom Data'!$E$121:$E$128</c:f>
              <c:numCache>
                <c:formatCode>0.00</c:formatCode>
                <c:ptCount val="8"/>
                <c:pt idx="0">
                  <c:v>12.755151152470873</c:v>
                </c:pt>
                <c:pt idx="1">
                  <c:v>6.0950764832770172</c:v>
                </c:pt>
                <c:pt idx="2">
                  <c:v>1.9016766776643719</c:v>
                </c:pt>
                <c:pt idx="3">
                  <c:v>1.9408035456052786</c:v>
                </c:pt>
                <c:pt idx="4">
                  <c:v>-4.6497927593051287</c:v>
                </c:pt>
                <c:pt idx="5">
                  <c:v>3.0693855692396963</c:v>
                </c:pt>
                <c:pt idx="6">
                  <c:v>-70.544800050945099</c:v>
                </c:pt>
                <c:pt idx="7">
                  <c:v>-4.0756252643992195</c:v>
                </c:pt>
              </c:numCache>
            </c:numRef>
          </c:val>
        </c:ser>
        <c:ser>
          <c:idx val="6"/>
          <c:order val="2"/>
          <c:tx>
            <c:strRef>
              <c:f>'Eskom Data'!$H$1:$H$2</c:f>
              <c:strCache>
                <c:ptCount val="1"/>
                <c:pt idx="0">
                  <c:v>Pietermaritzburg Residential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numRef>
              <c:f>'Eskom Data'!$A$121:$A$128</c:f>
              <c:numCache>
                <c:formatCode>0</c:formatCode>
                <c:ptCount val="8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'Eskom Data'!$H$121:$H$128</c:f>
              <c:numCache>
                <c:formatCode>0.00</c:formatCode>
                <c:ptCount val="8"/>
                <c:pt idx="0">
                  <c:v>-13.488975075061372</c:v>
                </c:pt>
                <c:pt idx="1">
                  <c:v>9.694036179645158</c:v>
                </c:pt>
                <c:pt idx="2">
                  <c:v>2.5487751277356625</c:v>
                </c:pt>
                <c:pt idx="3">
                  <c:v>-9.9071759854701028E-2</c:v>
                </c:pt>
                <c:pt idx="4">
                  <c:v>-1.9861173792524129</c:v>
                </c:pt>
                <c:pt idx="5">
                  <c:v>-0.98553755552601174</c:v>
                </c:pt>
                <c:pt idx="6">
                  <c:v>40.909916091541071</c:v>
                </c:pt>
                <c:pt idx="7">
                  <c:v>-4.7228587163759839</c:v>
                </c:pt>
              </c:numCache>
            </c:numRef>
          </c:val>
        </c:ser>
        <c:ser>
          <c:idx val="9"/>
          <c:order val="3"/>
          <c:tx>
            <c:strRef>
              <c:f>'Eskom Data'!$K$1:$K$2</c:f>
              <c:strCache>
                <c:ptCount val="1"/>
                <c:pt idx="0">
                  <c:v>Newcastle  Residential</c:v>
                </c:pt>
              </c:strCache>
            </c:strRef>
          </c:tx>
          <c:spPr>
            <a:solidFill>
              <a:srgbClr val="7030A0"/>
            </a:solidFill>
          </c:spPr>
          <c:cat>
            <c:numRef>
              <c:f>'Eskom Data'!$A$121:$A$128</c:f>
              <c:numCache>
                <c:formatCode>0</c:formatCode>
                <c:ptCount val="8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'Eskom Data'!$K$121:$K$128</c:f>
              <c:numCache>
                <c:formatCode>0.00</c:formatCode>
                <c:ptCount val="8"/>
                <c:pt idx="0">
                  <c:v>-8.0306199175849216</c:v>
                </c:pt>
                <c:pt idx="1">
                  <c:v>2.6484576835232994</c:v>
                </c:pt>
                <c:pt idx="2">
                  <c:v>6.363320665205201</c:v>
                </c:pt>
                <c:pt idx="3">
                  <c:v>-1.3595215272551682</c:v>
                </c:pt>
                <c:pt idx="4">
                  <c:v>-0.64932185576897372</c:v>
                </c:pt>
                <c:pt idx="5">
                  <c:v>3.0688204859592227</c:v>
                </c:pt>
                <c:pt idx="6">
                  <c:v>0.93889643564762371</c:v>
                </c:pt>
                <c:pt idx="7">
                  <c:v>-3.6043883873432532</c:v>
                </c:pt>
              </c:numCache>
            </c:numRef>
          </c:val>
        </c:ser>
        <c:axId val="86609920"/>
        <c:axId val="86611456"/>
      </c:barChart>
      <c:catAx>
        <c:axId val="866099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6611456"/>
        <c:crosses val="autoZero"/>
        <c:auto val="1"/>
        <c:lblAlgn val="ctr"/>
        <c:lblOffset val="100"/>
      </c:catAx>
      <c:valAx>
        <c:axId val="8661145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66099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857924115864589"/>
          <c:y val="0.12749132108166741"/>
          <c:w val="0.17249231131031681"/>
          <c:h val="0.77674108826858301"/>
        </c:manualLayout>
      </c:layout>
      <c:spPr>
        <a:solidFill>
          <a:schemeClr val="bg1">
            <a:lumMod val="85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rgbClr val="9BBB59">
        <a:lumMod val="60000"/>
        <a:lumOff val="40000"/>
      </a:srgbClr>
    </a:solidFill>
    <a:ln w="0" cap="rnd"/>
    <a:effectLst>
      <a:outerShdw sx="1000" sy="1000" algn="ctr" rotWithShape="0">
        <a:srgbClr val="000000"/>
      </a:outerShdw>
    </a:effectLst>
  </c:sp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YoY</a:t>
            </a:r>
            <a:r>
              <a:rPr lang="en-ZA" sz="1200" baseline="0"/>
              <a:t> % change for Municipality Electricity</a:t>
            </a:r>
            <a:endParaRPr lang="en-ZA" sz="1200"/>
          </a:p>
        </c:rich>
      </c:tx>
      <c:layout>
        <c:manualLayout>
          <c:xMode val="edge"/>
          <c:yMode val="edge"/>
          <c:x val="0.33080942679367997"/>
          <c:y val="9.0062271627811235E-4"/>
        </c:manualLayout>
      </c:layout>
      <c:overlay val="1"/>
    </c:title>
    <c:plotArea>
      <c:layout>
        <c:manualLayout>
          <c:layoutTarget val="inner"/>
          <c:xMode val="edge"/>
          <c:yMode val="edge"/>
          <c:x val="5.4304265442755482E-2"/>
          <c:y val="8.4831443423332639E-2"/>
          <c:w val="0.71863930019337696"/>
          <c:h val="0.85736728591377331"/>
        </c:manualLayout>
      </c:layout>
      <c:barChart>
        <c:barDir val="col"/>
        <c:grouping val="clustered"/>
        <c:ser>
          <c:idx val="1"/>
          <c:order val="0"/>
          <c:tx>
            <c:strRef>
              <c:f>'Eskom Data'!$C$1:$C$2</c:f>
              <c:strCache>
                <c:ptCount val="1"/>
                <c:pt idx="0">
                  <c:v>Richards Bay/Empangeni Municipality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numRef>
              <c:f>'Eskom Data'!$A$121:$A$128</c:f>
              <c:numCache>
                <c:formatCode>0</c:formatCode>
                <c:ptCount val="8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'Eskom Data'!$C$121:$C$128</c:f>
              <c:numCache>
                <c:formatCode>0.00</c:formatCode>
                <c:ptCount val="8"/>
                <c:pt idx="0">
                  <c:v>6.6739721873478235</c:v>
                </c:pt>
                <c:pt idx="1">
                  <c:v>-3.5242257364737193</c:v>
                </c:pt>
                <c:pt idx="2">
                  <c:v>-1.7647088786430971</c:v>
                </c:pt>
                <c:pt idx="3">
                  <c:v>1.6724122353263351</c:v>
                </c:pt>
                <c:pt idx="4">
                  <c:v>11.519934950787457</c:v>
                </c:pt>
                <c:pt idx="5">
                  <c:v>18.72693396802239</c:v>
                </c:pt>
                <c:pt idx="6">
                  <c:v>0.25126842367495217</c:v>
                </c:pt>
                <c:pt idx="7">
                  <c:v>-8.967278435225392</c:v>
                </c:pt>
              </c:numCache>
            </c:numRef>
          </c:val>
        </c:ser>
        <c:ser>
          <c:idx val="4"/>
          <c:order val="1"/>
          <c:tx>
            <c:strRef>
              <c:f>'Eskom Data'!$F$1:$F$2</c:f>
              <c:strCache>
                <c:ptCount val="1"/>
                <c:pt idx="0">
                  <c:v>Durban Municipality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numRef>
              <c:f>'Eskom Data'!$A$121:$A$128</c:f>
              <c:numCache>
                <c:formatCode>0</c:formatCode>
                <c:ptCount val="8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'Eskom Data'!$F$121:$F$128</c:f>
              <c:numCache>
                <c:formatCode>0.00</c:formatCode>
                <c:ptCount val="8"/>
                <c:pt idx="0">
                  <c:v>2.8152919002485648</c:v>
                </c:pt>
                <c:pt idx="1">
                  <c:v>0.78209419636601396</c:v>
                </c:pt>
                <c:pt idx="2">
                  <c:v>3.2945451099585701</c:v>
                </c:pt>
                <c:pt idx="3">
                  <c:v>2.9797441632818127</c:v>
                </c:pt>
                <c:pt idx="4">
                  <c:v>-1.8472391697655748</c:v>
                </c:pt>
                <c:pt idx="5">
                  <c:v>-1.2017478500738248</c:v>
                </c:pt>
                <c:pt idx="6">
                  <c:v>8.0344236527854454E-2</c:v>
                </c:pt>
                <c:pt idx="7">
                  <c:v>4.3945965099257478</c:v>
                </c:pt>
              </c:numCache>
            </c:numRef>
          </c:val>
        </c:ser>
        <c:ser>
          <c:idx val="7"/>
          <c:order val="2"/>
          <c:tx>
            <c:strRef>
              <c:f>'Eskom Data'!$I$1:$I$2</c:f>
              <c:strCache>
                <c:ptCount val="1"/>
                <c:pt idx="0">
                  <c:v>Pietermaritzburg Municipality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numRef>
              <c:f>'Eskom Data'!$A$121:$A$128</c:f>
              <c:numCache>
                <c:formatCode>0</c:formatCode>
                <c:ptCount val="8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'Eskom Data'!$I$121:$I$128</c:f>
              <c:numCache>
                <c:formatCode>0.00</c:formatCode>
                <c:ptCount val="8"/>
                <c:pt idx="0">
                  <c:v>4.0326071268785482</c:v>
                </c:pt>
                <c:pt idx="1">
                  <c:v>1.2980416838362365</c:v>
                </c:pt>
                <c:pt idx="2">
                  <c:v>4.0108383030287786</c:v>
                </c:pt>
                <c:pt idx="3">
                  <c:v>0.94499776711430417</c:v>
                </c:pt>
                <c:pt idx="4">
                  <c:v>-3.562560190209938</c:v>
                </c:pt>
                <c:pt idx="5">
                  <c:v>-2.1815634804240078</c:v>
                </c:pt>
                <c:pt idx="6">
                  <c:v>2.8846299508362536</c:v>
                </c:pt>
                <c:pt idx="7">
                  <c:v>2.6177710554741127</c:v>
                </c:pt>
              </c:numCache>
            </c:numRef>
          </c:val>
        </c:ser>
        <c:ser>
          <c:idx val="10"/>
          <c:order val="3"/>
          <c:tx>
            <c:strRef>
              <c:f>'Eskom Data'!$L$1:$L$2</c:f>
              <c:strCache>
                <c:ptCount val="1"/>
                <c:pt idx="0">
                  <c:v>Newcastle  Municipality</c:v>
                </c:pt>
              </c:strCache>
            </c:strRef>
          </c:tx>
          <c:spPr>
            <a:solidFill>
              <a:srgbClr val="7030A0"/>
            </a:solidFill>
          </c:spPr>
          <c:cat>
            <c:numRef>
              <c:f>'Eskom Data'!$A$121:$A$128</c:f>
              <c:numCache>
                <c:formatCode>0</c:formatCode>
                <c:ptCount val="8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'Eskom Data'!$L$121:$L$128</c:f>
              <c:numCache>
                <c:formatCode>0.00</c:formatCode>
                <c:ptCount val="8"/>
                <c:pt idx="0">
                  <c:v>3.7875738290218228</c:v>
                </c:pt>
                <c:pt idx="1">
                  <c:v>8.8668248057736232</c:v>
                </c:pt>
                <c:pt idx="2">
                  <c:v>9.2478099897945913</c:v>
                </c:pt>
                <c:pt idx="3">
                  <c:v>-2.7165426428277692</c:v>
                </c:pt>
                <c:pt idx="4">
                  <c:v>-1.6930248621568216</c:v>
                </c:pt>
                <c:pt idx="5">
                  <c:v>-2.9743741608620478</c:v>
                </c:pt>
                <c:pt idx="6">
                  <c:v>2.1628256507595438</c:v>
                </c:pt>
                <c:pt idx="7">
                  <c:v>-1.2443088307113441</c:v>
                </c:pt>
              </c:numCache>
            </c:numRef>
          </c:val>
        </c:ser>
        <c:ser>
          <c:idx val="0"/>
          <c:order val="4"/>
          <c:tx>
            <c:strRef>
              <c:f>'Eskom Data'!$N$1:$P$1</c:f>
              <c:strCache>
                <c:ptCount val="1"/>
                <c:pt idx="0">
                  <c:v>Portshepstone</c:v>
                </c:pt>
              </c:strCache>
            </c:strRef>
          </c:tx>
          <c:val>
            <c:numRef>
              <c:f>'Eskom Data'!$O$121:$O$128</c:f>
              <c:numCache>
                <c:formatCode>0.00</c:formatCode>
                <c:ptCount val="8"/>
                <c:pt idx="0">
                  <c:v>3.5955183205538317</c:v>
                </c:pt>
                <c:pt idx="1">
                  <c:v>3.9063084746244288</c:v>
                </c:pt>
                <c:pt idx="2">
                  <c:v>3.6873788916440922</c:v>
                </c:pt>
                <c:pt idx="3">
                  <c:v>5.5243500239404195</c:v>
                </c:pt>
                <c:pt idx="4">
                  <c:v>-1.849929141676502</c:v>
                </c:pt>
                <c:pt idx="5">
                  <c:v>2.0090292029815737</c:v>
                </c:pt>
                <c:pt idx="6">
                  <c:v>-1.4700350792038182E-2</c:v>
                </c:pt>
                <c:pt idx="7">
                  <c:v>0.27096142040238841</c:v>
                </c:pt>
              </c:numCache>
            </c:numRef>
          </c:val>
        </c:ser>
        <c:axId val="86848256"/>
        <c:axId val="86849792"/>
      </c:barChart>
      <c:catAx>
        <c:axId val="8684825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6849792"/>
        <c:crosses val="autoZero"/>
        <c:auto val="1"/>
        <c:lblAlgn val="ctr"/>
        <c:lblOffset val="100"/>
      </c:catAx>
      <c:valAx>
        <c:axId val="8684979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68482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740175834664019"/>
          <c:y val="0.10686562327857214"/>
          <c:w val="0.18259822665888398"/>
          <c:h val="0.56018248415326843"/>
        </c:manualLayout>
      </c:layout>
      <c:spPr>
        <a:solidFill>
          <a:schemeClr val="bg1">
            <a:lumMod val="85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3">
        <a:lumMod val="60000"/>
        <a:lumOff val="40000"/>
      </a:schemeClr>
    </a:solidFill>
  </c:sp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YoY</a:t>
            </a:r>
            <a:r>
              <a:rPr lang="en-ZA" sz="1200" baseline="0"/>
              <a:t> % change for Commercial Electricity</a:t>
            </a:r>
            <a:endParaRPr lang="en-ZA" sz="1200"/>
          </a:p>
        </c:rich>
      </c:tx>
      <c:layout>
        <c:manualLayout>
          <c:xMode val="edge"/>
          <c:yMode val="edge"/>
          <c:x val="0.25525259133814232"/>
          <c:y val="9.6152060414831028E-3"/>
        </c:manualLayout>
      </c:layout>
      <c:overlay val="1"/>
    </c:title>
    <c:plotArea>
      <c:layout>
        <c:manualLayout>
          <c:layoutTarget val="inner"/>
          <c:xMode val="edge"/>
          <c:yMode val="edge"/>
          <c:x val="5.4304265442755482E-2"/>
          <c:y val="8.1322024829540929E-2"/>
          <c:w val="0.71859146897303772"/>
          <c:h val="0.88035834363679744"/>
        </c:manualLayout>
      </c:layout>
      <c:barChart>
        <c:barDir val="col"/>
        <c:grouping val="clustered"/>
        <c:ser>
          <c:idx val="2"/>
          <c:order val="0"/>
          <c:tx>
            <c:strRef>
              <c:f>'Eskom Data'!$D$1:$D$2</c:f>
              <c:strCache>
                <c:ptCount val="1"/>
                <c:pt idx="0">
                  <c:v>Richards Bay/Empangeni Commercial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cat>
            <c:numRef>
              <c:f>'Eskom Data'!$A$121:$A$128</c:f>
              <c:numCache>
                <c:formatCode>0</c:formatCode>
                <c:ptCount val="8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'Eskom Data'!$D$121:$D$128</c:f>
              <c:numCache>
                <c:formatCode>0.00</c:formatCode>
                <c:ptCount val="8"/>
                <c:pt idx="0">
                  <c:v>11.157316887536544</c:v>
                </c:pt>
                <c:pt idx="1">
                  <c:v>8.981963099447059</c:v>
                </c:pt>
                <c:pt idx="2">
                  <c:v>3.8348772361118528</c:v>
                </c:pt>
                <c:pt idx="3">
                  <c:v>6.7035948954037945</c:v>
                </c:pt>
                <c:pt idx="4">
                  <c:v>6.9591651912035299</c:v>
                </c:pt>
                <c:pt idx="5">
                  <c:v>8.6591897273917926</c:v>
                </c:pt>
                <c:pt idx="6">
                  <c:v>-31.94437453352197</c:v>
                </c:pt>
                <c:pt idx="7">
                  <c:v>1.3518749775336785</c:v>
                </c:pt>
              </c:numCache>
            </c:numRef>
          </c:val>
        </c:ser>
        <c:ser>
          <c:idx val="5"/>
          <c:order val="1"/>
          <c:tx>
            <c:strRef>
              <c:f>'Eskom Data'!$G$1:$G$2</c:f>
              <c:strCache>
                <c:ptCount val="1"/>
                <c:pt idx="0">
                  <c:v>Durban Commercial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numRef>
              <c:f>'Eskom Data'!$A$121:$A$128</c:f>
              <c:numCache>
                <c:formatCode>0</c:formatCode>
                <c:ptCount val="8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'Eskom Data'!$G$121:$G$128</c:f>
              <c:numCache>
                <c:formatCode>0.00</c:formatCode>
                <c:ptCount val="8"/>
                <c:pt idx="0">
                  <c:v>14.60295222514563</c:v>
                </c:pt>
                <c:pt idx="1">
                  <c:v>5.9162632718153985</c:v>
                </c:pt>
                <c:pt idx="2">
                  <c:v>8.3815041002725881</c:v>
                </c:pt>
                <c:pt idx="3">
                  <c:v>5.0652528746752781</c:v>
                </c:pt>
                <c:pt idx="4">
                  <c:v>-0.31367968031666699</c:v>
                </c:pt>
                <c:pt idx="5">
                  <c:v>3.9198660305636861</c:v>
                </c:pt>
                <c:pt idx="6">
                  <c:v>-29.975573187948086</c:v>
                </c:pt>
                <c:pt idx="7">
                  <c:v>7.1933532213233455</c:v>
                </c:pt>
              </c:numCache>
            </c:numRef>
          </c:val>
        </c:ser>
        <c:ser>
          <c:idx val="8"/>
          <c:order val="2"/>
          <c:tx>
            <c:strRef>
              <c:f>'Eskom Data'!$J$1:$J$2</c:f>
              <c:strCache>
                <c:ptCount val="1"/>
                <c:pt idx="0">
                  <c:v>Pietermaritzburg Commercial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numRef>
              <c:f>'Eskom Data'!$A$121:$A$128</c:f>
              <c:numCache>
                <c:formatCode>0</c:formatCode>
                <c:ptCount val="8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'Eskom Data'!$J$121:$J$128</c:f>
              <c:numCache>
                <c:formatCode>0.00</c:formatCode>
                <c:ptCount val="8"/>
                <c:pt idx="0">
                  <c:v>11.506273850884911</c:v>
                </c:pt>
                <c:pt idx="1">
                  <c:v>1.8959196784452286</c:v>
                </c:pt>
                <c:pt idx="2">
                  <c:v>4.9366008927027289</c:v>
                </c:pt>
                <c:pt idx="3">
                  <c:v>2.513245852529443</c:v>
                </c:pt>
                <c:pt idx="4">
                  <c:v>5.654957014927823</c:v>
                </c:pt>
                <c:pt idx="5">
                  <c:v>3.6605140780033545</c:v>
                </c:pt>
                <c:pt idx="6">
                  <c:v>-44.197997656433955</c:v>
                </c:pt>
                <c:pt idx="7">
                  <c:v>9.6691884255841174</c:v>
                </c:pt>
              </c:numCache>
            </c:numRef>
          </c:val>
        </c:ser>
        <c:ser>
          <c:idx val="11"/>
          <c:order val="3"/>
          <c:tx>
            <c:strRef>
              <c:f>'Eskom Data'!$M$1:$M$2</c:f>
              <c:strCache>
                <c:ptCount val="1"/>
                <c:pt idx="0">
                  <c:v>Newcastle  Commercial</c:v>
                </c:pt>
              </c:strCache>
            </c:strRef>
          </c:tx>
          <c:spPr>
            <a:solidFill>
              <a:srgbClr val="7030A0"/>
            </a:solidFill>
          </c:spPr>
          <c:cat>
            <c:numRef>
              <c:f>'Eskom Data'!$A$121:$A$128</c:f>
              <c:numCache>
                <c:formatCode>0</c:formatCode>
                <c:ptCount val="8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'Eskom Data'!$M$121:$M$128</c:f>
              <c:numCache>
                <c:formatCode>0.00</c:formatCode>
                <c:ptCount val="8"/>
                <c:pt idx="0">
                  <c:v>10.144296126915661</c:v>
                </c:pt>
                <c:pt idx="1">
                  <c:v>-10.0824656349878</c:v>
                </c:pt>
                <c:pt idx="2">
                  <c:v>-6.3545508316128414</c:v>
                </c:pt>
                <c:pt idx="3">
                  <c:v>24.618185385128101</c:v>
                </c:pt>
                <c:pt idx="4">
                  <c:v>-7.7234228114088488</c:v>
                </c:pt>
                <c:pt idx="5">
                  <c:v>7.6054456304495854</c:v>
                </c:pt>
                <c:pt idx="6">
                  <c:v>11.270628037667782</c:v>
                </c:pt>
                <c:pt idx="7">
                  <c:v>-4.6833899261282577</c:v>
                </c:pt>
              </c:numCache>
            </c:numRef>
          </c:val>
        </c:ser>
        <c:axId val="86892928"/>
        <c:axId val="86894464"/>
      </c:barChart>
      <c:catAx>
        <c:axId val="868929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6894464"/>
        <c:crosses val="autoZero"/>
        <c:auto val="1"/>
        <c:lblAlgn val="ctr"/>
        <c:lblOffset val="100"/>
      </c:catAx>
      <c:valAx>
        <c:axId val="8689446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68929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640572397514054"/>
          <c:y val="0.15173466952994524"/>
          <c:w val="0.18466578955548382"/>
          <c:h val="0.69262059251391483"/>
        </c:manualLayout>
      </c:layout>
      <c:spPr>
        <a:solidFill>
          <a:schemeClr val="bg1">
            <a:lumMod val="85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3">
        <a:lumMod val="60000"/>
        <a:lumOff val="40000"/>
      </a:schemeClr>
    </a:solidFill>
  </c:sp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4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114299</xdr:colOff>
      <xdr:row>0</xdr:row>
      <xdr:rowOff>95250</xdr:rowOff>
    </xdr:from>
    <xdr:to>
      <xdr:col>12</xdr:col>
      <xdr:colOff>485775</xdr:colOff>
      <xdr:row>29</xdr:row>
      <xdr:rowOff>123825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85724</xdr:colOff>
      <xdr:row>31</xdr:row>
      <xdr:rowOff>104775</xdr:rowOff>
    </xdr:from>
    <xdr:to>
      <xdr:col>12</xdr:col>
      <xdr:colOff>438149</xdr:colOff>
      <xdr:row>60</xdr:row>
      <xdr:rowOff>133350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85724</xdr:colOff>
      <xdr:row>62</xdr:row>
      <xdr:rowOff>38100</xdr:rowOff>
    </xdr:from>
    <xdr:to>
      <xdr:col>12</xdr:col>
      <xdr:colOff>438149</xdr:colOff>
      <xdr:row>91</xdr:row>
      <xdr:rowOff>66675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66676</xdr:colOff>
      <xdr:row>0</xdr:row>
      <xdr:rowOff>85725</xdr:rowOff>
    </xdr:from>
    <xdr:to>
      <xdr:col>11</xdr:col>
      <xdr:colOff>638176</xdr:colOff>
      <xdr:row>29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104774</xdr:colOff>
      <xdr:row>30</xdr:row>
      <xdr:rowOff>104775</xdr:rowOff>
    </xdr:from>
    <xdr:to>
      <xdr:col>7</xdr:col>
      <xdr:colOff>695324</xdr:colOff>
      <xdr:row>51</xdr:row>
      <xdr:rowOff>95249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95249</xdr:colOff>
      <xdr:row>52</xdr:row>
      <xdr:rowOff>47624</xdr:rowOff>
    </xdr:from>
    <xdr:to>
      <xdr:col>7</xdr:col>
      <xdr:colOff>666749</xdr:colOff>
      <xdr:row>73</xdr:row>
      <xdr:rowOff>66674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66677</xdr:colOff>
      <xdr:row>74</xdr:row>
      <xdr:rowOff>57149</xdr:rowOff>
    </xdr:from>
    <xdr:to>
      <xdr:col>7</xdr:col>
      <xdr:colOff>647700</xdr:colOff>
      <xdr:row>95</xdr:row>
      <xdr:rowOff>114299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44"/>
  <sheetViews>
    <sheetView tabSelected="1" workbookViewId="0">
      <selection sqref="A1:A2"/>
    </sheetView>
  </sheetViews>
  <sheetFormatPr defaultRowHeight="12.75"/>
  <cols>
    <col min="1" max="1" width="19.5703125" customWidth="1"/>
    <col min="2" max="16" width="13.85546875" customWidth="1"/>
  </cols>
  <sheetData>
    <row r="1" spans="1:16" ht="22.5" customHeight="1">
      <c r="A1" s="47" t="s">
        <v>7</v>
      </c>
      <c r="B1" s="49" t="s">
        <v>3</v>
      </c>
      <c r="C1" s="50"/>
      <c r="D1" s="51"/>
      <c r="E1" s="49" t="s">
        <v>4</v>
      </c>
      <c r="F1" s="50"/>
      <c r="G1" s="51"/>
      <c r="H1" s="49" t="s">
        <v>2</v>
      </c>
      <c r="I1" s="50"/>
      <c r="J1" s="51"/>
      <c r="K1" s="49" t="s">
        <v>5</v>
      </c>
      <c r="L1" s="50"/>
      <c r="M1" s="51"/>
      <c r="N1" s="49" t="s">
        <v>28</v>
      </c>
      <c r="O1" s="50"/>
      <c r="P1" s="51"/>
    </row>
    <row r="2" spans="1:16" s="1" customFormat="1" ht="26.25" customHeight="1" thickBot="1">
      <c r="A2" s="48"/>
      <c r="B2" s="2" t="s">
        <v>26</v>
      </c>
      <c r="C2" s="3" t="s">
        <v>6</v>
      </c>
      <c r="D2" s="4" t="s">
        <v>0</v>
      </c>
      <c r="E2" s="2" t="s">
        <v>1</v>
      </c>
      <c r="F2" s="3" t="str">
        <f>C2</f>
        <v>Municipality</v>
      </c>
      <c r="G2" s="4" t="s">
        <v>0</v>
      </c>
      <c r="H2" s="2" t="s">
        <v>1</v>
      </c>
      <c r="I2" s="3" t="str">
        <f>C2</f>
        <v>Municipality</v>
      </c>
      <c r="J2" s="4" t="s">
        <v>0</v>
      </c>
      <c r="K2" s="2" t="s">
        <v>1</v>
      </c>
      <c r="L2" s="3" t="str">
        <f>F2</f>
        <v>Municipality</v>
      </c>
      <c r="M2" s="4" t="s">
        <v>0</v>
      </c>
      <c r="N2" s="2" t="s">
        <v>1</v>
      </c>
      <c r="O2" s="3" t="str">
        <f>I2</f>
        <v>Municipality</v>
      </c>
      <c r="P2" s="4" t="s">
        <v>0</v>
      </c>
    </row>
    <row r="3" spans="1:16" hidden="1">
      <c r="A3" s="44">
        <v>37622</v>
      </c>
      <c r="B3" s="40">
        <v>1</v>
      </c>
      <c r="C3" s="40">
        <v>1</v>
      </c>
      <c r="D3" s="40">
        <v>1</v>
      </c>
      <c r="E3" s="41">
        <v>1</v>
      </c>
      <c r="F3" s="41">
        <v>1</v>
      </c>
      <c r="G3" s="41">
        <v>1</v>
      </c>
      <c r="H3" s="42">
        <v>1</v>
      </c>
      <c r="I3" s="42">
        <v>1</v>
      </c>
      <c r="J3" s="42">
        <v>1</v>
      </c>
      <c r="K3" s="40">
        <v>1</v>
      </c>
      <c r="L3" s="40">
        <v>1</v>
      </c>
      <c r="M3" s="40">
        <v>1</v>
      </c>
      <c r="N3" s="43"/>
      <c r="O3" s="43">
        <v>1</v>
      </c>
      <c r="P3" s="43"/>
    </row>
    <row r="4" spans="1:16" hidden="1">
      <c r="A4" s="44">
        <v>37653</v>
      </c>
      <c r="B4" s="40">
        <v>0.76616401569923565</v>
      </c>
      <c r="C4" s="40">
        <v>0.91244885101615669</v>
      </c>
      <c r="D4" s="40">
        <v>0.72464741532006438</v>
      </c>
      <c r="E4" s="41">
        <v>0.92835060399610692</v>
      </c>
      <c r="F4" s="41">
        <v>0.95963069119917821</v>
      </c>
      <c r="G4" s="41">
        <v>0.89388693269730946</v>
      </c>
      <c r="H4" s="42">
        <v>1.6769887785796243</v>
      </c>
      <c r="I4" s="42">
        <v>0.97746924785354738</v>
      </c>
      <c r="J4" s="42">
        <v>0.90906767969195612</v>
      </c>
      <c r="K4" s="40">
        <v>1.2020599793415685</v>
      </c>
      <c r="L4" s="40">
        <v>0.78934748002835686</v>
      </c>
      <c r="M4" s="40">
        <v>0.97779336745707179</v>
      </c>
      <c r="N4" s="43"/>
      <c r="O4" s="43">
        <v>0.97551115297215307</v>
      </c>
      <c r="P4" s="43"/>
    </row>
    <row r="5" spans="1:16" hidden="1">
      <c r="A5" s="44">
        <v>37681</v>
      </c>
      <c r="B5" s="45">
        <v>1.2455894236727949</v>
      </c>
      <c r="C5" s="40">
        <v>0.85964864113606843</v>
      </c>
      <c r="D5" s="40">
        <v>1.4147958323031067</v>
      </c>
      <c r="E5" s="41">
        <v>2.7482196713803173</v>
      </c>
      <c r="F5" s="41">
        <v>1.0429759047543965</v>
      </c>
      <c r="G5" s="41">
        <v>1.4006569035806593</v>
      </c>
      <c r="H5" s="42">
        <v>0.66228420712066238</v>
      </c>
      <c r="I5" s="42">
        <v>1.0733633873906898</v>
      </c>
      <c r="J5" s="42">
        <v>2.0599216374906404</v>
      </c>
      <c r="K5" s="40">
        <v>0.99462213170890257</v>
      </c>
      <c r="L5" s="40">
        <v>0.69832240029749093</v>
      </c>
      <c r="M5" s="40">
        <v>0.56489977722258078</v>
      </c>
      <c r="N5" s="43"/>
      <c r="O5" s="43">
        <v>1.0064733692879417</v>
      </c>
      <c r="P5" s="43"/>
    </row>
    <row r="6" spans="1:16" hidden="1">
      <c r="A6" s="44">
        <v>37712</v>
      </c>
      <c r="B6" s="40">
        <v>0.93003882255732284</v>
      </c>
      <c r="C6" s="40">
        <v>1.064444857833635</v>
      </c>
      <c r="D6" s="40">
        <v>1.2869886861747475</v>
      </c>
      <c r="E6" s="41">
        <v>2.9407631977443174</v>
      </c>
      <c r="F6" s="41">
        <v>0.98590190072779649</v>
      </c>
      <c r="G6" s="41">
        <v>1.4373594062394666</v>
      </c>
      <c r="H6" s="42">
        <v>0.62385186553628469</v>
      </c>
      <c r="I6" s="42">
        <v>1.0223338157715041</v>
      </c>
      <c r="J6" s="42">
        <v>1.7320250185140194</v>
      </c>
      <c r="K6" s="40">
        <v>1.0776399100770768</v>
      </c>
      <c r="L6" s="40">
        <v>0.96068778290489631</v>
      </c>
      <c r="M6" s="40">
        <v>0.63047941199795821</v>
      </c>
      <c r="N6" s="43"/>
      <c r="O6" s="43">
        <v>1.0064733692879417</v>
      </c>
      <c r="P6" s="43"/>
    </row>
    <row r="7" spans="1:16" hidden="1">
      <c r="A7" s="44">
        <v>37742</v>
      </c>
      <c r="B7" s="40">
        <v>1.0541510121875646</v>
      </c>
      <c r="C7" s="40">
        <v>0.93821100159519299</v>
      </c>
      <c r="D7" s="40">
        <v>1.5190336823732691</v>
      </c>
      <c r="E7" s="41">
        <v>2.6452682343848402</v>
      </c>
      <c r="F7" s="41">
        <v>1.0158126190032164</v>
      </c>
      <c r="G7" s="41">
        <v>1.3986890816908817</v>
      </c>
      <c r="H7" s="42">
        <v>0.70641632202853855</v>
      </c>
      <c r="I7" s="42">
        <v>1.106413778941205</v>
      </c>
      <c r="J7" s="42">
        <v>2.4194780031686398</v>
      </c>
      <c r="K7" s="40">
        <v>1.1646352440263239</v>
      </c>
      <c r="L7" s="40">
        <v>1.0410387269439951</v>
      </c>
      <c r="M7" s="40">
        <v>0.63547772390387403</v>
      </c>
      <c r="N7" s="43"/>
      <c r="O7" s="43">
        <v>0.98438244323703661</v>
      </c>
      <c r="P7" s="43"/>
    </row>
    <row r="8" spans="1:16" hidden="1">
      <c r="A8" s="44">
        <v>37773</v>
      </c>
      <c r="B8" s="40">
        <v>0.74620509192315643</v>
      </c>
      <c r="C8" s="40">
        <v>0.9396711232256495</v>
      </c>
      <c r="D8" s="40">
        <v>1.3317321149506336</v>
      </c>
      <c r="E8" s="41">
        <v>2.4714491283563298</v>
      </c>
      <c r="F8" s="41">
        <v>1.0057951720075582</v>
      </c>
      <c r="G8" s="41">
        <v>1.2088384237768535</v>
      </c>
      <c r="H8" s="42">
        <v>0.58276679947268628</v>
      </c>
      <c r="I8" s="42">
        <v>1.1292229514862506</v>
      </c>
      <c r="J8" s="42">
        <v>2.4879900124517373</v>
      </c>
      <c r="K8" s="40">
        <v>0.61317590088596963</v>
      </c>
      <c r="L8" s="40">
        <v>1.1002928197340534</v>
      </c>
      <c r="M8" s="40">
        <v>0.59133215912881942</v>
      </c>
      <c r="N8" s="43"/>
      <c r="O8" s="43">
        <v>0.95685419493879476</v>
      </c>
      <c r="P8" s="43"/>
    </row>
    <row r="9" spans="1:16" hidden="1">
      <c r="A9" s="44">
        <v>37803</v>
      </c>
      <c r="B9" s="40">
        <v>0.84935705432761821</v>
      </c>
      <c r="C9" s="40">
        <v>0.96305996075299538</v>
      </c>
      <c r="D9" s="40">
        <v>1.2009059016838628</v>
      </c>
      <c r="E9" s="41">
        <v>3.5243164681971719</v>
      </c>
      <c r="F9" s="41">
        <v>1.0557477968788949</v>
      </c>
      <c r="G9" s="41">
        <v>1.3264352210480412</v>
      </c>
      <c r="H9" s="42">
        <v>0.88288870123533092</v>
      </c>
      <c r="I9" s="42">
        <v>1.1795946485129694</v>
      </c>
      <c r="J9" s="42">
        <v>2.2738590663358256</v>
      </c>
      <c r="K9" s="40">
        <v>1.3145967854306682</v>
      </c>
      <c r="L9" s="40">
        <v>1.1783502992311765</v>
      </c>
      <c r="M9" s="40">
        <v>0.75507480641343994</v>
      </c>
      <c r="N9" s="43"/>
      <c r="O9" s="43">
        <v>0.99555624356509065</v>
      </c>
      <c r="P9" s="43"/>
    </row>
    <row r="10" spans="1:16" hidden="1">
      <c r="A10" s="44">
        <v>37834</v>
      </c>
      <c r="B10" s="40">
        <v>1.0810125831439785</v>
      </c>
      <c r="C10" s="40">
        <v>0.97720994251947135</v>
      </c>
      <c r="D10" s="40">
        <v>1.3853065000162283</v>
      </c>
      <c r="E10" s="41">
        <v>3.7006977443178566</v>
      </c>
      <c r="F10" s="41">
        <v>1.0451388472240548</v>
      </c>
      <c r="G10" s="41">
        <v>1.3440089031618407</v>
      </c>
      <c r="H10" s="42">
        <v>0.92933768809878214</v>
      </c>
      <c r="I10" s="42">
        <v>1.1521601326750128</v>
      </c>
      <c r="J10" s="42">
        <v>2.3709579058739005</v>
      </c>
      <c r="K10" s="40">
        <v>1.4169380387745332</v>
      </c>
      <c r="L10" s="40">
        <v>0.98240929182870829</v>
      </c>
      <c r="M10" s="40">
        <v>0.83975532668806552</v>
      </c>
      <c r="N10" s="43"/>
      <c r="O10" s="43">
        <v>0.96314100426998206</v>
      </c>
      <c r="P10" s="43"/>
    </row>
    <row r="11" spans="1:16" hidden="1">
      <c r="A11" s="44">
        <v>37865</v>
      </c>
      <c r="B11" s="40">
        <v>1.5018528196653584</v>
      </c>
      <c r="C11" s="40">
        <v>0.9174922293453831</v>
      </c>
      <c r="D11" s="40">
        <v>1.4584809924618536</v>
      </c>
      <c r="E11" s="41">
        <v>4.5337642411404362</v>
      </c>
      <c r="F11" s="41">
        <v>0.99967950858875332</v>
      </c>
      <c r="G11" s="41">
        <v>1.5202232456374536</v>
      </c>
      <c r="H11" s="42">
        <v>0.93677832108816328</v>
      </c>
      <c r="I11" s="42">
        <v>1.1135279776054567</v>
      </c>
      <c r="J11" s="42">
        <v>2.2813732509084579</v>
      </c>
      <c r="K11" s="40">
        <v>1.1833422153531792</v>
      </c>
      <c r="L11" s="40">
        <v>0.99048725130472848</v>
      </c>
      <c r="M11" s="40">
        <v>0.67971955802764805</v>
      </c>
      <c r="N11" s="43"/>
      <c r="O11" s="43">
        <v>0.9426096479680981</v>
      </c>
      <c r="P11" s="43"/>
    </row>
    <row r="12" spans="1:16" hidden="1">
      <c r="A12" s="44">
        <v>37895</v>
      </c>
      <c r="B12" s="40">
        <v>1.2891384011567857</v>
      </c>
      <c r="C12" s="40">
        <v>0.9019007214144773</v>
      </c>
      <c r="D12" s="40">
        <v>1.5315600858282288</v>
      </c>
      <c r="E12" s="41">
        <v>3.9024384553729892</v>
      </c>
      <c r="F12" s="41">
        <v>1.0457085977066278</v>
      </c>
      <c r="G12" s="41">
        <v>1.2948590683508072</v>
      </c>
      <c r="H12" s="42">
        <v>0.86811475635625013</v>
      </c>
      <c r="I12" s="42">
        <v>1.1402149344733776</v>
      </c>
      <c r="J12" s="42">
        <v>2.0607580565018835</v>
      </c>
      <c r="K12" s="40">
        <v>1.3914839616483474</v>
      </c>
      <c r="L12" s="40">
        <v>0.98332933381449683</v>
      </c>
      <c r="M12" s="40">
        <v>0.65119414848751467</v>
      </c>
      <c r="N12" s="43"/>
      <c r="O12" s="43">
        <v>0.99537793239050665</v>
      </c>
      <c r="P12" s="43"/>
    </row>
    <row r="13" spans="1:16" hidden="1">
      <c r="A13" s="44">
        <v>37926</v>
      </c>
      <c r="B13" s="40">
        <v>1.3607829993802936</v>
      </c>
      <c r="C13" s="40">
        <v>0.93905259996882773</v>
      </c>
      <c r="D13" s="40">
        <v>1.4887519906007489</v>
      </c>
      <c r="E13" s="41">
        <v>3.7617090799793895</v>
      </c>
      <c r="F13" s="41">
        <v>1.0093283626047462</v>
      </c>
      <c r="G13" s="41">
        <v>1.4900490614477959</v>
      </c>
      <c r="H13" s="42">
        <v>0.96903509622746742</v>
      </c>
      <c r="I13" s="42">
        <v>1.0877517155983623</v>
      </c>
      <c r="J13" s="42">
        <v>2.3604300893392272</v>
      </c>
      <c r="K13" s="40">
        <v>1.2350535926851196</v>
      </c>
      <c r="L13" s="40">
        <v>0.94857656819301739</v>
      </c>
      <c r="M13" s="40">
        <v>0.81295220635312737</v>
      </c>
      <c r="N13" s="43"/>
      <c r="O13" s="43">
        <v>0.97074294443854048</v>
      </c>
      <c r="P13" s="43"/>
    </row>
    <row r="14" spans="1:16" hidden="1">
      <c r="A14" s="44">
        <v>37956</v>
      </c>
      <c r="B14" s="40">
        <v>0.9520752943606694</v>
      </c>
      <c r="C14" s="40">
        <v>0.96625042724517873</v>
      </c>
      <c r="D14" s="40">
        <v>1.2953751623021952</v>
      </c>
      <c r="E14" s="41">
        <v>2.8770063548405562</v>
      </c>
      <c r="F14" s="41">
        <v>1.0121692011993255</v>
      </c>
      <c r="G14" s="41">
        <v>1.3288846697148664</v>
      </c>
      <c r="H14" s="42">
        <v>0.7283826828795148</v>
      </c>
      <c r="I14" s="42">
        <v>0.98807988241299904</v>
      </c>
      <c r="J14" s="42">
        <v>2.2800266194018644</v>
      </c>
      <c r="K14" s="40">
        <v>0.84187964712288299</v>
      </c>
      <c r="L14" s="40">
        <v>0.85051722021839204</v>
      </c>
      <c r="M14" s="40">
        <v>0.5831124647261714</v>
      </c>
      <c r="N14" s="43"/>
      <c r="O14" s="43">
        <v>0.98654692367855545</v>
      </c>
      <c r="P14" s="43"/>
    </row>
    <row r="15" spans="1:16" hidden="1">
      <c r="A15" s="44">
        <v>37987</v>
      </c>
      <c r="B15" s="40">
        <v>0.99764397851683539</v>
      </c>
      <c r="C15" s="40">
        <v>0.99384842452053523</v>
      </c>
      <c r="D15" s="40">
        <v>1.4354325989677135</v>
      </c>
      <c r="E15" s="41">
        <v>3.5791187668174276</v>
      </c>
      <c r="F15" s="41">
        <v>1.0136802118407702</v>
      </c>
      <c r="G15" s="41">
        <v>1.6045940040823807</v>
      </c>
      <c r="H15" s="42">
        <v>0.7124168555766428</v>
      </c>
      <c r="I15" s="42">
        <v>1.0231594539398707</v>
      </c>
      <c r="J15" s="42">
        <v>2.2578762020859058</v>
      </c>
      <c r="K15" s="40">
        <v>0.99334500234312517</v>
      </c>
      <c r="L15" s="40">
        <v>1</v>
      </c>
      <c r="M15" s="40">
        <v>1.0825631975532461</v>
      </c>
      <c r="N15" s="43"/>
      <c r="O15" s="43">
        <v>1.0013511505195152</v>
      </c>
      <c r="P15" s="43"/>
    </row>
    <row r="16" spans="1:16" hidden="1">
      <c r="A16" s="44">
        <v>38018</v>
      </c>
      <c r="B16" s="40">
        <v>0.87279270811815735</v>
      </c>
      <c r="C16" s="40">
        <v>0.94437926970198438</v>
      </c>
      <c r="D16" s="40">
        <v>1.4759179971991605</v>
      </c>
      <c r="E16" s="41">
        <v>2.4134241712944409</v>
      </c>
      <c r="F16" s="41">
        <v>0.99838247866139052</v>
      </c>
      <c r="G16" s="41">
        <v>1.4657807500632054</v>
      </c>
      <c r="H16" s="42">
        <v>0.66195105071864935</v>
      </c>
      <c r="I16" s="42">
        <v>1.0522111019508522</v>
      </c>
      <c r="J16" s="42">
        <v>2.3224278404766325</v>
      </c>
      <c r="K16" s="40">
        <v>0.80594824691972811</v>
      </c>
      <c r="L16" s="40">
        <v>0.97739920754571818</v>
      </c>
      <c r="M16" s="40">
        <v>1.1748072218066115</v>
      </c>
      <c r="N16" s="43"/>
      <c r="O16" s="43">
        <v>1.0028305696017805</v>
      </c>
      <c r="P16" s="43"/>
    </row>
    <row r="17" spans="1:16" hidden="1">
      <c r="A17" s="44">
        <v>38047</v>
      </c>
      <c r="B17" s="40">
        <v>0.82940539144804792</v>
      </c>
      <c r="C17" s="40">
        <v>1.0088132944433374</v>
      </c>
      <c r="D17" s="40">
        <v>1.2705378949102737</v>
      </c>
      <c r="E17" s="41">
        <v>3.0773618824068247</v>
      </c>
      <c r="F17" s="41">
        <v>1.0717859095725515</v>
      </c>
      <c r="G17" s="41">
        <v>1.4912542205703896</v>
      </c>
      <c r="H17" s="42">
        <v>0.59178964970247516</v>
      </c>
      <c r="I17" s="42">
        <v>1.1318908878810126</v>
      </c>
      <c r="J17" s="42">
        <v>1.9977280804580999</v>
      </c>
      <c r="K17" s="40">
        <v>0.90235230532160393</v>
      </c>
      <c r="L17" s="40">
        <v>0.91062861445065846</v>
      </c>
      <c r="M17" s="40">
        <v>0.52732399204177827</v>
      </c>
      <c r="N17" s="43"/>
      <c r="O17" s="43">
        <v>1.0458525054507266</v>
      </c>
      <c r="P17" s="43"/>
    </row>
    <row r="18" spans="1:16" hidden="1">
      <c r="A18" s="44">
        <v>38078</v>
      </c>
      <c r="B18" s="40">
        <v>0.98537492253666603</v>
      </c>
      <c r="C18" s="40">
        <v>1.1120206982135374</v>
      </c>
      <c r="D18" s="40">
        <v>1.3904481866562939</v>
      </c>
      <c r="E18" s="41">
        <v>3.0630861052269993</v>
      </c>
      <c r="F18" s="41">
        <v>0.99764201939369013</v>
      </c>
      <c r="G18" s="41">
        <v>1.5472585335095501</v>
      </c>
      <c r="H18" s="42">
        <v>0.63641571276738917</v>
      </c>
      <c r="I18" s="42">
        <v>1.0500144541228602</v>
      </c>
      <c r="J18" s="42">
        <v>2.1184819293436035</v>
      </c>
      <c r="K18" s="40">
        <v>0.81763284051225515</v>
      </c>
      <c r="L18" s="40">
        <v>1.0003430121689176</v>
      </c>
      <c r="M18" s="40">
        <v>0.5507992932112632</v>
      </c>
      <c r="N18" s="43"/>
      <c r="O18" s="43">
        <v>0.97374866318173947</v>
      </c>
      <c r="P18" s="43"/>
    </row>
    <row r="19" spans="1:16" hidden="1">
      <c r="A19" s="44">
        <v>38108</v>
      </c>
      <c r="B19" s="40">
        <v>0.81385106382978722</v>
      </c>
      <c r="C19" s="40">
        <v>1.1619150821079429</v>
      </c>
      <c r="D19" s="40">
        <v>1.3381635289381018</v>
      </c>
      <c r="E19" s="41">
        <v>3.262900183202611</v>
      </c>
      <c r="F19" s="41">
        <v>1.0580498509666003</v>
      </c>
      <c r="G19" s="41">
        <v>1.4725951574822986</v>
      </c>
      <c r="H19" s="42">
        <v>0.69958382496214488</v>
      </c>
      <c r="I19" s="42">
        <v>1.1137975422612154</v>
      </c>
      <c r="J19" s="42">
        <v>2.341230312116942</v>
      </c>
      <c r="K19" s="40">
        <v>0.96659336579054922</v>
      </c>
      <c r="L19" s="40">
        <v>0.89983037155224688</v>
      </c>
      <c r="M19" s="40">
        <v>0.55307053300856768</v>
      </c>
      <c r="N19" s="43"/>
      <c r="O19" s="43">
        <v>0.99326858130982687</v>
      </c>
      <c r="P19" s="43"/>
    </row>
    <row r="20" spans="1:16" hidden="1">
      <c r="A20" s="44">
        <v>38139</v>
      </c>
      <c r="B20" s="40">
        <v>0.82800960545341862</v>
      </c>
      <c r="C20" s="40">
        <v>1.0878672819742268</v>
      </c>
      <c r="D20" s="40">
        <v>1.3097864632894538</v>
      </c>
      <c r="E20" s="41">
        <v>3.0844724337321803</v>
      </c>
      <c r="F20" s="41">
        <v>1.0348829693933204</v>
      </c>
      <c r="G20" s="41">
        <v>1.3450722235472239</v>
      </c>
      <c r="H20" s="42">
        <v>0.66990222814600697</v>
      </c>
      <c r="I20" s="42">
        <v>1.2021300283445313</v>
      </c>
      <c r="J20" s="42">
        <v>2.0953060909643311</v>
      </c>
      <c r="K20" s="40">
        <v>0.92658208240952566</v>
      </c>
      <c r="L20" s="40">
        <v>1.0514706017047108</v>
      </c>
      <c r="M20" s="40">
        <v>0.62905997404076408</v>
      </c>
      <c r="N20" s="43"/>
      <c r="O20" s="43">
        <v>0.98097940815262885</v>
      </c>
      <c r="P20" s="43"/>
    </row>
    <row r="21" spans="1:16" hidden="1">
      <c r="A21" s="44">
        <v>38169</v>
      </c>
      <c r="B21" s="40">
        <v>1.0847699855401778</v>
      </c>
      <c r="C21" s="40">
        <v>0.93732005023051179</v>
      </c>
      <c r="D21" s="40">
        <v>1.4798824316376258</v>
      </c>
      <c r="E21" s="41">
        <v>4.3840989050781474</v>
      </c>
      <c r="F21" s="41">
        <v>1.0862949782363618</v>
      </c>
      <c r="G21" s="41">
        <v>1.4667651586371162</v>
      </c>
      <c r="H21" s="42">
        <v>1.0362164869679129</v>
      </c>
      <c r="I21" s="42">
        <v>1.2409927284520494</v>
      </c>
      <c r="J21" s="42">
        <v>2.3040820598819889</v>
      </c>
      <c r="K21" s="40">
        <v>1.3826885589763489</v>
      </c>
      <c r="L21" s="40">
        <v>0.88977814577421832</v>
      </c>
      <c r="M21" s="40">
        <v>0.7389670395950575</v>
      </c>
      <c r="N21" s="43"/>
      <c r="O21" s="43">
        <v>1.0262696216187384</v>
      </c>
      <c r="P21" s="43"/>
    </row>
    <row r="22" spans="1:16" hidden="1">
      <c r="A22" s="44">
        <v>38200</v>
      </c>
      <c r="B22" s="40">
        <v>0.94714749018797773</v>
      </c>
      <c r="C22" s="40">
        <v>0.94394142551030336</v>
      </c>
      <c r="D22" s="40">
        <v>1.398318144624108</v>
      </c>
      <c r="E22" s="41">
        <v>2.9060465449132651</v>
      </c>
      <c r="F22" s="41">
        <v>1.0648462964449246</v>
      </c>
      <c r="G22" s="41">
        <v>1.4041355083752773</v>
      </c>
      <c r="H22" s="42">
        <v>0.76752790323099829</v>
      </c>
      <c r="I22" s="42">
        <v>1.1768233205213594</v>
      </c>
      <c r="J22" s="42">
        <v>2.2997499263698389</v>
      </c>
      <c r="K22" s="40">
        <v>1.1745548803289891</v>
      </c>
      <c r="L22" s="40">
        <v>1.1242583335012521</v>
      </c>
      <c r="M22" s="40">
        <v>0.71944863650924995</v>
      </c>
      <c r="N22" s="43"/>
      <c r="O22" s="43">
        <v>1.009174020570538</v>
      </c>
      <c r="P22" s="43"/>
    </row>
    <row r="23" spans="1:16" hidden="1">
      <c r="A23" s="44">
        <v>38231</v>
      </c>
      <c r="B23" s="40">
        <v>1.336311402602768</v>
      </c>
      <c r="C23" s="40">
        <v>0.94921634608516159</v>
      </c>
      <c r="D23" s="40">
        <v>1.5977701992356239</v>
      </c>
      <c r="E23" s="41">
        <v>3.4912950134539416</v>
      </c>
      <c r="F23" s="41">
        <v>1.0357308314571949</v>
      </c>
      <c r="G23" s="41">
        <v>1.5042195541559322</v>
      </c>
      <c r="H23" s="42">
        <v>1.0064137963037978</v>
      </c>
      <c r="I23" s="42">
        <v>1.164053435264532</v>
      </c>
      <c r="J23" s="42">
        <v>2.4356757995202623</v>
      </c>
      <c r="K23" s="40">
        <v>1.1793005579745344</v>
      </c>
      <c r="L23" s="40">
        <v>1.0458125037781714</v>
      </c>
      <c r="M23" s="40">
        <v>0.75139587830736576</v>
      </c>
      <c r="N23" s="43"/>
      <c r="O23" s="43">
        <v>0.99042385129865385</v>
      </c>
      <c r="P23" s="43"/>
    </row>
    <row r="24" spans="1:16" hidden="1">
      <c r="A24" s="44">
        <v>38261</v>
      </c>
      <c r="B24" s="40">
        <v>1.248937616195001</v>
      </c>
      <c r="C24" s="40">
        <v>1.0044084242112485</v>
      </c>
      <c r="D24" s="40">
        <v>1.6290159522348973</v>
      </c>
      <c r="E24" s="41">
        <v>3.5406528024274349</v>
      </c>
      <c r="F24" s="41">
        <v>1.062331185643516</v>
      </c>
      <c r="G24" s="41">
        <v>1.4694331879586333</v>
      </c>
      <c r="H24" s="42">
        <v>0.88287537459874443</v>
      </c>
      <c r="I24" s="42">
        <v>1.1676518400830918</v>
      </c>
      <c r="J24" s="42">
        <v>2.0612381891779532</v>
      </c>
      <c r="K24" s="40">
        <v>1.2544766246501542</v>
      </c>
      <c r="L24" s="40">
        <v>0.9933792697916648</v>
      </c>
      <c r="M24" s="40">
        <v>0.72969125703008419</v>
      </c>
      <c r="N24" s="43"/>
      <c r="O24" s="43">
        <v>1.0312792445105385</v>
      </c>
      <c r="P24" s="43"/>
    </row>
    <row r="25" spans="1:16" hidden="1">
      <c r="A25" s="44">
        <v>38292</v>
      </c>
      <c r="B25" s="40">
        <v>1.1999175790126007</v>
      </c>
      <c r="C25" s="40">
        <v>0.99610725514440246</v>
      </c>
      <c r="D25" s="40">
        <v>1.5071341144494956</v>
      </c>
      <c r="E25" s="41">
        <v>3.2475067269708591</v>
      </c>
      <c r="F25" s="41">
        <v>1.0502146547444444</v>
      </c>
      <c r="G25" s="41">
        <v>1.5159745932031023</v>
      </c>
      <c r="H25" s="42">
        <v>0.79213260916076367</v>
      </c>
      <c r="I25" s="42">
        <v>1.1360007677961008</v>
      </c>
      <c r="J25" s="42">
        <v>2.3719939057242687</v>
      </c>
      <c r="K25" s="40">
        <v>1.0678511299790499</v>
      </c>
      <c r="L25" s="40">
        <v>1.0473677365226901</v>
      </c>
      <c r="M25" s="40">
        <v>0.93184793760651086</v>
      </c>
      <c r="N25" s="43"/>
      <c r="O25" s="43">
        <v>1.0696455677024983</v>
      </c>
      <c r="P25" s="43"/>
    </row>
    <row r="26" spans="1:16" hidden="1">
      <c r="A26" s="44">
        <v>38322</v>
      </c>
      <c r="B26" s="40">
        <v>1.0944435034083866</v>
      </c>
      <c r="C26" s="40">
        <v>0.99901015136256288</v>
      </c>
      <c r="D26" s="40">
        <v>1.5499050234821869</v>
      </c>
      <c r="E26" s="41">
        <v>3.4526571534894375</v>
      </c>
      <c r="F26" s="41">
        <v>1.0468903269702148</v>
      </c>
      <c r="G26" s="41">
        <v>1.6412779425747972</v>
      </c>
      <c r="H26" s="42">
        <v>0.68426060872736771</v>
      </c>
      <c r="I26" s="42">
        <v>1.0344413985644474</v>
      </c>
      <c r="J26" s="42">
        <v>2.4187445710536388</v>
      </c>
      <c r="K26" s="40">
        <v>0.88515370248512404</v>
      </c>
      <c r="L26" s="40">
        <v>1.0195471140265873</v>
      </c>
      <c r="M26" s="40">
        <v>1.2175802912755158</v>
      </c>
      <c r="N26" s="43"/>
      <c r="O26" s="43">
        <v>1.0825300279729952</v>
      </c>
      <c r="P26" s="43"/>
    </row>
    <row r="27" spans="1:16" hidden="1">
      <c r="A27" s="44">
        <v>38353</v>
      </c>
      <c r="B27" s="40">
        <v>1.1858493079942161</v>
      </c>
      <c r="C27" s="40">
        <v>0.96511719115395056</v>
      </c>
      <c r="D27" s="40">
        <v>1.5573565908148128</v>
      </c>
      <c r="E27" s="41">
        <v>3.5080135398179424</v>
      </c>
      <c r="F27" s="41">
        <v>1.0430675311840558</v>
      </c>
      <c r="G27" s="41">
        <v>1.731568461146334</v>
      </c>
      <c r="H27" s="42">
        <v>0.67813016103739443</v>
      </c>
      <c r="I27" s="42">
        <v>1.0641018229474692</v>
      </c>
      <c r="J27" s="42">
        <v>2.3926147266029938</v>
      </c>
      <c r="K27" s="40">
        <v>0.9034166073042077</v>
      </c>
      <c r="L27" s="40">
        <v>1.0481651367743849</v>
      </c>
      <c r="M27" s="40">
        <v>1.0868213936123365</v>
      </c>
      <c r="N27" s="43"/>
      <c r="O27" s="43">
        <v>1.0715596976051449</v>
      </c>
      <c r="P27" s="43"/>
    </row>
    <row r="28" spans="1:16" hidden="1">
      <c r="A28" s="44">
        <v>38384</v>
      </c>
      <c r="B28" s="40">
        <v>1.1588842181367487</v>
      </c>
      <c r="C28" s="40">
        <v>0.94731147366329782</v>
      </c>
      <c r="D28" s="40">
        <v>1.5382597120447026</v>
      </c>
      <c r="E28" s="41">
        <v>2.9547406538043166</v>
      </c>
      <c r="F28" s="41">
        <v>1.0056605812692923</v>
      </c>
      <c r="G28" s="41">
        <v>1.5521841928690889</v>
      </c>
      <c r="H28" s="42">
        <v>0.66156501259244493</v>
      </c>
      <c r="I28" s="42">
        <v>1.0514244434375433</v>
      </c>
      <c r="J28" s="42">
        <v>2.3689130744217359</v>
      </c>
      <c r="K28" s="40">
        <v>0.78228709271121677</v>
      </c>
      <c r="L28" s="40">
        <v>0.99654573465054896</v>
      </c>
      <c r="M28" s="40">
        <v>1.050460957388321</v>
      </c>
      <c r="N28" s="43"/>
      <c r="O28" s="43">
        <v>1.0418547331718313</v>
      </c>
      <c r="P28" s="43"/>
    </row>
    <row r="29" spans="1:16" hidden="1">
      <c r="A29" s="44">
        <v>38412</v>
      </c>
      <c r="B29" s="40">
        <v>1.1014682916752738</v>
      </c>
      <c r="C29" s="40">
        <v>0.98950741516608953</v>
      </c>
      <c r="D29" s="40">
        <v>1.6563795106766517</v>
      </c>
      <c r="E29" s="41">
        <v>3.2007223621686607</v>
      </c>
      <c r="F29" s="41">
        <v>1.0613629209754269</v>
      </c>
      <c r="G29" s="41">
        <v>1.5961773469403433</v>
      </c>
      <c r="H29" s="42">
        <v>0.648287227733787</v>
      </c>
      <c r="I29" s="42">
        <v>1.1219100580865595</v>
      </c>
      <c r="J29" s="42">
        <v>2.2923121975763707</v>
      </c>
      <c r="K29" s="40">
        <v>0.76291987070953471</v>
      </c>
      <c r="L29" s="40">
        <v>1.0108949091315427</v>
      </c>
      <c r="M29" s="40">
        <v>0.51298289363754823</v>
      </c>
      <c r="N29" s="43"/>
      <c r="O29" s="43">
        <v>1.0962612257332858</v>
      </c>
      <c r="P29" s="43"/>
    </row>
    <row r="30" spans="1:16" hidden="1">
      <c r="A30" s="44">
        <v>38443</v>
      </c>
      <c r="B30" s="40">
        <v>1.3303013840115678</v>
      </c>
      <c r="C30" s="40">
        <v>0.93062917603248407</v>
      </c>
      <c r="D30" s="40">
        <v>1.6545899224158565</v>
      </c>
      <c r="E30" s="41">
        <v>4.0007920650369266</v>
      </c>
      <c r="F30" s="41">
        <v>1.0433126647247148</v>
      </c>
      <c r="G30" s="41">
        <v>1.6683912019709697</v>
      </c>
      <c r="H30" s="42">
        <v>0.7981571597521363</v>
      </c>
      <c r="I30" s="42">
        <v>1.1055519025616363</v>
      </c>
      <c r="J30" s="42">
        <v>2.1726079326655205</v>
      </c>
      <c r="K30" s="40">
        <v>1.0491123589300948</v>
      </c>
      <c r="L30" s="40">
        <v>1.0463402387621152</v>
      </c>
      <c r="M30" s="40">
        <v>0.6174832776001864</v>
      </c>
      <c r="N30" s="43"/>
      <c r="O30" s="43">
        <v>1.0366854963450334</v>
      </c>
      <c r="P30" s="43"/>
    </row>
    <row r="31" spans="1:16" hidden="1">
      <c r="A31" s="44">
        <v>38473</v>
      </c>
      <c r="B31" s="40">
        <v>1.0025305721958273</v>
      </c>
      <c r="C31" s="40">
        <v>1.0283901923182965</v>
      </c>
      <c r="D31" s="40">
        <v>1.5385591991051735</v>
      </c>
      <c r="E31" s="41">
        <v>3.2116302169805921</v>
      </c>
      <c r="F31" s="41">
        <v>1.059396936421259</v>
      </c>
      <c r="G31" s="41">
        <v>1.4880801719701746</v>
      </c>
      <c r="H31" s="42">
        <v>0.771952224563481</v>
      </c>
      <c r="I31" s="42">
        <v>1.1713547794328185</v>
      </c>
      <c r="J31" s="42">
        <v>2.0384717979430707</v>
      </c>
      <c r="K31" s="40">
        <v>0.93923657957779627</v>
      </c>
      <c r="L31" s="40">
        <v>1.1485751393572803</v>
      </c>
      <c r="M31" s="40">
        <v>0.60202855374890396</v>
      </c>
      <c r="N31" s="43"/>
      <c r="O31" s="43">
        <v>1.0530266087840456</v>
      </c>
      <c r="P31" s="43"/>
    </row>
    <row r="32" spans="1:16" hidden="1">
      <c r="A32" s="44">
        <v>38504</v>
      </c>
      <c r="B32" s="40">
        <v>1.1502656475934723</v>
      </c>
      <c r="C32" s="40">
        <v>0.91633356166390945</v>
      </c>
      <c r="D32" s="40">
        <v>1.6413631328911888</v>
      </c>
      <c r="E32" s="41">
        <v>3.118050752848228</v>
      </c>
      <c r="F32" s="41">
        <v>1.0312139507404665</v>
      </c>
      <c r="G32" s="41">
        <v>1.4886941796398241</v>
      </c>
      <c r="H32" s="42">
        <v>0.79443660164276642</v>
      </c>
      <c r="I32" s="42">
        <v>1.192002407419303</v>
      </c>
      <c r="J32" s="42">
        <v>2.1626439173954357</v>
      </c>
      <c r="K32" s="40">
        <v>1.0092058201454939</v>
      </c>
      <c r="L32" s="40">
        <v>1.0643989639109066</v>
      </c>
      <c r="M32" s="40">
        <v>0.64623134573235841</v>
      </c>
      <c r="N32" s="43"/>
      <c r="O32" s="43">
        <v>1.0308610312544981</v>
      </c>
      <c r="P32" s="43"/>
    </row>
    <row r="33" spans="1:16" hidden="1">
      <c r="A33" s="44">
        <v>38534</v>
      </c>
      <c r="B33" s="40">
        <v>1.2686659781036975</v>
      </c>
      <c r="C33" s="40">
        <v>0.979064827670722</v>
      </c>
      <c r="D33" s="40">
        <v>1.3988507240538628</v>
      </c>
      <c r="E33" s="41">
        <v>3.6516601305318601</v>
      </c>
      <c r="F33" s="41">
        <v>1.0659836657149926</v>
      </c>
      <c r="G33" s="41">
        <v>1.5287825371444985</v>
      </c>
      <c r="H33" s="42">
        <v>1.0238171143690444</v>
      </c>
      <c r="I33" s="42">
        <v>1.226605335372456</v>
      </c>
      <c r="J33" s="42">
        <v>2.5151656469393151</v>
      </c>
      <c r="K33" s="40">
        <v>1.3326009978797464</v>
      </c>
      <c r="L33" s="40">
        <v>1.1858990399322951</v>
      </c>
      <c r="M33" s="40">
        <v>0.67656850038920635</v>
      </c>
      <c r="N33" s="43"/>
      <c r="O33" s="43">
        <v>1.0614619509112224</v>
      </c>
      <c r="P33" s="43"/>
    </row>
    <row r="34" spans="1:16" hidden="1">
      <c r="A34" s="44">
        <v>38565</v>
      </c>
      <c r="B34" s="40">
        <v>1.2739223300970872</v>
      </c>
      <c r="C34" s="40">
        <v>1.0023591776784899</v>
      </c>
      <c r="D34" s="40">
        <v>1.6213084602146592</v>
      </c>
      <c r="E34" s="41">
        <v>3.6453798591629929</v>
      </c>
      <c r="F34" s="41">
        <v>1.076447526802357</v>
      </c>
      <c r="G34" s="41">
        <v>1.5836342023956469</v>
      </c>
      <c r="H34" s="42">
        <v>0.98908259397007026</v>
      </c>
      <c r="I34" s="42">
        <v>1.1990763556134152</v>
      </c>
      <c r="J34" s="42">
        <v>2.468447559465532</v>
      </c>
      <c r="K34" s="40">
        <v>1.3294685484908311</v>
      </c>
      <c r="L34" s="40">
        <v>1.084454083997223</v>
      </c>
      <c r="M34" s="40">
        <v>0.66873594564148398</v>
      </c>
      <c r="N34" s="43"/>
      <c r="O34" s="43">
        <v>1.0710752191323354</v>
      </c>
      <c r="P34" s="43"/>
    </row>
    <row r="35" spans="1:16" hidden="1">
      <c r="A35" s="44">
        <v>38596</v>
      </c>
      <c r="B35" s="40">
        <v>1.8219240859326586</v>
      </c>
      <c r="C35" s="40">
        <v>0.94982353285321997</v>
      </c>
      <c r="D35" s="40">
        <v>1.6971657022253992</v>
      </c>
      <c r="E35" s="41">
        <v>4.0950490925745688</v>
      </c>
      <c r="F35" s="41">
        <v>1.0453684117571003</v>
      </c>
      <c r="G35" s="41">
        <v>1.5934742376659718</v>
      </c>
      <c r="H35" s="42">
        <v>1.0670530666197076</v>
      </c>
      <c r="I35" s="42">
        <v>1.1452991059512183</v>
      </c>
      <c r="J35" s="42">
        <v>2.4810755056574259</v>
      </c>
      <c r="K35" s="40">
        <v>1.4636050973350867</v>
      </c>
      <c r="L35" s="40">
        <v>1.0928161070088056</v>
      </c>
      <c r="M35" s="40">
        <v>0.66631040496820026</v>
      </c>
      <c r="N35" s="43"/>
      <c r="O35" s="43">
        <v>1.035656598248976</v>
      </c>
      <c r="P35" s="43"/>
    </row>
    <row r="36" spans="1:16" hidden="1">
      <c r="A36" s="44">
        <v>38626</v>
      </c>
      <c r="B36" s="40">
        <v>1.2506844660194174</v>
      </c>
      <c r="C36" s="40">
        <v>0.99785662839313016</v>
      </c>
      <c r="D36" s="40">
        <v>1.4582935307060005</v>
      </c>
      <c r="E36" s="41">
        <v>3.8026876395488638</v>
      </c>
      <c r="F36" s="41">
        <v>1.0595181844117632</v>
      </c>
      <c r="G36" s="41">
        <v>1.5189273849460365</v>
      </c>
      <c r="H36" s="42">
        <v>0.92404726655684466</v>
      </c>
      <c r="I36" s="42">
        <v>1.186827368666836</v>
      </c>
      <c r="J36" s="42">
        <v>2.2170182817861459</v>
      </c>
      <c r="K36" s="40">
        <v>1.1507609035114281</v>
      </c>
      <c r="L36" s="40">
        <v>1.1404509442222828</v>
      </c>
      <c r="M36" s="40">
        <v>0.7436828185588531</v>
      </c>
      <c r="N36" s="43"/>
      <c r="O36" s="43">
        <v>1.045910659365028</v>
      </c>
      <c r="P36" s="43"/>
    </row>
    <row r="37" spans="1:16" hidden="1">
      <c r="A37" s="44">
        <v>38657</v>
      </c>
      <c r="B37" s="40">
        <v>1.120615678578806</v>
      </c>
      <c r="C37" s="40">
        <v>1.0122587614571907</v>
      </c>
      <c r="D37" s="40">
        <v>1.6038150278158234</v>
      </c>
      <c r="E37" s="41">
        <v>3.3881217438598497</v>
      </c>
      <c r="F37" s="41">
        <v>1.0717395819481399</v>
      </c>
      <c r="G37" s="41">
        <v>1.5611233604841561</v>
      </c>
      <c r="H37" s="42">
        <v>0.87796227825879702</v>
      </c>
      <c r="I37" s="42">
        <v>1.1538368892537647</v>
      </c>
      <c r="J37" s="42">
        <v>2.3731817352115607</v>
      </c>
      <c r="K37" s="40">
        <v>1.0684382543454942</v>
      </c>
      <c r="L37" s="40">
        <v>1.1032755143350692</v>
      </c>
      <c r="M37" s="40">
        <v>0.70462131470812461</v>
      </c>
      <c r="N37" s="43"/>
      <c r="O37" s="43">
        <v>1.0693333512973477</v>
      </c>
      <c r="P37" s="43"/>
    </row>
    <row r="38" spans="1:16" hidden="1">
      <c r="A38" s="44">
        <v>38687</v>
      </c>
      <c r="B38" s="40">
        <v>1.1787579012600702</v>
      </c>
      <c r="C38" s="40">
        <v>0.99239537057667904</v>
      </c>
      <c r="D38" s="40">
        <v>1.5776439204411932</v>
      </c>
      <c r="E38" s="41">
        <v>3.3334875765729661</v>
      </c>
      <c r="F38" s="41">
        <v>1.0555836734478845</v>
      </c>
      <c r="G38" s="41">
        <v>1.678012584256803</v>
      </c>
      <c r="H38" s="42">
        <v>0.79317436374130035</v>
      </c>
      <c r="I38" s="42">
        <v>1.0503234220387037</v>
      </c>
      <c r="J38" s="42">
        <v>2.0544460068217645</v>
      </c>
      <c r="K38" s="40">
        <v>0.89268329212271535</v>
      </c>
      <c r="L38" s="40">
        <v>1.0984549339713023</v>
      </c>
      <c r="M38" s="40">
        <v>0.66205021401288644</v>
      </c>
      <c r="N38" s="43"/>
      <c r="O38" s="43">
        <v>1.070523513084837</v>
      </c>
      <c r="P38" s="43"/>
    </row>
    <row r="39" spans="1:16" ht="12" hidden="1" customHeight="1">
      <c r="A39" s="44">
        <v>38718</v>
      </c>
      <c r="B39" s="40">
        <v>1.3062203057219584</v>
      </c>
      <c r="C39" s="40">
        <v>1.0129839342925835</v>
      </c>
      <c r="D39" s="40">
        <v>1.6317386311406326</v>
      </c>
      <c r="E39" s="41">
        <v>3.6881098643155665</v>
      </c>
      <c r="F39" s="41">
        <v>1.0640710088571554</v>
      </c>
      <c r="G39" s="41">
        <v>1.9225121886923613</v>
      </c>
      <c r="H39" s="42">
        <v>0.7661345074903092</v>
      </c>
      <c r="I39" s="42">
        <v>1.0805122017789637</v>
      </c>
      <c r="J39" s="42">
        <v>2.3032607613234237</v>
      </c>
      <c r="K39" s="40">
        <v>1.0417878979842636</v>
      </c>
      <c r="L39" s="40">
        <v>1.0883449868931798</v>
      </c>
      <c r="M39" s="40">
        <v>0.7161579975809369</v>
      </c>
      <c r="N39" s="43"/>
      <c r="O39" s="43">
        <v>1.104794315929182</v>
      </c>
      <c r="P39" s="43"/>
    </row>
    <row r="40" spans="1:16" hidden="1">
      <c r="A40" s="44">
        <v>38749</v>
      </c>
      <c r="B40" s="40">
        <v>1.3321920057839289</v>
      </c>
      <c r="C40" s="40">
        <v>0.95589088003339973</v>
      </c>
      <c r="D40" s="40">
        <v>1.8596766335153541</v>
      </c>
      <c r="E40" s="41">
        <v>3.3214460124806777</v>
      </c>
      <c r="F40" s="41">
        <v>1.0276972383399208</v>
      </c>
      <c r="G40" s="41">
        <v>1.8034313719888184</v>
      </c>
      <c r="H40" s="42">
        <v>0.75504511611742398</v>
      </c>
      <c r="I40" s="42">
        <v>1.0736458360333159</v>
      </c>
      <c r="J40" s="42">
        <v>2.5143450696616854</v>
      </c>
      <c r="K40" s="40">
        <v>1.0561191032390622</v>
      </c>
      <c r="L40" s="40">
        <v>1.0736458360333159</v>
      </c>
      <c r="M40" s="40">
        <v>0.64419307872179599</v>
      </c>
      <c r="N40" s="43"/>
      <c r="O40" s="43">
        <v>1.0564259319164766</v>
      </c>
      <c r="P40" s="43"/>
    </row>
    <row r="41" spans="1:16" hidden="1">
      <c r="A41" s="44">
        <v>38777</v>
      </c>
      <c r="B41" s="40">
        <v>1.176202540797356</v>
      </c>
      <c r="C41" s="40">
        <v>1.0169238272626386</v>
      </c>
      <c r="D41" s="40">
        <v>1.6611682829078971</v>
      </c>
      <c r="E41" s="41">
        <v>3.2503155951222307</v>
      </c>
      <c r="F41" s="41">
        <v>1.1061351474080476</v>
      </c>
      <c r="G41" s="41">
        <v>1.5869926196552961</v>
      </c>
      <c r="H41" s="42">
        <v>0.69413088823509594</v>
      </c>
      <c r="I41" s="42">
        <v>1.1890328722376626</v>
      </c>
      <c r="J41" s="42">
        <v>2.2556511706133531</v>
      </c>
      <c r="K41" s="40">
        <v>0.79947276905771525</v>
      </c>
      <c r="L41" s="40">
        <v>1.1890328722376626</v>
      </c>
      <c r="M41" s="40">
        <v>0.56510539419951256</v>
      </c>
      <c r="N41" s="43"/>
      <c r="O41" s="43">
        <v>1.1246421231485437</v>
      </c>
      <c r="P41" s="43"/>
    </row>
    <row r="42" spans="1:16" hidden="1">
      <c r="A42" s="44">
        <v>38808</v>
      </c>
      <c r="B42" s="40">
        <v>1.2254861598843214</v>
      </c>
      <c r="C42" s="40">
        <v>0.96571663568412347</v>
      </c>
      <c r="D42" s="40">
        <v>1.6067785822181355</v>
      </c>
      <c r="E42" s="41">
        <v>3.6990905707906334</v>
      </c>
      <c r="F42" s="41">
        <v>1.0307450359293047</v>
      </c>
      <c r="G42" s="41">
        <v>1.7615419301418254</v>
      </c>
      <c r="H42" s="42">
        <v>0.80426526134395671</v>
      </c>
      <c r="I42" s="42">
        <v>1.1137675302446597</v>
      </c>
      <c r="J42" s="42">
        <v>2.0863273454521498</v>
      </c>
      <c r="K42" s="40">
        <v>0.93016213084347821</v>
      </c>
      <c r="L42" s="40">
        <v>1.1137675302446597</v>
      </c>
      <c r="M42" s="40">
        <v>0.6422478634893557</v>
      </c>
      <c r="N42" s="43"/>
      <c r="O42" s="43">
        <v>1.0313422102144394</v>
      </c>
      <c r="P42" s="43"/>
    </row>
    <row r="43" spans="1:16" hidden="1">
      <c r="A43" s="44">
        <v>38838</v>
      </c>
      <c r="B43" s="40">
        <v>1.0896833298905184</v>
      </c>
      <c r="C43" s="40">
        <v>0.95695662072438814</v>
      </c>
      <c r="D43" s="40">
        <v>1.5426684854087187</v>
      </c>
      <c r="E43" s="41">
        <v>3.1588279326730406</v>
      </c>
      <c r="F43" s="41">
        <v>1.1030332758581551</v>
      </c>
      <c r="G43" s="41">
        <v>1.6270642689762402</v>
      </c>
      <c r="H43" s="42">
        <v>0.75147342468482126</v>
      </c>
      <c r="I43" s="42">
        <v>1.2767084748044246</v>
      </c>
      <c r="J43" s="42">
        <v>2.0812414733623945</v>
      </c>
      <c r="K43" s="40">
        <v>0.89716593903138642</v>
      </c>
      <c r="L43" s="40">
        <v>1.2767084748044246</v>
      </c>
      <c r="M43" s="40">
        <v>0.65711294737263315</v>
      </c>
      <c r="N43" s="43"/>
      <c r="O43" s="43">
        <v>1.0910011148229104</v>
      </c>
      <c r="P43" s="43"/>
    </row>
    <row r="44" spans="1:16" hidden="1">
      <c r="A44" s="44">
        <v>38869</v>
      </c>
      <c r="B44" s="40">
        <v>1.1655099153067547</v>
      </c>
      <c r="C44" s="40">
        <v>1.0388919591040295</v>
      </c>
      <c r="D44" s="40">
        <v>1.651517274989531</v>
      </c>
      <c r="E44" s="41">
        <v>3.582101820575943</v>
      </c>
      <c r="F44" s="41">
        <v>1.0923941930812247</v>
      </c>
      <c r="G44" s="41">
        <v>1.6477667935654428</v>
      </c>
      <c r="H44" s="42">
        <v>0.91616028293816942</v>
      </c>
      <c r="I44" s="42">
        <v>1.2667012696026123</v>
      </c>
      <c r="J44" s="42">
        <v>2.5191563741419909</v>
      </c>
      <c r="K44" s="40">
        <v>1.2719899679313305</v>
      </c>
      <c r="L44" s="40">
        <v>1.2667012696026123</v>
      </c>
      <c r="M44" s="40">
        <v>0.83536370388315762</v>
      </c>
      <c r="N44" s="43"/>
      <c r="O44" s="43">
        <v>1.0627618215015782</v>
      </c>
      <c r="P44" s="43"/>
    </row>
    <row r="45" spans="1:16" hidden="1">
      <c r="A45" s="44">
        <v>38899</v>
      </c>
      <c r="B45" s="40">
        <v>1.2477010948151208</v>
      </c>
      <c r="C45" s="40">
        <v>1.0750975227486632</v>
      </c>
      <c r="D45" s="40">
        <v>1.5063138451109992</v>
      </c>
      <c r="E45" s="41">
        <v>3.9172792981049982</v>
      </c>
      <c r="F45" s="41">
        <v>1.1100196985487387</v>
      </c>
      <c r="G45" s="41">
        <v>1.6073256836276335</v>
      </c>
      <c r="H45" s="42">
        <v>1.0616857574086627</v>
      </c>
      <c r="I45" s="42">
        <v>1.2535382389177272</v>
      </c>
      <c r="J45" s="42">
        <v>2.6403392649706325</v>
      </c>
      <c r="K45" s="40">
        <v>1.3180923571266028</v>
      </c>
      <c r="L45" s="40">
        <v>1.2535382389177272</v>
      </c>
      <c r="M45" s="40">
        <v>0.65591027800468638</v>
      </c>
      <c r="N45" s="43"/>
      <c r="O45" s="43">
        <v>1.094918323995941</v>
      </c>
      <c r="P45" s="43"/>
    </row>
    <row r="46" spans="1:16" hidden="1">
      <c r="A46" s="44">
        <v>38930</v>
      </c>
      <c r="B46" s="40">
        <v>1.2986787853749227</v>
      </c>
      <c r="C46" s="40">
        <v>0.8464149517131524</v>
      </c>
      <c r="D46" s="40">
        <v>1.7131838444962821</v>
      </c>
      <c r="E46" s="41">
        <v>3.7493868437625237</v>
      </c>
      <c r="F46" s="41">
        <v>1.0991369793168428</v>
      </c>
      <c r="G46" s="41">
        <v>1.680968558510924</v>
      </c>
      <c r="H46" s="42">
        <v>1.0253626494172214</v>
      </c>
      <c r="I46" s="42">
        <v>1.2752016637670902</v>
      </c>
      <c r="J46" s="42">
        <v>2.6328004366327038</v>
      </c>
      <c r="K46" s="40">
        <v>1.5036488441544846</v>
      </c>
      <c r="L46" s="40">
        <v>1.2752016637670902</v>
      </c>
      <c r="M46" s="40">
        <v>0.71213161784377477</v>
      </c>
      <c r="N46" s="43"/>
      <c r="O46" s="43">
        <v>1.0953172900935839</v>
      </c>
      <c r="P46" s="43"/>
    </row>
    <row r="47" spans="1:16" hidden="1">
      <c r="A47" s="44">
        <v>38961</v>
      </c>
      <c r="B47" s="40">
        <v>1.4150764304895682</v>
      </c>
      <c r="C47" s="40">
        <v>0.85988725106830044</v>
      </c>
      <c r="D47" s="40">
        <v>1.6434710265021024</v>
      </c>
      <c r="E47" s="41">
        <v>4.1703737047002924</v>
      </c>
      <c r="F47" s="41">
        <v>1.0612244291554145</v>
      </c>
      <c r="G47" s="41">
        <v>1.754030625102627</v>
      </c>
      <c r="H47" s="42">
        <v>1.073493510815358</v>
      </c>
      <c r="I47" s="42">
        <v>1.1786891887708766</v>
      </c>
      <c r="J47" s="42">
        <v>2.5230437177439109</v>
      </c>
      <c r="K47" s="40">
        <v>1.4271203928157123</v>
      </c>
      <c r="L47" s="40">
        <v>1.1786891887708766</v>
      </c>
      <c r="M47" s="40">
        <v>0.72014797046392398</v>
      </c>
      <c r="N47" s="43"/>
      <c r="O47" s="43">
        <v>1.0566316015519259</v>
      </c>
      <c r="P47" s="43"/>
    </row>
    <row r="48" spans="1:16" hidden="1">
      <c r="A48" s="44">
        <v>38991</v>
      </c>
      <c r="B48" s="40">
        <v>1.1340362073951662</v>
      </c>
      <c r="C48" s="40">
        <v>0.9159526616822159</v>
      </c>
      <c r="D48" s="40">
        <v>1.6218067563921461</v>
      </c>
      <c r="E48" s="41">
        <v>3.6218895345508675</v>
      </c>
      <c r="F48" s="41">
        <v>1.1322530708565828</v>
      </c>
      <c r="G48" s="41">
        <v>1.6146515547341076</v>
      </c>
      <c r="H48" s="42">
        <v>0.83304793819584533</v>
      </c>
      <c r="I48" s="42">
        <v>1.2145382747962739</v>
      </c>
      <c r="J48" s="42">
        <v>2.4309049040830879</v>
      </c>
      <c r="K48" s="40">
        <v>1.2594767566812848</v>
      </c>
      <c r="L48" s="40">
        <v>1.2145382747962739</v>
      </c>
      <c r="M48" s="40">
        <v>0.70274903389112064</v>
      </c>
      <c r="N48" s="43"/>
      <c r="O48" s="43">
        <v>1.1316988188156372</v>
      </c>
      <c r="P48" s="43"/>
    </row>
    <row r="49" spans="1:16" hidden="1">
      <c r="A49" s="44">
        <v>39022</v>
      </c>
      <c r="B49" s="40">
        <v>1.180694888659368</v>
      </c>
      <c r="C49" s="40">
        <v>0.92319643637173687</v>
      </c>
      <c r="D49" s="40">
        <v>1.6953654023036275</v>
      </c>
      <c r="E49" s="41">
        <v>3.4851822808725021</v>
      </c>
      <c r="F49" s="41">
        <v>1.1138272500376516</v>
      </c>
      <c r="G49" s="41">
        <v>1.7330662811044721</v>
      </c>
      <c r="H49" s="42">
        <v>0.83723149677741882</v>
      </c>
      <c r="I49" s="42">
        <v>1.1941104578562112</v>
      </c>
      <c r="J49" s="42">
        <v>2.5567552201944355</v>
      </c>
      <c r="K49" s="40">
        <v>1.1041559982526681</v>
      </c>
      <c r="L49" s="40">
        <v>1.1941104578562112</v>
      </c>
      <c r="M49" s="40">
        <v>0.6408038383287461</v>
      </c>
      <c r="N49" s="43"/>
      <c r="O49" s="43">
        <v>1.1490160371448159</v>
      </c>
      <c r="P49" s="43"/>
    </row>
    <row r="50" spans="1:16" hidden="1">
      <c r="A50" s="44">
        <v>39052</v>
      </c>
      <c r="B50" s="40">
        <v>0.96971747159677735</v>
      </c>
      <c r="C50" s="40">
        <v>0.93646873630478411</v>
      </c>
      <c r="D50" s="40">
        <v>1.5363599139089681</v>
      </c>
      <c r="E50" s="41">
        <v>3.0633312532203587</v>
      </c>
      <c r="F50" s="41">
        <v>1.0938456039892426</v>
      </c>
      <c r="G50" s="41">
        <v>1.84126597806865</v>
      </c>
      <c r="H50" s="42">
        <v>0.76521687063164234</v>
      </c>
      <c r="I50" s="42">
        <v>1.1000818508815833</v>
      </c>
      <c r="J50" s="42">
        <v>2.3524594156795913</v>
      </c>
      <c r="K50" s="40">
        <v>0.88165002324142183</v>
      </c>
      <c r="L50" s="40">
        <v>1.1000818508815833</v>
      </c>
      <c r="M50" s="40">
        <v>0.59714921753262473</v>
      </c>
      <c r="N50" s="43"/>
      <c r="O50" s="43">
        <v>1.1533753810421814</v>
      </c>
      <c r="P50" s="43"/>
    </row>
    <row r="51" spans="1:16" hidden="1">
      <c r="A51" s="44">
        <v>39083</v>
      </c>
      <c r="B51" s="40">
        <v>1.3613001355091925</v>
      </c>
      <c r="C51" s="40">
        <v>0.94616397131578389</v>
      </c>
      <c r="D51" s="40">
        <v>1.6000355626119205</v>
      </c>
      <c r="E51" s="41">
        <v>3.4738464762122856</v>
      </c>
      <c r="F51" s="41">
        <v>1.1183408688393561</v>
      </c>
      <c r="G51" s="41">
        <v>1.8259076124814098</v>
      </c>
      <c r="H51" s="42">
        <v>0.69714371414031873</v>
      </c>
      <c r="I51" s="42">
        <v>1.1247301006563073</v>
      </c>
      <c r="J51" s="42">
        <v>2.1193553034240042</v>
      </c>
      <c r="K51" s="40">
        <v>0.91354603857912853</v>
      </c>
      <c r="L51" s="40">
        <v>1.0088791333195335</v>
      </c>
      <c r="M51" s="40">
        <v>0.67034256210437881</v>
      </c>
      <c r="N51" s="43"/>
      <c r="O51" s="43">
        <v>1.1947093410996534</v>
      </c>
      <c r="P51" s="43"/>
    </row>
    <row r="52" spans="1:16" hidden="1">
      <c r="A52" s="44">
        <v>39114</v>
      </c>
      <c r="B52" s="40">
        <v>1.2024420483371205</v>
      </c>
      <c r="C52" s="40">
        <v>0.89982210673098784</v>
      </c>
      <c r="D52" s="40">
        <v>1.8270048975651183</v>
      </c>
      <c r="E52" s="41">
        <v>3.4212959523673208</v>
      </c>
      <c r="F52" s="41">
        <v>1.0716930800055309</v>
      </c>
      <c r="G52" s="41">
        <v>1.9153239467287555</v>
      </c>
      <c r="H52" s="42">
        <v>0.73783977018353863</v>
      </c>
      <c r="I52" s="42">
        <v>1.0925021102923465</v>
      </c>
      <c r="J52" s="42">
        <v>2.2464813039257128</v>
      </c>
      <c r="K52" s="40">
        <v>0.94172400027943404</v>
      </c>
      <c r="L52" s="40">
        <v>1.0591374778118297</v>
      </c>
      <c r="M52" s="40">
        <v>0.67874469652181324</v>
      </c>
      <c r="N52" s="43"/>
      <c r="O52" s="43">
        <v>1.1625257551038308</v>
      </c>
      <c r="P52" s="43"/>
    </row>
    <row r="53" spans="1:16" hidden="1">
      <c r="A53" s="44">
        <v>39142</v>
      </c>
      <c r="B53" s="40">
        <v>1.4349131229084902</v>
      </c>
      <c r="C53" s="40">
        <v>1.0052303699862453</v>
      </c>
      <c r="D53" s="40">
        <v>1.8888564799685428</v>
      </c>
      <c r="E53" s="41">
        <v>3.5474602507585735</v>
      </c>
      <c r="F53" s="41">
        <v>1.1547735566285788</v>
      </c>
      <c r="G53" s="41">
        <v>1.8184742401975147</v>
      </c>
      <c r="H53" s="42">
        <v>0.7048261302444524</v>
      </c>
      <c r="I53" s="42">
        <v>1.2195272070759047</v>
      </c>
      <c r="J53" s="42">
        <v>2.528801256257891</v>
      </c>
      <c r="K53" s="40">
        <v>0.92771037188455852</v>
      </c>
      <c r="L53" s="40">
        <v>1.1966881419456712</v>
      </c>
      <c r="M53" s="40">
        <v>0.61415512934440064</v>
      </c>
      <c r="N53" s="43"/>
      <c r="O53" s="43">
        <v>1.2360045318809245</v>
      </c>
      <c r="P53" s="43"/>
    </row>
    <row r="54" spans="1:16" hidden="1">
      <c r="A54" s="44">
        <v>39173</v>
      </c>
      <c r="B54" s="40">
        <v>1.5948184168560215</v>
      </c>
      <c r="C54" s="40">
        <v>0.88919854820052013</v>
      </c>
      <c r="D54" s="40">
        <v>1.9101155252350375</v>
      </c>
      <c r="E54" s="41">
        <v>3.7671965077002345</v>
      </c>
      <c r="F54" s="41">
        <v>1.0809271911536482</v>
      </c>
      <c r="G54" s="41">
        <v>1.9121377843336866</v>
      </c>
      <c r="H54" s="42">
        <v>0.79090325733330691</v>
      </c>
      <c r="I54" s="42">
        <v>1.1439225334784044</v>
      </c>
      <c r="J54" s="42">
        <v>2.4985391163910875</v>
      </c>
      <c r="K54" s="40">
        <v>0.95753517836750712</v>
      </c>
      <c r="L54" s="40">
        <v>1.0569865304754176</v>
      </c>
      <c r="M54" s="40">
        <v>0.6727400670282484</v>
      </c>
      <c r="N54" s="43"/>
      <c r="O54" s="43">
        <v>1.1259459806502818</v>
      </c>
      <c r="P54" s="43"/>
    </row>
    <row r="55" spans="1:16" hidden="1">
      <c r="A55" s="44">
        <v>39203</v>
      </c>
      <c r="B55" s="40">
        <v>1.1771321586449079</v>
      </c>
      <c r="C55" s="40">
        <v>0.88961741434484853</v>
      </c>
      <c r="D55" s="40">
        <v>1.764387518353927</v>
      </c>
      <c r="E55" s="41">
        <v>3.341103910230721</v>
      </c>
      <c r="F55" s="41">
        <v>1.1479053968717892</v>
      </c>
      <c r="G55" s="41">
        <v>1.7990399173843241</v>
      </c>
      <c r="H55" s="42">
        <v>0.79810298197223217</v>
      </c>
      <c r="I55" s="42">
        <v>1.2487366279781802</v>
      </c>
      <c r="J55" s="42">
        <v>2.5323551286023358</v>
      </c>
      <c r="K55" s="40">
        <v>1.0653990467881418</v>
      </c>
      <c r="L55" s="40">
        <v>1.1039599632899126</v>
      </c>
      <c r="M55" s="40">
        <v>0.70525779633846442</v>
      </c>
      <c r="N55" s="43"/>
      <c r="O55" s="43">
        <v>1.185997252330659</v>
      </c>
      <c r="P55" s="43"/>
    </row>
    <row r="56" spans="1:16" hidden="1">
      <c r="A56" s="44">
        <v>39234</v>
      </c>
      <c r="B56" s="40">
        <v>1.2976470679611651</v>
      </c>
      <c r="C56" s="40">
        <v>1.0073724730339817</v>
      </c>
      <c r="D56" s="40">
        <v>1.7358028904426031</v>
      </c>
      <c r="E56" s="41">
        <v>3.7557208679223675</v>
      </c>
      <c r="F56" s="41">
        <v>1.0959918506493458</v>
      </c>
      <c r="G56" s="41">
        <v>1.7416946059082654</v>
      </c>
      <c r="H56" s="42">
        <v>0.9509864372101946</v>
      </c>
      <c r="I56" s="42">
        <v>1.2679671612750898</v>
      </c>
      <c r="J56" s="42">
        <v>2.4283004365233096</v>
      </c>
      <c r="K56" s="40">
        <v>1.1345814679454662</v>
      </c>
      <c r="L56" s="40">
        <v>1.2055772587969569</v>
      </c>
      <c r="M56" s="40">
        <v>0.71788141789919901</v>
      </c>
      <c r="N56" s="43"/>
      <c r="O56" s="43">
        <v>1.1192904507560766</v>
      </c>
      <c r="P56" s="43"/>
    </row>
    <row r="57" spans="1:16" hidden="1">
      <c r="A57" s="44">
        <v>39264</v>
      </c>
      <c r="B57" s="40">
        <v>1.4188780789093165</v>
      </c>
      <c r="C57" s="40">
        <v>1.0337624093650994</v>
      </c>
      <c r="D57" s="40">
        <v>1.6554227086559443</v>
      </c>
      <c r="E57" s="41">
        <v>3.7694987404820517</v>
      </c>
      <c r="F57" s="41">
        <v>1.1587367229975427</v>
      </c>
      <c r="G57" s="41">
        <v>1.6903626556846501</v>
      </c>
      <c r="H57" s="42">
        <v>1.089440125135317</v>
      </c>
      <c r="I57" s="42">
        <v>1.3025323244404332</v>
      </c>
      <c r="J57" s="42">
        <v>2.6301340158491051</v>
      </c>
      <c r="K57" s="40">
        <v>1.3298542981325929</v>
      </c>
      <c r="L57" s="40">
        <v>1.2513760604067785</v>
      </c>
      <c r="M57" s="40">
        <v>0.98943549935235042</v>
      </c>
      <c r="N57" s="43"/>
      <c r="O57" s="43">
        <v>1.1569449040467288</v>
      </c>
      <c r="P57" s="43"/>
    </row>
    <row r="58" spans="1:16" hidden="1">
      <c r="A58" s="44">
        <v>39295</v>
      </c>
      <c r="B58" s="40">
        <v>1.3533972228878333</v>
      </c>
      <c r="C58" s="40">
        <v>0.9780550948722655</v>
      </c>
      <c r="D58" s="40">
        <v>1.7503825247251432</v>
      </c>
      <c r="E58" s="41">
        <v>3.8955244976240908</v>
      </c>
      <c r="F58" s="41">
        <v>1.1541551520002953</v>
      </c>
      <c r="G58" s="41">
        <v>1.8135846815089636</v>
      </c>
      <c r="H58" s="42">
        <v>1.0489611812394508</v>
      </c>
      <c r="I58" s="42">
        <v>1.2710530519659227</v>
      </c>
      <c r="J58" s="42">
        <v>2.5609861079825218</v>
      </c>
      <c r="K58" s="40">
        <v>1.4825023285167258</v>
      </c>
      <c r="L58" s="40">
        <v>1.2134641206523551</v>
      </c>
      <c r="M58" s="40">
        <v>1.1363597865532302</v>
      </c>
      <c r="N58" s="43"/>
      <c r="O58" s="43">
        <v>1.1614971319671792</v>
      </c>
      <c r="P58" s="43"/>
    </row>
    <row r="59" spans="1:16" hidden="1">
      <c r="A59" s="44">
        <v>39326</v>
      </c>
      <c r="B59" s="40">
        <v>1.4351271340632101</v>
      </c>
      <c r="C59" s="40">
        <v>0.95833109447748188</v>
      </c>
      <c r="D59" s="40">
        <v>1.812115322264289</v>
      </c>
      <c r="E59" s="41">
        <v>4.138915463445354</v>
      </c>
      <c r="F59" s="41">
        <v>1.0907080359462991</v>
      </c>
      <c r="G59" s="41">
        <v>1.792683118619671</v>
      </c>
      <c r="H59" s="42">
        <v>1.0563624771296556</v>
      </c>
      <c r="I59" s="42">
        <v>1.1653602967364405</v>
      </c>
      <c r="J59" s="42">
        <v>2.7356411609650424</v>
      </c>
      <c r="K59" s="40">
        <v>1.371428758270252</v>
      </c>
      <c r="L59" s="40">
        <v>1.1719974390867176</v>
      </c>
      <c r="M59" s="40">
        <v>1.3408425427169377</v>
      </c>
      <c r="N59" s="43"/>
      <c r="O59" s="43">
        <v>1.1086574955789965</v>
      </c>
      <c r="P59" s="43"/>
    </row>
    <row r="60" spans="1:16" hidden="1">
      <c r="A60" s="44">
        <v>39356</v>
      </c>
      <c r="B60" s="40">
        <v>1.4908039206775459</v>
      </c>
      <c r="C60" s="40">
        <v>1.073235851812842</v>
      </c>
      <c r="D60" s="40">
        <v>1.7426377681329517</v>
      </c>
      <c r="E60" s="41">
        <v>3.3658686093776837</v>
      </c>
      <c r="F60" s="41">
        <v>1.1684009238508979</v>
      </c>
      <c r="G60" s="41">
        <v>1.6908262983803002</v>
      </c>
      <c r="H60" s="42">
        <v>0.87729108160670533</v>
      </c>
      <c r="I60" s="42">
        <v>1.2476088475296925</v>
      </c>
      <c r="J60" s="42">
        <v>2.4279301001163667</v>
      </c>
      <c r="K60" s="40">
        <v>1.0798630450845681</v>
      </c>
      <c r="L60" s="40">
        <v>1.2016937565373815</v>
      </c>
      <c r="M60" s="40">
        <v>0.87856616999435055</v>
      </c>
      <c r="N60" s="43"/>
      <c r="O60" s="43">
        <v>1.1640823002993896</v>
      </c>
      <c r="P60" s="43"/>
    </row>
    <row r="61" spans="1:16" hidden="1">
      <c r="A61" s="44">
        <v>39387</v>
      </c>
      <c r="B61" s="40">
        <v>1.2044913819458787</v>
      </c>
      <c r="C61" s="40">
        <v>1.0789517980451444</v>
      </c>
      <c r="D61" s="40">
        <v>1.6509439300503601</v>
      </c>
      <c r="E61" s="41">
        <v>3.607789053644014</v>
      </c>
      <c r="F61" s="41">
        <v>1.1190635681589642</v>
      </c>
      <c r="G61" s="41">
        <v>1.7606344822107101</v>
      </c>
      <c r="H61" s="42">
        <v>0.80196735979869671</v>
      </c>
      <c r="I61" s="42">
        <v>1.1821437517087567</v>
      </c>
      <c r="J61" s="42">
        <v>2.3920312362922811</v>
      </c>
      <c r="K61" s="40">
        <v>1.1736660080354495</v>
      </c>
      <c r="L61" s="40">
        <v>1.180446144799679</v>
      </c>
      <c r="M61" s="40">
        <v>0.74158964604866529</v>
      </c>
      <c r="N61" s="43"/>
      <c r="O61" s="43">
        <v>1.1468020640102747</v>
      </c>
      <c r="P61" s="43"/>
    </row>
    <row r="62" spans="1:16" hidden="1">
      <c r="A62" s="44">
        <v>39417</v>
      </c>
      <c r="B62" s="40">
        <v>1.2044913819458787</v>
      </c>
      <c r="C62" s="40">
        <v>0.93704096722116692</v>
      </c>
      <c r="D62" s="40">
        <v>1.6509439300503601</v>
      </c>
      <c r="E62" s="41">
        <v>3.4519798477128303</v>
      </c>
      <c r="F62" s="41">
        <v>1.0620778488935765</v>
      </c>
      <c r="G62" s="41">
        <v>1.8624088482143388</v>
      </c>
      <c r="H62" s="42">
        <v>0.71923539359143052</v>
      </c>
      <c r="I62" s="42">
        <v>1.0847897173891885</v>
      </c>
      <c r="J62" s="42">
        <v>2.5219646756941434</v>
      </c>
      <c r="K62" s="40">
        <v>0.92962073482557706</v>
      </c>
      <c r="L62" s="40">
        <v>1.187743795097628</v>
      </c>
      <c r="M62" s="40">
        <v>0.93454060004071926</v>
      </c>
      <c r="N62" s="43"/>
      <c r="O62" s="43">
        <v>1.1160261326918348</v>
      </c>
      <c r="P62" s="43"/>
    </row>
    <row r="63" spans="1:16" hidden="1">
      <c r="A63" s="44">
        <v>39448</v>
      </c>
      <c r="B63" s="40">
        <v>1.3181356354059079</v>
      </c>
      <c r="C63" s="40">
        <v>0.93249909260267227</v>
      </c>
      <c r="D63" s="45" t="s">
        <v>29</v>
      </c>
      <c r="E63" s="41">
        <v>3.5334530199805347</v>
      </c>
      <c r="F63" s="41">
        <v>1.1149728487216963</v>
      </c>
      <c r="G63" s="41">
        <v>1.9034263595336991</v>
      </c>
      <c r="H63" s="42">
        <v>0.68109180052186469</v>
      </c>
      <c r="I63" s="42">
        <v>1.1213596992455459</v>
      </c>
      <c r="J63" s="42">
        <v>2.36602479916287</v>
      </c>
      <c r="K63" s="40">
        <v>0.86822251078293844</v>
      </c>
      <c r="L63" s="40">
        <v>1.168925460570545</v>
      </c>
      <c r="M63" s="40">
        <v>0.92454647904287279</v>
      </c>
      <c r="N63" s="43"/>
      <c r="O63" s="43">
        <v>1.0966984111883182</v>
      </c>
      <c r="P63" s="43"/>
    </row>
    <row r="64" spans="1:16" hidden="1">
      <c r="A64" s="44">
        <v>39479</v>
      </c>
      <c r="B64" s="40">
        <v>1.4493317601735181</v>
      </c>
      <c r="C64" s="40">
        <v>0.92731523645131775</v>
      </c>
      <c r="D64" s="40">
        <v>2.0050931789353852</v>
      </c>
      <c r="E64" s="41">
        <v>3.4577210683002231</v>
      </c>
      <c r="F64" s="41">
        <v>1.1158627214710986</v>
      </c>
      <c r="G64" s="41">
        <v>1.8844634840908654</v>
      </c>
      <c r="H64" s="42">
        <v>0.7316459177154907</v>
      </c>
      <c r="I64" s="42">
        <v>1.1138315905143517</v>
      </c>
      <c r="J64" s="42">
        <v>2.5331567304211133</v>
      </c>
      <c r="K64" s="40">
        <v>0.98418710449246061</v>
      </c>
      <c r="L64" s="40">
        <v>0.93728632952249413</v>
      </c>
      <c r="M64" s="40">
        <v>0.69834818258092202</v>
      </c>
      <c r="N64" s="43"/>
      <c r="O64" s="43">
        <v>1.1137476815766612</v>
      </c>
      <c r="P64" s="43"/>
    </row>
    <row r="65" spans="1:16" hidden="1">
      <c r="A65" s="44">
        <v>39508</v>
      </c>
      <c r="B65" s="40">
        <v>1.5434444544515598</v>
      </c>
      <c r="C65" s="40">
        <v>0.89034794331880462</v>
      </c>
      <c r="D65" s="40">
        <v>1.9284662869668761</v>
      </c>
      <c r="E65" s="41">
        <v>3.4680328676933647</v>
      </c>
      <c r="F65" s="41">
        <v>1.1285201799654687</v>
      </c>
      <c r="G65" s="41">
        <v>1.8654670539859934</v>
      </c>
      <c r="H65" s="42">
        <v>0.75571023377589941</v>
      </c>
      <c r="I65" s="42">
        <v>1.1650842900872482</v>
      </c>
      <c r="J65" s="42">
        <v>2.4721536480534825</v>
      </c>
      <c r="K65" s="40">
        <v>0.97932951656712175</v>
      </c>
      <c r="L65" s="40">
        <v>1.1339228135607502</v>
      </c>
      <c r="M65" s="40">
        <v>0.70757083076983762</v>
      </c>
      <c r="N65" s="43"/>
      <c r="O65" s="43">
        <v>1.2204422419585028</v>
      </c>
      <c r="P65" s="43"/>
    </row>
    <row r="66" spans="1:16" hidden="1">
      <c r="A66" s="44">
        <v>39539</v>
      </c>
      <c r="B66" s="40">
        <v>1.3448981524478416</v>
      </c>
      <c r="C66" s="40">
        <v>0.87912016805951942</v>
      </c>
      <c r="D66" s="40">
        <v>1.8436460346575052</v>
      </c>
      <c r="E66" s="41">
        <v>3.2015121108375793</v>
      </c>
      <c r="F66" s="41">
        <v>1.0598923077216851</v>
      </c>
      <c r="G66" s="41">
        <v>1.8300010266491771</v>
      </c>
      <c r="H66" s="42">
        <v>0.71397776448750494</v>
      </c>
      <c r="I66" s="42">
        <v>1.1083171482244583</v>
      </c>
      <c r="J66" s="42">
        <v>2.4733488759597573</v>
      </c>
      <c r="K66" s="40">
        <v>0.9256709221322178</v>
      </c>
      <c r="L66" s="40">
        <v>1.1801371682307533</v>
      </c>
      <c r="M66" s="40">
        <v>0.70340867852050404</v>
      </c>
      <c r="N66" s="43"/>
      <c r="O66" s="43">
        <v>1.0916871385400837</v>
      </c>
      <c r="P66" s="43"/>
    </row>
    <row r="67" spans="1:16" hidden="1">
      <c r="A67" s="44">
        <v>39569</v>
      </c>
      <c r="B67" s="40">
        <v>1.3419866308613921</v>
      </c>
      <c r="C67" s="40">
        <v>1.0097911219727964</v>
      </c>
      <c r="D67" s="40">
        <v>1.664836219772879</v>
      </c>
      <c r="E67" s="41">
        <v>3.4640755653518061</v>
      </c>
      <c r="F67" s="41">
        <v>1.1026071749634299</v>
      </c>
      <c r="G67" s="41">
        <v>1.8191288949000419</v>
      </c>
      <c r="H67" s="42">
        <v>0.80818080512472923</v>
      </c>
      <c r="I67" s="42">
        <v>1.2021183432398164</v>
      </c>
      <c r="J67" s="42">
        <v>2.5417198748199628</v>
      </c>
      <c r="K67" s="40">
        <v>1.063613862940006</v>
      </c>
      <c r="L67" s="40">
        <v>1.2473045197005306</v>
      </c>
      <c r="M67" s="40">
        <v>0.74318248939535991</v>
      </c>
      <c r="N67" s="43"/>
      <c r="O67" s="43">
        <v>1.1338870832457473</v>
      </c>
      <c r="P67" s="43"/>
    </row>
    <row r="68" spans="1:16" hidden="1">
      <c r="A68" s="44">
        <v>39600</v>
      </c>
      <c r="B68" s="40">
        <v>1.4980827176203266</v>
      </c>
      <c r="C68" s="40">
        <v>1.003104264878691</v>
      </c>
      <c r="D68" s="40">
        <v>1.7994962117125268</v>
      </c>
      <c r="E68" s="41">
        <v>3.4720064452968455</v>
      </c>
      <c r="F68" s="41">
        <v>1.0819613845589906</v>
      </c>
      <c r="G68" s="41">
        <v>1.7798677380175887</v>
      </c>
      <c r="H68" s="42">
        <v>0.88137814813338122</v>
      </c>
      <c r="I68" s="42">
        <v>1.2261620926555112</v>
      </c>
      <c r="J68" s="42">
        <v>2.9509289368753464</v>
      </c>
      <c r="K68" s="40">
        <v>1.0501772049651787</v>
      </c>
      <c r="L68" s="40">
        <v>1.0944176303675222</v>
      </c>
      <c r="M68" s="40">
        <v>0.78923128617573302</v>
      </c>
      <c r="N68" s="43"/>
      <c r="O68" s="43">
        <v>1.0853860313198009</v>
      </c>
      <c r="P68" s="43"/>
    </row>
    <row r="69" spans="1:16" hidden="1">
      <c r="A69" s="44">
        <v>39630</v>
      </c>
      <c r="B69" s="40">
        <v>1.497281404668457</v>
      </c>
      <c r="C69" s="40">
        <v>1.1848019527997942</v>
      </c>
      <c r="D69" s="40">
        <v>1.7216058018271483</v>
      </c>
      <c r="E69" s="41">
        <v>3.295369576916471</v>
      </c>
      <c r="F69" s="41">
        <v>1.1277121729660167</v>
      </c>
      <c r="G69" s="41">
        <v>1.6788924953652149</v>
      </c>
      <c r="H69" s="42">
        <v>0.93564164675340789</v>
      </c>
      <c r="I69" s="42">
        <v>1.2713311526626081</v>
      </c>
      <c r="J69" s="42">
        <v>2.7804627181172483</v>
      </c>
      <c r="K69" s="40">
        <v>1.2404190526085475</v>
      </c>
      <c r="L69" s="40">
        <v>1.1708217454144447</v>
      </c>
      <c r="M69" s="40">
        <v>0.78272081198030163</v>
      </c>
      <c r="N69" s="43"/>
      <c r="O69" s="43">
        <v>1.1602514283797425</v>
      </c>
      <c r="P69" s="43"/>
    </row>
    <row r="70" spans="1:16" hidden="1">
      <c r="A70" s="44">
        <v>39661</v>
      </c>
      <c r="B70" s="40">
        <v>1.3725042689526958</v>
      </c>
      <c r="C70" s="40">
        <v>1.21869508416321</v>
      </c>
      <c r="D70" s="40">
        <v>1.841635031981891</v>
      </c>
      <c r="E70" s="41">
        <v>3.8634755012308926</v>
      </c>
      <c r="F70" s="41">
        <v>1.1212445850330706</v>
      </c>
      <c r="G70" s="41">
        <v>1.7984143514126827</v>
      </c>
      <c r="H70" s="42">
        <v>1.0185655868762986</v>
      </c>
      <c r="I70" s="42">
        <v>1.1917086972769892</v>
      </c>
      <c r="J70" s="42">
        <v>2.69809837094349</v>
      </c>
      <c r="K70" s="40">
        <v>1.4103434875652987</v>
      </c>
      <c r="L70" s="40">
        <v>1.1880887123808617</v>
      </c>
      <c r="M70" s="40">
        <v>0.86947865988310058</v>
      </c>
      <c r="N70" s="43"/>
      <c r="O70" s="43">
        <v>1.1638910660327386</v>
      </c>
      <c r="P70" s="43"/>
    </row>
    <row r="71" spans="1:16" hidden="1">
      <c r="A71" s="44">
        <v>39692</v>
      </c>
      <c r="B71" s="40">
        <v>1.4545547740136338</v>
      </c>
      <c r="C71" s="40">
        <v>1.2590742778321899</v>
      </c>
      <c r="D71" s="40">
        <v>1.8766161385189237</v>
      </c>
      <c r="E71" s="41">
        <v>3.714584735787485</v>
      </c>
      <c r="F71" s="41">
        <v>1.0792231020311023</v>
      </c>
      <c r="G71" s="41">
        <v>1.7477156271758161</v>
      </c>
      <c r="H71" s="42">
        <v>1.0163089754528662</v>
      </c>
      <c r="I71" s="42">
        <v>1.1405255408614965</v>
      </c>
      <c r="J71" s="42">
        <v>2.7659914500175358</v>
      </c>
      <c r="K71" s="40">
        <v>1.272795965608603</v>
      </c>
      <c r="L71" s="40">
        <v>1.2161572195589294</v>
      </c>
      <c r="M71" s="40">
        <v>0.81674348590858092</v>
      </c>
      <c r="N71" s="43"/>
      <c r="O71" s="43">
        <v>1.1104366204134537</v>
      </c>
      <c r="P71" s="43"/>
    </row>
    <row r="72" spans="1:16" hidden="1">
      <c r="A72" s="44">
        <v>39722</v>
      </c>
      <c r="B72" s="40">
        <v>1.4849167072918821</v>
      </c>
      <c r="C72" s="40">
        <v>1.2418513021764539</v>
      </c>
      <c r="D72" s="40">
        <v>2.0069869667572178</v>
      </c>
      <c r="E72" s="41">
        <v>3.2735504322436593</v>
      </c>
      <c r="F72" s="41">
        <v>1.1172648755253911</v>
      </c>
      <c r="G72" s="41">
        <v>1.7006166777965352</v>
      </c>
      <c r="H72" s="42">
        <v>0.94201503466546155</v>
      </c>
      <c r="I72" s="42">
        <v>1.1779215685061524</v>
      </c>
      <c r="J72" s="42">
        <v>2.5383443387059685</v>
      </c>
      <c r="K72" s="40">
        <v>1.2707948069110149</v>
      </c>
      <c r="L72" s="40">
        <v>1.1375560680638725</v>
      </c>
      <c r="M72" s="40">
        <v>0.76323035206997425</v>
      </c>
      <c r="N72" s="43"/>
      <c r="O72" s="43">
        <v>1.1557882873067327</v>
      </c>
      <c r="P72" s="43"/>
    </row>
    <row r="73" spans="1:16" hidden="1">
      <c r="A73" s="44">
        <v>39753</v>
      </c>
      <c r="B73" s="40">
        <v>1.3697920741582317</v>
      </c>
      <c r="C73" s="40">
        <v>1.332113563386935</v>
      </c>
      <c r="D73" s="40">
        <v>2.0231423976511373</v>
      </c>
      <c r="E73" s="41">
        <v>3.4963119929008983</v>
      </c>
      <c r="F73" s="41">
        <v>1.089552975088216</v>
      </c>
      <c r="G73" s="41">
        <v>1.7930073933640678</v>
      </c>
      <c r="H73" s="42">
        <v>0.86079183622839783</v>
      </c>
      <c r="I73" s="42">
        <v>1.1230163385817757</v>
      </c>
      <c r="J73" s="42">
        <v>2.6894744773791288</v>
      </c>
      <c r="K73" s="40">
        <v>1.3339860458294344</v>
      </c>
      <c r="L73" s="40">
        <v>1.1244048258011097</v>
      </c>
      <c r="M73" s="40">
        <v>0.79025231111856498</v>
      </c>
      <c r="N73" s="43"/>
      <c r="O73" s="43">
        <v>1.1435421452965238</v>
      </c>
      <c r="P73" s="43"/>
    </row>
    <row r="74" spans="1:16" hidden="1">
      <c r="A74" s="44">
        <v>39783</v>
      </c>
      <c r="B74" s="40">
        <v>1.2143702065688908</v>
      </c>
      <c r="C74" s="40">
        <v>1.1655297809509475</v>
      </c>
      <c r="D74" s="40">
        <v>1.8669858971761264</v>
      </c>
      <c r="E74" s="41">
        <v>3.271763777408828</v>
      </c>
      <c r="F74" s="41">
        <v>1.0360091253320358</v>
      </c>
      <c r="G74" s="41">
        <v>1.7542498868147132</v>
      </c>
      <c r="H74" s="42">
        <v>0.72371713160471185</v>
      </c>
      <c r="I74" s="42">
        <v>0.99823875419967423</v>
      </c>
      <c r="J74" s="42">
        <v>2.4879563853728164</v>
      </c>
      <c r="K74" s="40">
        <v>0.82148273658547044</v>
      </c>
      <c r="L74" s="40">
        <v>1.0046473981450781</v>
      </c>
      <c r="M74" s="40">
        <v>0.71318611494553985</v>
      </c>
      <c r="N74" s="43"/>
      <c r="O74" s="43">
        <v>1.1459830974204546</v>
      </c>
      <c r="P74" s="43"/>
    </row>
    <row r="75" spans="1:16" hidden="1">
      <c r="A75" s="44">
        <v>39814</v>
      </c>
      <c r="B75" s="40">
        <v>1.4615915009295599</v>
      </c>
      <c r="C75" s="40">
        <v>1.1342875757308408</v>
      </c>
      <c r="D75" s="40">
        <v>1.9557064849870667</v>
      </c>
      <c r="E75" s="41">
        <v>3.827261783935421</v>
      </c>
      <c r="F75" s="41">
        <v>1.0919325176022527</v>
      </c>
      <c r="G75" s="41">
        <v>2.0503725162615836</v>
      </c>
      <c r="H75" s="42">
        <v>0.77709824116529125</v>
      </c>
      <c r="I75" s="42">
        <v>1.004560771500167</v>
      </c>
      <c r="J75" s="42">
        <v>2.7054259649466457</v>
      </c>
      <c r="K75" s="40">
        <v>1.0056905246709353</v>
      </c>
      <c r="L75" s="40">
        <v>1.1150931765766194</v>
      </c>
      <c r="M75" s="40">
        <v>0.82444173893166928</v>
      </c>
      <c r="N75" s="43"/>
      <c r="O75" s="43">
        <v>1.1775179166985734</v>
      </c>
      <c r="P75" s="43"/>
    </row>
    <row r="76" spans="1:16" hidden="1">
      <c r="A76" s="44">
        <v>39845</v>
      </c>
      <c r="B76" s="40">
        <v>1.2806436337533569</v>
      </c>
      <c r="C76" s="40">
        <v>1.1606955940635741</v>
      </c>
      <c r="D76" s="40">
        <v>1.7958048593425957</v>
      </c>
      <c r="E76" s="41">
        <v>3.4833167733440202</v>
      </c>
      <c r="F76" s="41">
        <v>1.0405412161659715</v>
      </c>
      <c r="G76" s="41">
        <v>1.9775333463883802</v>
      </c>
      <c r="H76" s="42">
        <v>0.70192500493955134</v>
      </c>
      <c r="I76" s="42">
        <v>1.0273057319171146</v>
      </c>
      <c r="J76" s="42">
        <v>2.6869895953133338</v>
      </c>
      <c r="K76" s="40">
        <v>0.94400886745507451</v>
      </c>
      <c r="L76" s="40">
        <v>1.0690942097347678</v>
      </c>
      <c r="M76" s="40">
        <v>0.97999112991135884</v>
      </c>
      <c r="N76" s="43"/>
      <c r="O76" s="43">
        <v>1.1308420453075358</v>
      </c>
      <c r="P76" s="43"/>
    </row>
    <row r="77" spans="1:16" hidden="1">
      <c r="A77" s="44">
        <v>39873</v>
      </c>
      <c r="B77" s="40">
        <v>1.2913064579632307</v>
      </c>
      <c r="C77" s="40">
        <v>1.3680139177448336</v>
      </c>
      <c r="D77" s="40">
        <v>2.2813243987240415</v>
      </c>
      <c r="E77" s="41">
        <v>3.5489068265872787</v>
      </c>
      <c r="F77" s="41">
        <v>1.1411012096147064</v>
      </c>
      <c r="G77" s="41">
        <v>1.8283357475814976</v>
      </c>
      <c r="H77" s="42">
        <v>0.690096406576027</v>
      </c>
      <c r="I77" s="42">
        <v>1.1239998855147471</v>
      </c>
      <c r="J77" s="42">
        <v>2.2548000389135878</v>
      </c>
      <c r="K77" s="40">
        <v>0.89960091866879521</v>
      </c>
      <c r="L77" s="40">
        <v>0.96733047688308638</v>
      </c>
      <c r="M77" s="40">
        <v>0.90246655310590551</v>
      </c>
      <c r="N77" s="43"/>
      <c r="O77" s="43">
        <v>1.2626262390186369</v>
      </c>
      <c r="P77" s="43"/>
    </row>
    <row r="78" spans="1:16" hidden="1">
      <c r="A78" s="44">
        <v>39904</v>
      </c>
      <c r="B78" s="40">
        <v>1.3061117446808512</v>
      </c>
      <c r="C78" s="40">
        <v>1.2737962086130192</v>
      </c>
      <c r="D78" s="40">
        <v>1.8530555365388302</v>
      </c>
      <c r="E78" s="41">
        <v>3.4492702856815707</v>
      </c>
      <c r="F78" s="41">
        <v>1.0477620204963838</v>
      </c>
      <c r="G78" s="41">
        <v>1.9063451799949489</v>
      </c>
      <c r="H78" s="42">
        <v>0.66648991844202565</v>
      </c>
      <c r="I78" s="42">
        <v>1.0315268601034246</v>
      </c>
      <c r="J78" s="42">
        <v>2.4537784574691202</v>
      </c>
      <c r="K78" s="40">
        <v>0.90147173139152437</v>
      </c>
      <c r="L78" s="40">
        <v>1.0595530491904179</v>
      </c>
      <c r="M78" s="40">
        <v>0.76225325994318771</v>
      </c>
      <c r="N78" s="43"/>
      <c r="O78" s="43">
        <v>1.102952912789338</v>
      </c>
      <c r="P78" s="43"/>
    </row>
    <row r="79" spans="1:16" hidden="1">
      <c r="A79" s="44">
        <v>39934</v>
      </c>
      <c r="B79" s="40">
        <v>1.215094521793018</v>
      </c>
      <c r="C79" s="40">
        <v>1.3324134870106139</v>
      </c>
      <c r="D79" s="40">
        <v>1.8887165761266667</v>
      </c>
      <c r="E79" s="41">
        <v>3.2275791721532032</v>
      </c>
      <c r="F79" s="41">
        <v>1.1092213360168643</v>
      </c>
      <c r="G79" s="41">
        <v>1.8553871470611367</v>
      </c>
      <c r="H79" s="42">
        <v>0.69706298472947648</v>
      </c>
      <c r="I79" s="42">
        <v>1.14208244119517</v>
      </c>
      <c r="J79" s="42">
        <v>2.5604489681464333</v>
      </c>
      <c r="K79" s="40">
        <v>1.1256231317160488</v>
      </c>
      <c r="L79" s="40">
        <v>1.2124592094874693</v>
      </c>
      <c r="M79" s="40">
        <v>0.73070182929499794</v>
      </c>
      <c r="N79" s="43"/>
      <c r="O79" s="43">
        <v>1.1616050535339089</v>
      </c>
      <c r="P79" s="43"/>
    </row>
    <row r="80" spans="1:16" hidden="1">
      <c r="A80" s="44">
        <v>39965</v>
      </c>
      <c r="B80" s="40">
        <v>1.2248995984300766</v>
      </c>
      <c r="C80" s="40">
        <v>1.193563800122722</v>
      </c>
      <c r="D80" s="40">
        <v>2.2676756191676231</v>
      </c>
      <c r="E80" s="41">
        <v>3.4852794744375108</v>
      </c>
      <c r="F80" s="41">
        <v>1.073180663648472</v>
      </c>
      <c r="G80" s="41">
        <v>1.819606513448909</v>
      </c>
      <c r="H80" s="42">
        <v>0.75482791063620525</v>
      </c>
      <c r="I80" s="42">
        <v>1.1884040665411246</v>
      </c>
      <c r="J80" s="42">
        <v>2.7569908939315728</v>
      </c>
      <c r="K80" s="40">
        <v>1.1045311878254487</v>
      </c>
      <c r="L80" s="40">
        <v>1.1027680944643605</v>
      </c>
      <c r="M80" s="40">
        <v>0.83631101576722056</v>
      </c>
      <c r="N80" s="43"/>
      <c r="O80" s="43">
        <v>1.1438921686199555</v>
      </c>
      <c r="P80" s="43"/>
    </row>
    <row r="81" spans="1:16" hidden="1">
      <c r="A81" s="44">
        <v>39995</v>
      </c>
      <c r="B81" s="40">
        <v>1.4657047676099981</v>
      </c>
      <c r="C81" s="40">
        <v>1.2977302446656913</v>
      </c>
      <c r="D81" s="40">
        <v>2.2307728786352885</v>
      </c>
      <c r="E81" s="41">
        <v>3.6664985630045224</v>
      </c>
      <c r="F81" s="41">
        <v>1.1195503602696846</v>
      </c>
      <c r="G81" s="41">
        <v>1.8229341077983952</v>
      </c>
      <c r="H81" s="42">
        <v>0.93510598071138407</v>
      </c>
      <c r="I81" s="42">
        <v>1.2400557381093409</v>
      </c>
      <c r="J81" s="42">
        <v>2.8375542699289222</v>
      </c>
      <c r="K81" s="40">
        <v>1.3335966018979464</v>
      </c>
      <c r="L81" s="40">
        <v>1.1347959787433206</v>
      </c>
      <c r="M81" s="40">
        <v>0.89825170472219362</v>
      </c>
      <c r="N81" s="43"/>
      <c r="O81" s="43">
        <v>1.1926368345793348</v>
      </c>
      <c r="P81" s="43"/>
    </row>
    <row r="82" spans="1:16" hidden="1">
      <c r="A82" s="44">
        <v>40026</v>
      </c>
      <c r="B82" s="40">
        <v>1.4155972848585003</v>
      </c>
      <c r="C82" s="40">
        <v>1.3301420714747092</v>
      </c>
      <c r="D82" s="40">
        <v>1.9991503782070497</v>
      </c>
      <c r="E82" s="41">
        <v>3.9694227159787028</v>
      </c>
      <c r="F82" s="41">
        <v>1.0754238540129168</v>
      </c>
      <c r="G82" s="41">
        <v>1.9016799912382576</v>
      </c>
      <c r="H82" s="42">
        <v>0.98980497428332204</v>
      </c>
      <c r="I82" s="42">
        <v>1.197327538224739</v>
      </c>
      <c r="J82" s="42">
        <v>2.7824617318809737</v>
      </c>
      <c r="K82" s="40">
        <v>1.6564081878086081</v>
      </c>
      <c r="L82" s="40">
        <v>1.0439615203544979</v>
      </c>
      <c r="M82" s="40">
        <v>0.88166315666867456</v>
      </c>
      <c r="N82" s="43"/>
      <c r="O82" s="43">
        <v>1.1516029927131632</v>
      </c>
      <c r="P82" s="43"/>
    </row>
    <row r="83" spans="1:16" hidden="1">
      <c r="A83" s="44">
        <v>40057</v>
      </c>
      <c r="B83" s="40">
        <v>1.358019408386697</v>
      </c>
      <c r="C83" s="40">
        <v>1.3176322359884045</v>
      </c>
      <c r="D83" s="40">
        <v>2.0919407801173096</v>
      </c>
      <c r="E83" s="41">
        <v>3.7231032381061429</v>
      </c>
      <c r="F83" s="41">
        <v>1.0625656242500756</v>
      </c>
      <c r="G83" s="41">
        <v>1.7786084542165606</v>
      </c>
      <c r="H83" s="42">
        <v>1.0106911494756987</v>
      </c>
      <c r="I83" s="42">
        <v>1.1529282165075028</v>
      </c>
      <c r="J83" s="42">
        <v>2.8742227203153279</v>
      </c>
      <c r="K83" s="40">
        <v>1.3459427501927814</v>
      </c>
      <c r="L83" s="40">
        <v>1.0975918255941117</v>
      </c>
      <c r="M83" s="40">
        <v>0.83489468811254552</v>
      </c>
      <c r="N83" s="43"/>
      <c r="O83" s="43">
        <v>1.1264963119007518</v>
      </c>
      <c r="P83" s="43"/>
    </row>
    <row r="84" spans="1:16" hidden="1">
      <c r="A84" s="44">
        <v>40087</v>
      </c>
      <c r="B84" s="40">
        <v>1.4076505432761826</v>
      </c>
      <c r="C84" s="40">
        <v>1.3402563941244892</v>
      </c>
      <c r="D84" s="40">
        <v>2.0711197961723453</v>
      </c>
      <c r="E84" s="41">
        <v>3.6255539417186697</v>
      </c>
      <c r="F84" s="41">
        <v>1.117553907629047</v>
      </c>
      <c r="G84" s="41">
        <v>1.7725340211530813</v>
      </c>
      <c r="H84" s="42">
        <v>1.0091391220445756</v>
      </c>
      <c r="I84" s="42">
        <v>1.1903563981714937</v>
      </c>
      <c r="J84" s="42">
        <v>2.6579221130600126</v>
      </c>
      <c r="K84" s="40">
        <v>1.2183150112364058</v>
      </c>
      <c r="L84" s="40">
        <v>1.1477755225783524</v>
      </c>
      <c r="M84" s="40">
        <v>0.80627988259481398</v>
      </c>
      <c r="N84" s="43"/>
      <c r="O84" s="43">
        <v>1.1672330601290852</v>
      </c>
      <c r="P84" s="43"/>
    </row>
    <row r="85" spans="1:16" hidden="1">
      <c r="A85" s="44">
        <v>40118</v>
      </c>
      <c r="B85" s="40">
        <v>1.131212860152861</v>
      </c>
      <c r="C85" s="40">
        <v>1.3267382252819466</v>
      </c>
      <c r="D85" s="40">
        <v>1.9317097910956111</v>
      </c>
      <c r="E85" s="41">
        <v>3.5547144191904732</v>
      </c>
      <c r="F85" s="41">
        <v>1.0828496440105677</v>
      </c>
      <c r="G85" s="41">
        <v>1.8410879345055402</v>
      </c>
      <c r="H85" s="42">
        <v>0.92351395912798084</v>
      </c>
      <c r="I85" s="42">
        <v>1.1649652091192955</v>
      </c>
      <c r="J85" s="42">
        <v>3.0499834123416858</v>
      </c>
      <c r="K85" s="40">
        <v>1.1703292236261886</v>
      </c>
      <c r="L85" s="40">
        <v>1.0610610570819876</v>
      </c>
      <c r="M85" s="40">
        <v>0.80351892905512423</v>
      </c>
      <c r="N85" s="43"/>
      <c r="O85" s="43">
        <v>1.1364195968517699</v>
      </c>
      <c r="P85" s="43"/>
    </row>
    <row r="86" spans="1:16" hidden="1">
      <c r="A86" s="44">
        <v>40148</v>
      </c>
      <c r="B86" s="40">
        <v>1.0557254244990704</v>
      </c>
      <c r="C86" s="40">
        <v>1.411760954690219</v>
      </c>
      <c r="D86" s="40">
        <v>2.0262327964839333</v>
      </c>
      <c r="E86" s="41">
        <v>3.2251088509761261</v>
      </c>
      <c r="F86" s="41">
        <v>1.05481294205927</v>
      </c>
      <c r="G86" s="41">
        <v>1.8457629907828257</v>
      </c>
      <c r="H86" s="42">
        <v>0.81403520752761049</v>
      </c>
      <c r="I86" s="42">
        <v>1.0741823677668352</v>
      </c>
      <c r="J86" s="42">
        <v>2.8227377121431791</v>
      </c>
      <c r="K86" s="40">
        <v>0.92123454943489536</v>
      </c>
      <c r="L86" s="40">
        <v>1.1875617284516</v>
      </c>
      <c r="M86" s="40">
        <v>0.74857671722683106</v>
      </c>
      <c r="N86" s="43"/>
      <c r="O86" s="43">
        <v>1.141580859855803</v>
      </c>
      <c r="P86" s="43"/>
    </row>
    <row r="87" spans="1:16">
      <c r="A87" s="44">
        <v>40179</v>
      </c>
      <c r="B87" s="40">
        <v>1.3205382061557529</v>
      </c>
      <c r="C87" s="40">
        <v>1.4249530937675519</v>
      </c>
      <c r="D87" s="40">
        <v>1.3309682806464205</v>
      </c>
      <c r="E87" s="41">
        <v>1.1567932906024423</v>
      </c>
      <c r="F87" s="41">
        <v>1.0949221168397956</v>
      </c>
      <c r="G87" s="41">
        <v>1.3838089376667957</v>
      </c>
      <c r="H87" s="42">
        <v>1.0738235688088815</v>
      </c>
      <c r="I87" s="42">
        <v>1.084417192734157</v>
      </c>
      <c r="J87" s="42">
        <v>1.5917804546366241</v>
      </c>
      <c r="K87" s="40">
        <v>0.97415455925353489</v>
      </c>
      <c r="L87" s="40">
        <v>1.0792278058761786</v>
      </c>
      <c r="M87" s="40">
        <v>1.1575841709435828</v>
      </c>
      <c r="N87" s="43"/>
      <c r="O87" s="43">
        <v>1.1909616444002249</v>
      </c>
      <c r="P87" s="43"/>
    </row>
    <row r="88" spans="1:16">
      <c r="A88" s="44">
        <v>40210</v>
      </c>
      <c r="B88" s="40">
        <v>1.1927289725263375</v>
      </c>
      <c r="C88" s="40">
        <v>1.3197699695546814</v>
      </c>
      <c r="D88" s="40">
        <v>1.2221462291830094</v>
      </c>
      <c r="E88" s="41">
        <v>0.96106784398478273</v>
      </c>
      <c r="F88" s="41">
        <v>1.0382986296488765</v>
      </c>
      <c r="G88" s="41">
        <v>1.2952621603706889</v>
      </c>
      <c r="H88" s="42">
        <v>0.97749380555834631</v>
      </c>
      <c r="I88" s="42">
        <v>1.0755752290518303</v>
      </c>
      <c r="J88" s="42">
        <v>1.3288346327503091</v>
      </c>
      <c r="K88" s="40">
        <v>0.92997074403222801</v>
      </c>
      <c r="L88" s="40">
        <v>1.0017754383136808</v>
      </c>
      <c r="M88" s="40">
        <v>1.1718546844308348</v>
      </c>
      <c r="N88" s="43"/>
      <c r="O88" s="43">
        <v>1.1562113123523725</v>
      </c>
      <c r="P88" s="43"/>
    </row>
    <row r="89" spans="1:16">
      <c r="A89" s="44">
        <v>40238</v>
      </c>
      <c r="B89" s="40">
        <v>1.7406390059904977</v>
      </c>
      <c r="C89" s="40">
        <v>1.4615122934404408</v>
      </c>
      <c r="D89" s="40">
        <v>1.5525695884710153</v>
      </c>
      <c r="E89" s="41">
        <v>1.0053708317255552</v>
      </c>
      <c r="F89" s="41">
        <v>1.1384663444904832</v>
      </c>
      <c r="G89" s="41">
        <v>1.2135509253444745</v>
      </c>
      <c r="H89" s="42">
        <v>0.87673419609340264</v>
      </c>
      <c r="I89" s="42">
        <v>1.187260572743889</v>
      </c>
      <c r="J89" s="42">
        <v>1.2263119307192989</v>
      </c>
      <c r="K89" s="40">
        <v>0.91405015308943338</v>
      </c>
      <c r="L89" s="40">
        <v>1.0706096915363466</v>
      </c>
      <c r="M89" s="40">
        <v>1.0854552777233408</v>
      </c>
      <c r="N89" s="43"/>
      <c r="O89" s="43">
        <v>1.2313608799580853</v>
      </c>
      <c r="P89" s="43"/>
    </row>
    <row r="90" spans="1:16">
      <c r="A90" s="44">
        <v>40269</v>
      </c>
      <c r="B90" s="40">
        <v>1.1611487205122908</v>
      </c>
      <c r="C90" s="40">
        <v>1.2812481780193599</v>
      </c>
      <c r="D90" s="40">
        <v>1.2611085356327012</v>
      </c>
      <c r="E90" s="41">
        <v>0.72155524806339444</v>
      </c>
      <c r="F90" s="41">
        <v>1.0592621474387687</v>
      </c>
      <c r="G90" s="41">
        <v>1.2310268712942638</v>
      </c>
      <c r="H90" s="42">
        <v>0.67277058910570697</v>
      </c>
      <c r="I90" s="42">
        <v>1.1021632461719633</v>
      </c>
      <c r="J90" s="42">
        <v>1.2854999398538074</v>
      </c>
      <c r="K90" s="40">
        <v>0.84991633675661005</v>
      </c>
      <c r="L90" s="40">
        <v>1.1009440574172145</v>
      </c>
      <c r="M90" s="40">
        <v>0.68608839737598126</v>
      </c>
      <c r="N90" s="43"/>
      <c r="O90" s="43">
        <v>1.1245168791392561</v>
      </c>
      <c r="P90" s="43"/>
    </row>
    <row r="91" spans="1:16">
      <c r="A91" s="44">
        <v>40299</v>
      </c>
      <c r="B91" s="40">
        <v>1.2461747118363975</v>
      </c>
      <c r="C91" s="40">
        <v>1.2699761038697024</v>
      </c>
      <c r="D91" s="40">
        <v>1.2853778791720516</v>
      </c>
      <c r="E91" s="41">
        <v>0.58086527027181667</v>
      </c>
      <c r="F91" s="41">
        <v>1.1012144044690866</v>
      </c>
      <c r="G91" s="41">
        <v>1.2832804908242947</v>
      </c>
      <c r="H91" s="42">
        <v>0.67692216508158765</v>
      </c>
      <c r="I91" s="42">
        <v>1.1783754173338745</v>
      </c>
      <c r="J91" s="42">
        <v>1.5332542046743662</v>
      </c>
      <c r="K91" s="40">
        <v>0.85882789997011322</v>
      </c>
      <c r="L91" s="40">
        <v>1.1748244455476196</v>
      </c>
      <c r="M91" s="40">
        <v>0.80075445478403429</v>
      </c>
      <c r="N91" s="43"/>
      <c r="O91" s="43">
        <v>1.1659650848297884</v>
      </c>
      <c r="P91" s="43"/>
    </row>
    <row r="92" spans="1:16">
      <c r="A92" s="44">
        <v>40330</v>
      </c>
      <c r="B92" s="40">
        <v>1.8938080884114854</v>
      </c>
      <c r="C92" s="40">
        <v>1.2232792440861511</v>
      </c>
      <c r="D92" s="40">
        <v>1.5432808261753541</v>
      </c>
      <c r="E92" s="41">
        <v>1.327104997254501</v>
      </c>
      <c r="F92" s="41">
        <v>1.0830328262311397</v>
      </c>
      <c r="G92" s="41">
        <v>1.3909501160901743</v>
      </c>
      <c r="H92" s="42">
        <v>1.4304600230890827</v>
      </c>
      <c r="I92" s="42">
        <v>1.226149528370551</v>
      </c>
      <c r="J92" s="42">
        <v>1.7521202299550334</v>
      </c>
      <c r="K92" s="40">
        <v>1.092016649743156</v>
      </c>
      <c r="L92" s="40">
        <v>1.188966017523388</v>
      </c>
      <c r="M92" s="40">
        <v>0.91917926488000901</v>
      </c>
      <c r="N92" s="43"/>
      <c r="O92" s="43">
        <v>1.1215117103148684</v>
      </c>
      <c r="P92" s="43"/>
    </row>
    <row r="93" spans="1:16">
      <c r="A93" s="44">
        <v>40360</v>
      </c>
      <c r="B93" s="40">
        <v>2.0102691138194588</v>
      </c>
      <c r="C93" s="40">
        <v>0.86168020838439663</v>
      </c>
      <c r="D93" s="40">
        <v>1.5181664352918023</v>
      </c>
      <c r="E93" s="41">
        <v>1.0070460033117217</v>
      </c>
      <c r="F93" s="41">
        <v>1.1222551304089927</v>
      </c>
      <c r="G93" s="41">
        <v>1.3143099719885027</v>
      </c>
      <c r="H93" s="42">
        <v>1.5212808444472403</v>
      </c>
      <c r="I93" s="42">
        <v>1.2627264397657509</v>
      </c>
      <c r="J93" s="42">
        <v>1.5693611161310823</v>
      </c>
      <c r="K93" s="40">
        <v>1.5653533621800528</v>
      </c>
      <c r="L93" s="40">
        <v>1.218562316472461</v>
      </c>
      <c r="M93" s="40">
        <v>0.93210135350620826</v>
      </c>
      <c r="N93" s="43"/>
      <c r="O93" s="43">
        <v>1.187975585254532</v>
      </c>
      <c r="P93" s="43"/>
    </row>
    <row r="94" spans="1:16">
      <c r="A94" s="44">
        <v>40391</v>
      </c>
      <c r="B94" s="40">
        <v>1.6837396449080768</v>
      </c>
      <c r="C94" s="40">
        <v>1.0728209725686471</v>
      </c>
      <c r="D94" s="40">
        <v>1.3605342939042686</v>
      </c>
      <c r="E94" s="41">
        <v>1.2714784652118349</v>
      </c>
      <c r="F94" s="41">
        <v>1.091367828044072</v>
      </c>
      <c r="G94" s="41">
        <v>1.3234709621192655</v>
      </c>
      <c r="H94" s="42">
        <v>1.523062692517682</v>
      </c>
      <c r="I94" s="42">
        <v>1.2333376581008855</v>
      </c>
      <c r="J94" s="42">
        <v>1.5928727293228242</v>
      </c>
      <c r="K94" s="40">
        <v>1.5629873246704193</v>
      </c>
      <c r="L94" s="40">
        <v>1.1399154788706336</v>
      </c>
      <c r="M94" s="40">
        <v>0.93868157343231373</v>
      </c>
      <c r="N94" s="43"/>
      <c r="O94" s="43">
        <v>1.1436339817380212</v>
      </c>
      <c r="P94" s="43"/>
    </row>
    <row r="95" spans="1:16">
      <c r="A95" s="44">
        <v>40422</v>
      </c>
      <c r="B95" s="40">
        <v>1.9646546376781657</v>
      </c>
      <c r="C95" s="40">
        <v>1.3400642074157811</v>
      </c>
      <c r="D95" s="40">
        <v>1.4236833822971549</v>
      </c>
      <c r="E95" s="41">
        <v>1.6471427072225455</v>
      </c>
      <c r="F95" s="41">
        <v>1.0673975811205909</v>
      </c>
      <c r="G95" s="41">
        <v>1.3040925322997461</v>
      </c>
      <c r="H95" s="42">
        <v>1.7635916465217338</v>
      </c>
      <c r="I95" s="42">
        <v>1.1512982722805394</v>
      </c>
      <c r="J95" s="42">
        <v>1.6255214209510003</v>
      </c>
      <c r="K95" s="40">
        <v>1.5017186943094272</v>
      </c>
      <c r="L95" s="40">
        <v>1.1556833773280406</v>
      </c>
      <c r="M95" s="40">
        <v>0.88375546926242188</v>
      </c>
      <c r="N95" s="43"/>
      <c r="O95" s="43">
        <v>1.1184574612365668</v>
      </c>
      <c r="P95" s="43"/>
    </row>
    <row r="96" spans="1:16">
      <c r="A96" s="44">
        <v>40452</v>
      </c>
      <c r="B96" s="40">
        <v>1.5040549338979552</v>
      </c>
      <c r="C96" s="40">
        <v>1.4793718944904735</v>
      </c>
      <c r="D96" s="40">
        <v>1.4095135314451346</v>
      </c>
      <c r="E96" s="41">
        <v>1.028968858493748</v>
      </c>
      <c r="F96" s="41">
        <v>1.0992987466038542</v>
      </c>
      <c r="G96" s="41">
        <v>1.2683998757050878</v>
      </c>
      <c r="H96" s="42">
        <v>1.3435232266361783</v>
      </c>
      <c r="I96" s="42">
        <v>1.1880682756352514</v>
      </c>
      <c r="J96" s="42">
        <v>1.5154472475684229</v>
      </c>
      <c r="K96" s="40">
        <v>1.3090972602151758</v>
      </c>
      <c r="L96" s="40">
        <v>1.1829789210091977</v>
      </c>
      <c r="M96" s="40">
        <v>0.94956335310999584</v>
      </c>
      <c r="N96" s="43"/>
      <c r="O96" s="43">
        <v>1.1286731655155262</v>
      </c>
      <c r="P96" s="43"/>
    </row>
    <row r="97" spans="1:16">
      <c r="A97" s="44">
        <v>40483</v>
      </c>
      <c r="B97" s="40">
        <v>1.4407288031398471</v>
      </c>
      <c r="C97" s="40">
        <v>1.4171191370431178</v>
      </c>
      <c r="D97" s="40">
        <v>1.3146371805273143</v>
      </c>
      <c r="E97" s="41">
        <v>0.9787090167383099</v>
      </c>
      <c r="F97" s="41">
        <v>1.0868472182851248</v>
      </c>
      <c r="G97" s="41">
        <v>1.3130948086349139</v>
      </c>
      <c r="H97" s="42">
        <v>1.14874626551702</v>
      </c>
      <c r="I97" s="42">
        <v>1.1678905215345969</v>
      </c>
      <c r="J97" s="42">
        <v>1.4971719186979708</v>
      </c>
      <c r="K97" s="40">
        <v>1.1450783870049306</v>
      </c>
      <c r="L97" s="40">
        <v>1.1253717812269302</v>
      </c>
      <c r="M97" s="40">
        <v>0.82620907462533755</v>
      </c>
      <c r="N97" s="43"/>
      <c r="O97" s="43">
        <v>1.154309280663576</v>
      </c>
      <c r="P97" s="43"/>
    </row>
    <row r="98" spans="1:16">
      <c r="A98" s="44">
        <v>40513</v>
      </c>
      <c r="B98" s="40">
        <v>1.4060167940508159</v>
      </c>
      <c r="C98" s="40">
        <v>1.3741494248086088</v>
      </c>
      <c r="D98" s="40">
        <v>1.3789654030540495</v>
      </c>
      <c r="E98" s="41">
        <v>0.91660404344228819</v>
      </c>
      <c r="F98" s="41">
        <v>1.0445903259634988</v>
      </c>
      <c r="G98" s="41">
        <v>1.3643555647735048</v>
      </c>
      <c r="H98" s="42">
        <v>1.0400149114709745</v>
      </c>
      <c r="I98" s="42">
        <v>1.0709452820514529</v>
      </c>
      <c r="J98" s="42">
        <v>1.5858440615294205</v>
      </c>
      <c r="K98" s="40">
        <v>1.0515224099622371</v>
      </c>
      <c r="L98" s="40">
        <v>1.0456588672996288</v>
      </c>
      <c r="M98" s="40">
        <v>0.78624020697376562</v>
      </c>
      <c r="N98" s="43"/>
      <c r="O98" s="43">
        <v>1.1697863331702365</v>
      </c>
      <c r="P98" s="43"/>
    </row>
    <row r="99" spans="1:16">
      <c r="A99" s="44">
        <v>40544</v>
      </c>
      <c r="B99" s="40">
        <v>1.3425702059872215</v>
      </c>
      <c r="C99" s="40">
        <v>1.3561674581418526</v>
      </c>
      <c r="D99" s="40">
        <v>1.4142686392706312</v>
      </c>
      <c r="E99" s="41">
        <v>1.0969566031382445</v>
      </c>
      <c r="F99" s="41">
        <v>1.1534703355568785</v>
      </c>
      <c r="G99" s="41">
        <v>1.4482834152394191</v>
      </c>
      <c r="H99" s="42">
        <v>1.0215190766482707</v>
      </c>
      <c r="I99" s="42">
        <v>1.0929512035541964</v>
      </c>
      <c r="J99" s="42">
        <v>1.5707310975183477</v>
      </c>
      <c r="K99" s="40">
        <v>0.92703900374001469</v>
      </c>
      <c r="L99" s="40">
        <v>0.96404245107611486</v>
      </c>
      <c r="M99" s="40">
        <v>1.1173066796827564</v>
      </c>
      <c r="N99" s="43"/>
      <c r="O99" s="43">
        <v>1.1936128029897985</v>
      </c>
      <c r="P99" s="43"/>
    </row>
    <row r="100" spans="1:16">
      <c r="A100" s="44">
        <v>40575</v>
      </c>
      <c r="B100" s="40">
        <v>1.195499702535419</v>
      </c>
      <c r="C100" s="40">
        <v>1.2293987330738847</v>
      </c>
      <c r="D100" s="40">
        <v>1.3041039398730145</v>
      </c>
      <c r="E100" s="41">
        <v>0.89637682238758754</v>
      </c>
      <c r="F100" s="41">
        <v>1.1391245859538353</v>
      </c>
      <c r="G100" s="41">
        <v>1.3728644628341133</v>
      </c>
      <c r="H100" s="42">
        <v>0.84361294820978516</v>
      </c>
      <c r="I100" s="42">
        <v>1.0737141403458283</v>
      </c>
      <c r="J100" s="42">
        <v>1.5150151239405594</v>
      </c>
      <c r="K100" s="40">
        <v>0.84665842179702255</v>
      </c>
      <c r="L100" s="40">
        <v>1.0270906889369644</v>
      </c>
      <c r="M100" s="40">
        <v>0.81251550070042322</v>
      </c>
      <c r="N100" s="43"/>
      <c r="O100" s="43">
        <v>1.1441280837900294</v>
      </c>
      <c r="P100" s="43"/>
    </row>
    <row r="101" spans="1:16">
      <c r="A101" s="44">
        <v>40603</v>
      </c>
      <c r="B101" s="40">
        <v>1.2005791461378752</v>
      </c>
      <c r="C101" s="40">
        <v>1.406157447096025</v>
      </c>
      <c r="D101" s="40">
        <v>1.3936606746523181</v>
      </c>
      <c r="E101" s="41">
        <v>0.85554802981011346</v>
      </c>
      <c r="F101" s="41">
        <v>1.1591274395769036</v>
      </c>
      <c r="G101" s="41">
        <v>1.2209169061189074</v>
      </c>
      <c r="H101" s="42">
        <v>0.76184553869478144</v>
      </c>
      <c r="I101" s="42">
        <v>1.2020629868545529</v>
      </c>
      <c r="J101" s="42">
        <v>1.4149920710551327</v>
      </c>
      <c r="K101" s="40">
        <v>0.63863516104416784</v>
      </c>
      <c r="L101" s="40">
        <v>1.1640907933518838</v>
      </c>
      <c r="M101" s="40">
        <v>0.70210791675772177</v>
      </c>
      <c r="N101" s="43"/>
      <c r="O101" s="43">
        <v>1.2684689889096499</v>
      </c>
      <c r="P101" s="43"/>
    </row>
    <row r="102" spans="1:16">
      <c r="A102" s="44">
        <v>40634</v>
      </c>
      <c r="B102" s="40">
        <v>1.3457759322466747</v>
      </c>
      <c r="C102" s="40">
        <v>1.3758295407694114</v>
      </c>
      <c r="D102" s="40">
        <v>1.3962506309102884</v>
      </c>
      <c r="E102" s="41">
        <v>1.0246377197556495</v>
      </c>
      <c r="F102" s="41">
        <v>1.1556953899928057</v>
      </c>
      <c r="G102" s="41">
        <v>1.3660184081508817</v>
      </c>
      <c r="H102" s="42">
        <v>0.95304423794982085</v>
      </c>
      <c r="I102" s="42">
        <v>1.0932847725318131</v>
      </c>
      <c r="J102" s="42">
        <v>1.5603538582849379</v>
      </c>
      <c r="K102" s="40">
        <v>0.87599945362310627</v>
      </c>
      <c r="L102" s="40">
        <v>1.1113974196692062</v>
      </c>
      <c r="M102" s="40">
        <v>0.81242412162263922</v>
      </c>
      <c r="N102" s="43"/>
      <c r="O102" s="43">
        <v>1.1029369651438086</v>
      </c>
      <c r="P102" s="43"/>
    </row>
    <row r="103" spans="1:16">
      <c r="A103" s="44">
        <v>40664</v>
      </c>
      <c r="B103" s="40">
        <v>1.3258659633139014</v>
      </c>
      <c r="C103" s="40">
        <v>1.38822307153263</v>
      </c>
      <c r="D103" s="40">
        <v>1.3687682605126306</v>
      </c>
      <c r="E103" s="41">
        <v>1.0051703349779604</v>
      </c>
      <c r="F103" s="41">
        <v>1.1570979006588349</v>
      </c>
      <c r="G103" s="41">
        <v>1.4675784261455875</v>
      </c>
      <c r="H103" s="42">
        <v>1.0756369368973981</v>
      </c>
      <c r="I103" s="42">
        <v>1.209819114978641</v>
      </c>
      <c r="J103" s="42">
        <v>1.6353878784487115</v>
      </c>
      <c r="K103" s="40">
        <v>1.1813499858268086</v>
      </c>
      <c r="L103" s="40">
        <v>1.2025477057111298</v>
      </c>
      <c r="M103" s="40">
        <v>0.79289002656945728</v>
      </c>
      <c r="N103" s="43"/>
      <c r="O103" s="43">
        <v>1.1327879330215385</v>
      </c>
      <c r="P103" s="43"/>
    </row>
    <row r="104" spans="1:16">
      <c r="A104" s="44">
        <v>40695</v>
      </c>
      <c r="B104" s="40">
        <v>1.5543019878862487</v>
      </c>
      <c r="C104" s="40">
        <v>0.84703276014697038</v>
      </c>
      <c r="D104" s="40">
        <v>1.5161398877864434</v>
      </c>
      <c r="E104" s="41">
        <v>1.0035700276708852</v>
      </c>
      <c r="F104" s="41">
        <v>1.0958542406743308</v>
      </c>
      <c r="G104" s="41">
        <v>1.5004715018525767</v>
      </c>
      <c r="H104" s="42">
        <v>1.3798623786973871</v>
      </c>
      <c r="I104" s="42">
        <v>1.258212872252209</v>
      </c>
      <c r="J104" s="42">
        <v>1.9320516414766182</v>
      </c>
      <c r="K104" s="40">
        <v>1.3855422387381306</v>
      </c>
      <c r="L104" s="40">
        <v>1.1692412332684252</v>
      </c>
      <c r="M104" s="40">
        <v>0.92896167293304721</v>
      </c>
      <c r="N104" s="43"/>
      <c r="O104" s="43">
        <v>1.126440220181993</v>
      </c>
      <c r="P104" s="43"/>
    </row>
    <row r="105" spans="1:16">
      <c r="A105" s="44">
        <v>40725</v>
      </c>
      <c r="B105" s="40">
        <v>1.424739081450372</v>
      </c>
      <c r="C105" s="40">
        <v>0.88283296880883921</v>
      </c>
      <c r="D105" s="40">
        <v>1.3569275248537116</v>
      </c>
      <c r="E105" s="41">
        <v>1.0933263061705458</v>
      </c>
      <c r="F105" s="41">
        <v>1.0999055619203597</v>
      </c>
      <c r="G105" s="41">
        <v>1.4145957930527908</v>
      </c>
      <c r="H105" s="42">
        <v>1.3836754483944074</v>
      </c>
      <c r="I105" s="42">
        <v>1.3196785211894149</v>
      </c>
      <c r="J105" s="42">
        <v>1.7181805595689195</v>
      </c>
      <c r="K105" s="40">
        <v>1.3989353109644547</v>
      </c>
      <c r="L105" s="40">
        <v>1.1382326034669417</v>
      </c>
      <c r="M105" s="40">
        <v>0.94652832096955275</v>
      </c>
      <c r="N105" s="43"/>
      <c r="O105" s="43">
        <v>1.1583272624587888</v>
      </c>
      <c r="P105" s="43"/>
    </row>
    <row r="106" spans="1:16">
      <c r="A106" s="44">
        <v>40756</v>
      </c>
      <c r="B106" s="40">
        <v>1.5048711615380981</v>
      </c>
      <c r="C106" s="40">
        <v>0.93681804312329853</v>
      </c>
      <c r="D106" s="40">
        <v>1.4667975595081719</v>
      </c>
      <c r="E106" s="41">
        <v>1.083792478155829</v>
      </c>
      <c r="F106" s="41">
        <v>1.1060147687298603</v>
      </c>
      <c r="G106" s="41">
        <v>1.4185537942149335</v>
      </c>
      <c r="H106" s="42">
        <v>1.5040945815264335</v>
      </c>
      <c r="I106" s="42">
        <v>1.2788205375002704</v>
      </c>
      <c r="J106" s="42">
        <v>1.8896422245395224</v>
      </c>
      <c r="K106" s="40">
        <v>1.5851212214820123</v>
      </c>
      <c r="L106" s="40">
        <v>1.1011765363189894</v>
      </c>
      <c r="M106" s="40">
        <v>0.96450326768533601</v>
      </c>
      <c r="N106" s="43"/>
      <c r="O106" s="43">
        <v>1.1606370589462098</v>
      </c>
      <c r="P106" s="43"/>
    </row>
    <row r="107" spans="1:16" s="16" customFormat="1"/>
    <row r="108" spans="1:16">
      <c r="A108" s="5" t="s">
        <v>8</v>
      </c>
      <c r="B108" s="13">
        <f t="shared" ref="B108:M108" si="0">AVERAGE(B3:B14)</f>
        <v>1.0646972931728984</v>
      </c>
      <c r="C108" s="13">
        <f t="shared" si="0"/>
        <v>0.94828252967108639</v>
      </c>
      <c r="D108" s="13">
        <f t="shared" si="0"/>
        <v>1.3031315303345781</v>
      </c>
      <c r="E108" s="13">
        <f t="shared" si="0"/>
        <v>2.9194985983091919</v>
      </c>
      <c r="F108" s="13">
        <f t="shared" si="0"/>
        <v>1.0148240501578791</v>
      </c>
      <c r="G108" s="13">
        <f t="shared" si="0"/>
        <v>1.3036575764454981</v>
      </c>
      <c r="H108" s="13">
        <f t="shared" si="0"/>
        <v>0.88057043488527542</v>
      </c>
      <c r="I108" s="13">
        <f t="shared" si="0"/>
        <v>1.0808443727267811</v>
      </c>
      <c r="J108" s="13">
        <f t="shared" si="0"/>
        <v>2.0196572783065125</v>
      </c>
      <c r="K108" s="13">
        <f t="shared" si="0"/>
        <v>1.1196189505878811</v>
      </c>
      <c r="L108" s="13">
        <f t="shared" si="0"/>
        <v>0.96027993120827615</v>
      </c>
      <c r="M108" s="13">
        <f t="shared" si="0"/>
        <v>0.72681591253385591</v>
      </c>
      <c r="N108" s="13"/>
      <c r="O108" s="13">
        <f t="shared" ref="O108" si="1">AVERAGE(O3:O14)</f>
        <v>0.98197243550288682</v>
      </c>
      <c r="P108" s="13"/>
    </row>
    <row r="109" spans="1:16">
      <c r="A109" s="5" t="s">
        <v>9</v>
      </c>
      <c r="B109" s="13">
        <f t="shared" ref="B109:M109" si="2">AVERAGE(B15:B26)</f>
        <v>1.0198837705708186</v>
      </c>
      <c r="C109" s="13">
        <f t="shared" si="2"/>
        <v>1.0115706419588131</v>
      </c>
      <c r="D109" s="13">
        <f t="shared" si="2"/>
        <v>1.4485260446354113</v>
      </c>
      <c r="E109" s="13">
        <f t="shared" si="2"/>
        <v>3.2918850574177978</v>
      </c>
      <c r="F109" s="13">
        <f t="shared" si="2"/>
        <v>1.0433943094437483</v>
      </c>
      <c r="G109" s="13">
        <f t="shared" si="2"/>
        <v>1.4940300695133255</v>
      </c>
      <c r="H109" s="13">
        <f t="shared" si="2"/>
        <v>0.7617905084052411</v>
      </c>
      <c r="I109" s="13">
        <f t="shared" si="2"/>
        <v>1.124430579931827</v>
      </c>
      <c r="J109" s="13">
        <f t="shared" si="2"/>
        <v>2.2520445755977887</v>
      </c>
      <c r="K109" s="13">
        <f t="shared" si="2"/>
        <v>1.0297066081409154</v>
      </c>
      <c r="L109" s="13">
        <f t="shared" si="2"/>
        <v>0.99665124256806958</v>
      </c>
      <c r="M109" s="13">
        <f t="shared" si="2"/>
        <v>0.80054627099883457</v>
      </c>
      <c r="N109" s="13"/>
      <c r="O109" s="13">
        <f t="shared" ref="O109" si="3">AVERAGE(O15:O26)</f>
        <v>1.0172794343241818</v>
      </c>
      <c r="P109" s="13"/>
    </row>
    <row r="110" spans="1:16">
      <c r="A110" s="5" t="s">
        <v>10</v>
      </c>
      <c r="B110" s="13">
        <f>AVERAGE(B27:B38)</f>
        <v>1.2369891551332368</v>
      </c>
      <c r="C110" s="13">
        <f>AVERAGE(C27:C38)</f>
        <v>0.97592060905228817</v>
      </c>
      <c r="D110" s="13">
        <f t="shared" ref="D110:M110" si="4">AVERAGE(D27:D38)</f>
        <v>1.578632119450444</v>
      </c>
      <c r="E110" s="13">
        <f t="shared" si="4"/>
        <v>3.4925279694089801</v>
      </c>
      <c r="F110" s="13">
        <f t="shared" si="4"/>
        <v>1.0515546357831211</v>
      </c>
      <c r="G110" s="13">
        <f t="shared" si="4"/>
        <v>1.5824208217858204</v>
      </c>
      <c r="H110" s="13">
        <f t="shared" si="4"/>
        <v>0.83563875590314796</v>
      </c>
      <c r="I110" s="13">
        <f t="shared" si="4"/>
        <v>1.1390261575651437</v>
      </c>
      <c r="J110" s="13">
        <f t="shared" si="4"/>
        <v>2.2947415318739055</v>
      </c>
      <c r="K110" s="13">
        <f t="shared" si="4"/>
        <v>1.0569779519219706</v>
      </c>
      <c r="L110" s="13">
        <f t="shared" si="4"/>
        <v>1.0850225621711462</v>
      </c>
      <c r="M110" s="13">
        <f t="shared" si="4"/>
        <v>0.71983146833320077</v>
      </c>
      <c r="N110" s="13"/>
      <c r="O110" s="13">
        <f t="shared" ref="O110" si="5">AVERAGE(O27:O38)</f>
        <v>1.0570175070777987</v>
      </c>
      <c r="P110" s="13"/>
    </row>
    <row r="111" spans="1:16">
      <c r="A111" s="5" t="s">
        <v>11</v>
      </c>
      <c r="B111" s="13">
        <f>AVERAGE(B39:B50)</f>
        <v>1.2117665946429801</v>
      </c>
      <c r="C111" s="13">
        <f t="shared" ref="C111:M111" si="6">AVERAGE(C39:C50)</f>
        <v>0.95869845141583465</v>
      </c>
      <c r="D111" s="13">
        <f t="shared" si="6"/>
        <v>1.6391707232411992</v>
      </c>
      <c r="E111" s="13">
        <f t="shared" si="6"/>
        <v>3.5589445592641358</v>
      </c>
      <c r="F111" s="13">
        <f t="shared" si="6"/>
        <v>1.0861985776148566</v>
      </c>
      <c r="G111" s="13">
        <f t="shared" si="6"/>
        <v>1.7150514878473662</v>
      </c>
      <c r="H111" s="13">
        <f t="shared" si="6"/>
        <v>0.85693730867132711</v>
      </c>
      <c r="I111" s="13">
        <f t="shared" si="6"/>
        <v>1.1847106549742834</v>
      </c>
      <c r="J111" s="13">
        <f t="shared" si="6"/>
        <v>2.408023762821613</v>
      </c>
      <c r="K111" s="13">
        <f t="shared" si="6"/>
        <v>1.1242368483632841</v>
      </c>
      <c r="L111" s="13">
        <f t="shared" si="6"/>
        <v>1.1853633870671347</v>
      </c>
      <c r="M111" s="13">
        <f t="shared" si="6"/>
        <v>0.67408941177602244</v>
      </c>
      <c r="N111" s="13"/>
      <c r="O111" s="13">
        <f t="shared" ref="O111" si="7">AVERAGE(O39:O50)</f>
        <v>1.0959937475147681</v>
      </c>
      <c r="P111" s="13"/>
    </row>
    <row r="112" spans="1:16">
      <c r="A112" s="5" t="s">
        <v>12</v>
      </c>
      <c r="B112" s="13">
        <f>AVERAGE(B51:B62)</f>
        <v>1.3479535058872134</v>
      </c>
      <c r="C112" s="13">
        <f t="shared" ref="C112:M112" si="8">AVERAGE(C51:C62)</f>
        <v>0.97473184161719717</v>
      </c>
      <c r="D112" s="13">
        <f t="shared" si="8"/>
        <v>1.7490540881713497</v>
      </c>
      <c r="E112" s="13">
        <f t="shared" si="8"/>
        <v>3.6280166814564603</v>
      </c>
      <c r="F112" s="13">
        <f t="shared" si="8"/>
        <v>1.1185645163329854</v>
      </c>
      <c r="G112" s="13">
        <f t="shared" si="8"/>
        <v>1.801923182637716</v>
      </c>
      <c r="H112" s="13">
        <f t="shared" si="8"/>
        <v>0.85608832579877492</v>
      </c>
      <c r="I112" s="13">
        <f t="shared" si="8"/>
        <v>1.1959061442105556</v>
      </c>
      <c r="J112" s="13">
        <f t="shared" si="8"/>
        <v>2.4685433201686506</v>
      </c>
      <c r="K112" s="13">
        <f t="shared" si="8"/>
        <v>1.1089526063924502</v>
      </c>
      <c r="L112" s="13">
        <f t="shared" si="8"/>
        <v>1.1531624851849884</v>
      </c>
      <c r="M112" s="13">
        <f t="shared" si="8"/>
        <v>0.84003799282856317</v>
      </c>
      <c r="N112" s="13"/>
      <c r="O112" s="13">
        <f t="shared" ref="O112" si="9">AVERAGE(O51:O62)</f>
        <v>1.1565402783679857</v>
      </c>
      <c r="P112" s="13"/>
    </row>
    <row r="113" spans="1:16">
      <c r="A113" s="5" t="s">
        <v>13</v>
      </c>
      <c r="B113" s="13">
        <f>AVERAGE(B63:B74)</f>
        <v>1.4074415655511947</v>
      </c>
      <c r="C113" s="13">
        <f t="shared" ref="C113:M113" si="10">AVERAGE(C63:C74)</f>
        <v>1.0870203157161109</v>
      </c>
      <c r="D113" s="13">
        <f t="shared" si="10"/>
        <v>1.8707736514506925</v>
      </c>
      <c r="E113" s="13">
        <f t="shared" si="10"/>
        <v>3.4593214244957156</v>
      </c>
      <c r="F113" s="13">
        <f t="shared" si="10"/>
        <v>1.0979019544481836</v>
      </c>
      <c r="G113" s="13">
        <f t="shared" si="10"/>
        <v>1.7962709157588661</v>
      </c>
      <c r="H113" s="13">
        <f t="shared" si="10"/>
        <v>0.83908540677833443</v>
      </c>
      <c r="I113" s="13">
        <f t="shared" si="10"/>
        <v>1.1533012680046357</v>
      </c>
      <c r="J113" s="13">
        <f t="shared" si="10"/>
        <v>2.6081383838190599</v>
      </c>
      <c r="K113" s="13">
        <f t="shared" si="10"/>
        <v>1.1017519347490243</v>
      </c>
      <c r="L113" s="13">
        <f t="shared" si="10"/>
        <v>1.1336391576097411</v>
      </c>
      <c r="M113" s="13">
        <f t="shared" si="10"/>
        <v>0.77515830686594089</v>
      </c>
      <c r="N113" s="13"/>
      <c r="O113" s="13">
        <f t="shared" ref="O113" si="11">AVERAGE(O63:O74)</f>
        <v>1.1351451027232298</v>
      </c>
      <c r="P113" s="13"/>
    </row>
    <row r="114" spans="1:16">
      <c r="A114" s="5" t="s">
        <v>14</v>
      </c>
      <c r="B114" s="13">
        <f>AVERAGE(B75:B86)</f>
        <v>1.3011298121944501</v>
      </c>
      <c r="C114" s="13">
        <f t="shared" ref="C114:M114" si="12">AVERAGE(C75:C86)</f>
        <v>1.2905858924592555</v>
      </c>
      <c r="D114" s="13">
        <f t="shared" si="12"/>
        <v>2.0327674912998632</v>
      </c>
      <c r="E114" s="13">
        <f t="shared" si="12"/>
        <v>3.5655013370928041</v>
      </c>
      <c r="F114" s="13">
        <f t="shared" si="12"/>
        <v>1.0847079413146841</v>
      </c>
      <c r="G114" s="13">
        <f t="shared" si="12"/>
        <v>1.8666823292025931</v>
      </c>
      <c r="H114" s="13">
        <f t="shared" si="12"/>
        <v>0.83081590497159574</v>
      </c>
      <c r="I114" s="13">
        <f t="shared" si="12"/>
        <v>1.1281412687225796</v>
      </c>
      <c r="J114" s="13">
        <f t="shared" si="12"/>
        <v>2.7036096565325658</v>
      </c>
      <c r="K114" s="13">
        <f t="shared" si="12"/>
        <v>1.1355627238270545</v>
      </c>
      <c r="L114" s="13">
        <f t="shared" si="12"/>
        <v>1.0999204874283828</v>
      </c>
      <c r="M114" s="13">
        <f t="shared" si="12"/>
        <v>0.83411255044454358</v>
      </c>
      <c r="N114" s="13"/>
      <c r="O114" s="13">
        <f t="shared" ref="O114" si="13">AVERAGE(O75:O86)</f>
        <v>1.1579504993331546</v>
      </c>
      <c r="P114" s="13"/>
    </row>
    <row r="115" spans="1:16">
      <c r="A115" s="5" t="s">
        <v>15</v>
      </c>
      <c r="B115" s="13">
        <f>AVERAGE(B87:B98)</f>
        <v>1.5470418027439237</v>
      </c>
      <c r="C115" s="13">
        <f t="shared" ref="C115:O115" si="14">AVERAGE(C87:C98)</f>
        <v>1.2938287272874092</v>
      </c>
      <c r="D115" s="13">
        <f t="shared" si="14"/>
        <v>1.3834126304833563</v>
      </c>
      <c r="E115" s="13">
        <f t="shared" si="14"/>
        <v>1.0502255480269118</v>
      </c>
      <c r="F115" s="13">
        <f t="shared" si="14"/>
        <v>1.0855794416286904</v>
      </c>
      <c r="G115" s="13">
        <f t="shared" si="14"/>
        <v>1.3071336014259758</v>
      </c>
      <c r="H115" s="13">
        <f t="shared" si="14"/>
        <v>1.1707019945706532</v>
      </c>
      <c r="I115" s="13">
        <f t="shared" si="14"/>
        <v>1.1606839696478952</v>
      </c>
      <c r="J115" s="13">
        <f t="shared" si="14"/>
        <v>1.5086683238991803</v>
      </c>
      <c r="K115" s="13">
        <f t="shared" si="14"/>
        <v>1.1462244817656098</v>
      </c>
      <c r="L115" s="13">
        <f t="shared" si="14"/>
        <v>1.1237098498684432</v>
      </c>
      <c r="M115" s="13">
        <f t="shared" si="14"/>
        <v>0.92812227342065212</v>
      </c>
      <c r="N115" s="13"/>
      <c r="O115" s="13">
        <f t="shared" si="14"/>
        <v>1.1577802765477545</v>
      </c>
      <c r="P115" s="13"/>
    </row>
    <row r="116" spans="1:16">
      <c r="A116" s="5" t="s">
        <v>17</v>
      </c>
      <c r="B116" s="13">
        <f>AVERAGE(B99:B106)</f>
        <v>1.3617753976369764</v>
      </c>
      <c r="C116" s="13">
        <f t="shared" ref="C116:O116" si="15">AVERAGE(C99:C106)</f>
        <v>1.1778075028366142</v>
      </c>
      <c r="D116" s="13">
        <f t="shared" si="15"/>
        <v>1.4021146396709012</v>
      </c>
      <c r="E116" s="13">
        <f t="shared" si="15"/>
        <v>1.0074222902583518</v>
      </c>
      <c r="F116" s="13">
        <f t="shared" si="15"/>
        <v>1.1332862778829762</v>
      </c>
      <c r="G116" s="13">
        <f t="shared" si="15"/>
        <v>1.4011603384511511</v>
      </c>
      <c r="H116" s="13">
        <f t="shared" si="15"/>
        <v>1.1154113933772856</v>
      </c>
      <c r="I116" s="13">
        <f t="shared" si="15"/>
        <v>1.1910680186508658</v>
      </c>
      <c r="J116" s="13">
        <f t="shared" si="15"/>
        <v>1.6545443068540937</v>
      </c>
      <c r="K116" s="13">
        <f t="shared" si="15"/>
        <v>1.1049100996519647</v>
      </c>
      <c r="L116" s="13">
        <f t="shared" si="15"/>
        <v>1.109727428974957</v>
      </c>
      <c r="M116" s="13">
        <f t="shared" si="15"/>
        <v>0.88465468836511674</v>
      </c>
      <c r="N116" s="13"/>
      <c r="O116" s="13">
        <f t="shared" si="15"/>
        <v>1.160917414430227</v>
      </c>
      <c r="P116" s="13"/>
    </row>
    <row r="117" spans="1:16">
      <c r="A117" s="6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O117" s="7"/>
    </row>
    <row r="118" spans="1:16">
      <c r="A118" s="8" t="s">
        <v>16</v>
      </c>
      <c r="B118" s="9">
        <f>(B116-B108)/B108*100</f>
        <v>27.9025884980657</v>
      </c>
      <c r="C118" s="9">
        <f>(C116-C108)/C108*100</f>
        <v>24.204281528326685</v>
      </c>
      <c r="D118" s="9">
        <f>(D116-D108)/D108*100</f>
        <v>7.5957880714396726</v>
      </c>
      <c r="E118" s="9">
        <f>(E116-E108)/E108*100</f>
        <v>-65.493311391147998</v>
      </c>
      <c r="F118" s="9">
        <f t="shared" ref="F118:M118" si="16">(F116-F108)/F108*100</f>
        <v>11.673178981781872</v>
      </c>
      <c r="G118" s="9">
        <f t="shared" si="16"/>
        <v>7.4791696659716607</v>
      </c>
      <c r="H118" s="9">
        <f t="shared" si="16"/>
        <v>26.669185017846559</v>
      </c>
      <c r="I118" s="9">
        <f t="shared" si="16"/>
        <v>10.19792013590353</v>
      </c>
      <c r="J118" s="9">
        <f t="shared" si="16"/>
        <v>-18.077966760705408</v>
      </c>
      <c r="K118" s="9">
        <f t="shared" si="16"/>
        <v>-1.3137372253473494</v>
      </c>
      <c r="L118" s="9">
        <f t="shared" si="16"/>
        <v>15.562909617265245</v>
      </c>
      <c r="M118" s="9">
        <f t="shared" si="16"/>
        <v>21.716472233112881</v>
      </c>
      <c r="N118" s="9"/>
      <c r="O118" s="9">
        <f t="shared" ref="O118" si="17">(O116-O108)/O108*100</f>
        <v>18.223014461266324</v>
      </c>
      <c r="P118" s="9"/>
    </row>
    <row r="119" spans="1:16">
      <c r="A119" s="10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 spans="1:16" ht="27" customHeight="1">
      <c r="A120" s="46" t="s">
        <v>27</v>
      </c>
      <c r="B120" s="46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</row>
    <row r="121" spans="1:16" ht="13.5" customHeight="1">
      <c r="A121" s="39">
        <v>2004</v>
      </c>
      <c r="B121" s="12">
        <f>(B109-B108)/B108*100</f>
        <v>-4.2090388403760564</v>
      </c>
      <c r="C121" s="12">
        <f t="shared" ref="B121:M128" si="18">(C109-C108)/C108*100</f>
        <v>6.6739721873478235</v>
      </c>
      <c r="D121" s="12">
        <f t="shared" si="18"/>
        <v>11.157316887536544</v>
      </c>
      <c r="E121" s="12">
        <f t="shared" si="18"/>
        <v>12.755151152470873</v>
      </c>
      <c r="F121" s="12">
        <f t="shared" si="18"/>
        <v>2.8152919002485648</v>
      </c>
      <c r="G121" s="12">
        <f t="shared" si="18"/>
        <v>14.60295222514563</v>
      </c>
      <c r="H121" s="12">
        <f t="shared" si="18"/>
        <v>-13.488975075061372</v>
      </c>
      <c r="I121" s="12">
        <f t="shared" si="18"/>
        <v>4.0326071268785482</v>
      </c>
      <c r="J121" s="12">
        <f t="shared" si="18"/>
        <v>11.506273850884911</v>
      </c>
      <c r="K121" s="12">
        <f t="shared" si="18"/>
        <v>-8.0306199175849216</v>
      </c>
      <c r="L121" s="12">
        <f t="shared" si="18"/>
        <v>3.7875738290218228</v>
      </c>
      <c r="M121" s="12">
        <f t="shared" si="18"/>
        <v>10.144296126915661</v>
      </c>
      <c r="N121" s="12"/>
      <c r="O121" s="12">
        <f>(O109-O108)/O108*100</f>
        <v>3.5955183205538317</v>
      </c>
      <c r="P121" s="12"/>
    </row>
    <row r="122" spans="1:16" ht="13.5" customHeight="1">
      <c r="A122" s="38">
        <v>2005</v>
      </c>
      <c r="B122" s="12">
        <f t="shared" si="18"/>
        <v>21.287267316834207</v>
      </c>
      <c r="C122" s="12">
        <f t="shared" si="18"/>
        <v>-3.5242257364737193</v>
      </c>
      <c r="D122" s="12">
        <f t="shared" si="18"/>
        <v>8.981963099447059</v>
      </c>
      <c r="E122" s="12">
        <f t="shared" si="18"/>
        <v>6.0950764832770172</v>
      </c>
      <c r="F122" s="12">
        <f t="shared" si="18"/>
        <v>0.78209419636601396</v>
      </c>
      <c r="G122" s="12">
        <f t="shared" si="18"/>
        <v>5.9162632718153985</v>
      </c>
      <c r="H122" s="12">
        <f t="shared" si="18"/>
        <v>9.694036179645158</v>
      </c>
      <c r="I122" s="12">
        <f t="shared" si="18"/>
        <v>1.2980416838362365</v>
      </c>
      <c r="J122" s="12">
        <f t="shared" si="18"/>
        <v>1.8959196784452286</v>
      </c>
      <c r="K122" s="12">
        <f t="shared" si="18"/>
        <v>2.6484576835232994</v>
      </c>
      <c r="L122" s="12">
        <f t="shared" si="18"/>
        <v>8.8668248057736232</v>
      </c>
      <c r="M122" s="12">
        <f t="shared" si="18"/>
        <v>-10.0824656349878</v>
      </c>
      <c r="N122" s="12"/>
      <c r="O122" s="12">
        <f t="shared" ref="O122" si="19">(O110-O109)/O109*100</f>
        <v>3.9063084746244288</v>
      </c>
      <c r="P122" s="12"/>
    </row>
    <row r="123" spans="1:16" ht="13.5" customHeight="1">
      <c r="A123" s="38">
        <v>2006</v>
      </c>
      <c r="B123" s="12">
        <f t="shared" si="18"/>
        <v>-2.0390284252362738</v>
      </c>
      <c r="C123" s="12">
        <f t="shared" si="18"/>
        <v>-1.7647088786430971</v>
      </c>
      <c r="D123" s="12">
        <f t="shared" si="18"/>
        <v>3.8348772361118528</v>
      </c>
      <c r="E123" s="12">
        <f t="shared" si="18"/>
        <v>1.9016766776643719</v>
      </c>
      <c r="F123" s="12">
        <f t="shared" si="18"/>
        <v>3.2945451099585701</v>
      </c>
      <c r="G123" s="12">
        <f t="shared" si="18"/>
        <v>8.3815041002725881</v>
      </c>
      <c r="H123" s="12">
        <f t="shared" si="18"/>
        <v>2.5487751277356625</v>
      </c>
      <c r="I123" s="12">
        <f t="shared" si="18"/>
        <v>4.0108383030287786</v>
      </c>
      <c r="J123" s="12">
        <f t="shared" si="18"/>
        <v>4.9366008927027289</v>
      </c>
      <c r="K123" s="12">
        <f t="shared" si="18"/>
        <v>6.363320665205201</v>
      </c>
      <c r="L123" s="12">
        <f t="shared" si="18"/>
        <v>9.2478099897945913</v>
      </c>
      <c r="M123" s="12">
        <f t="shared" si="18"/>
        <v>-6.3545508316128414</v>
      </c>
      <c r="N123" s="12"/>
      <c r="O123" s="12">
        <f t="shared" ref="O123" si="20">(O111-O110)/O110*100</f>
        <v>3.6873788916440922</v>
      </c>
      <c r="P123" s="12"/>
    </row>
    <row r="124" spans="1:16" ht="13.5" customHeight="1">
      <c r="A124" s="38">
        <v>2007</v>
      </c>
      <c r="B124" s="12">
        <f t="shared" si="18"/>
        <v>11.238708167587154</v>
      </c>
      <c r="C124" s="12">
        <f t="shared" si="18"/>
        <v>1.6724122353263351</v>
      </c>
      <c r="D124" s="12">
        <f t="shared" si="18"/>
        <v>6.7035948954037945</v>
      </c>
      <c r="E124" s="12">
        <f t="shared" si="18"/>
        <v>1.9408035456052786</v>
      </c>
      <c r="F124" s="12">
        <f t="shared" si="18"/>
        <v>2.9797441632818127</v>
      </c>
      <c r="G124" s="12">
        <f t="shared" si="18"/>
        <v>5.0652528746752781</v>
      </c>
      <c r="H124" s="12">
        <f t="shared" si="18"/>
        <v>-9.9071759854701028E-2</v>
      </c>
      <c r="I124" s="12">
        <f t="shared" si="18"/>
        <v>0.94499776711430417</v>
      </c>
      <c r="J124" s="12">
        <f t="shared" si="18"/>
        <v>2.513245852529443</v>
      </c>
      <c r="K124" s="12">
        <f t="shared" si="18"/>
        <v>-1.3595215272551682</v>
      </c>
      <c r="L124" s="12">
        <f t="shared" si="18"/>
        <v>-2.7165426428277692</v>
      </c>
      <c r="M124" s="12">
        <f t="shared" si="18"/>
        <v>24.618185385128101</v>
      </c>
      <c r="N124" s="12"/>
      <c r="O124" s="12">
        <f t="shared" ref="O124" si="21">(O112-O111)/O111*100</f>
        <v>5.5243500239404195</v>
      </c>
      <c r="P124" s="12"/>
    </row>
    <row r="125" spans="1:16" ht="13.5" customHeight="1">
      <c r="A125" s="38">
        <v>2008</v>
      </c>
      <c r="B125" s="12">
        <f t="shared" si="18"/>
        <v>4.4132130228651079</v>
      </c>
      <c r="C125" s="12">
        <f t="shared" si="18"/>
        <v>11.519934950787457</v>
      </c>
      <c r="D125" s="12">
        <f t="shared" si="18"/>
        <v>6.9591651912035299</v>
      </c>
      <c r="E125" s="12">
        <f t="shared" si="18"/>
        <v>-4.6497927593051287</v>
      </c>
      <c r="F125" s="12">
        <f t="shared" si="18"/>
        <v>-1.8472391697655748</v>
      </c>
      <c r="G125" s="12">
        <f t="shared" si="18"/>
        <v>-0.31367968031666699</v>
      </c>
      <c r="H125" s="12">
        <f t="shared" si="18"/>
        <v>-1.9861173792524129</v>
      </c>
      <c r="I125" s="12">
        <f t="shared" si="18"/>
        <v>-3.562560190209938</v>
      </c>
      <c r="J125" s="12">
        <f t="shared" si="18"/>
        <v>5.654957014927823</v>
      </c>
      <c r="K125" s="12">
        <f t="shared" si="18"/>
        <v>-0.64932185576897372</v>
      </c>
      <c r="L125" s="12">
        <f t="shared" si="18"/>
        <v>-1.6930248621568216</v>
      </c>
      <c r="M125" s="12">
        <f t="shared" si="18"/>
        <v>-7.7234228114088488</v>
      </c>
      <c r="N125" s="12"/>
      <c r="O125" s="12">
        <f t="shared" ref="O125" si="22">(O113-O112)/O112*100</f>
        <v>-1.849929141676502</v>
      </c>
      <c r="P125" s="12"/>
    </row>
    <row r="126" spans="1:16" ht="13.5" customHeight="1">
      <c r="A126" s="38">
        <v>2009</v>
      </c>
      <c r="B126" s="12">
        <f t="shared" si="18"/>
        <v>-7.55354651723035</v>
      </c>
      <c r="C126" s="12">
        <f t="shared" si="18"/>
        <v>18.72693396802239</v>
      </c>
      <c r="D126" s="12">
        <f t="shared" si="18"/>
        <v>8.6591897273917926</v>
      </c>
      <c r="E126" s="12">
        <f t="shared" si="18"/>
        <v>3.0693855692396963</v>
      </c>
      <c r="F126" s="12">
        <f t="shared" si="18"/>
        <v>-1.2017478500738248</v>
      </c>
      <c r="G126" s="12">
        <f t="shared" si="18"/>
        <v>3.9198660305636861</v>
      </c>
      <c r="H126" s="12">
        <f t="shared" si="18"/>
        <v>-0.98553755552601174</v>
      </c>
      <c r="I126" s="12">
        <f t="shared" si="18"/>
        <v>-2.1815634804240078</v>
      </c>
      <c r="J126" s="12">
        <f t="shared" si="18"/>
        <v>3.6605140780033545</v>
      </c>
      <c r="K126" s="12">
        <f t="shared" si="18"/>
        <v>3.0688204859592227</v>
      </c>
      <c r="L126" s="12">
        <f t="shared" si="18"/>
        <v>-2.9743741608620478</v>
      </c>
      <c r="M126" s="12">
        <f t="shared" si="18"/>
        <v>7.6054456304495854</v>
      </c>
      <c r="N126" s="12"/>
      <c r="O126" s="12">
        <f t="shared" ref="O126" si="23">(O114-O113)/O113*100</f>
        <v>2.0090292029815737</v>
      </c>
      <c r="P126" s="12"/>
    </row>
    <row r="127" spans="1:16" ht="13.5" customHeight="1">
      <c r="A127" s="38">
        <v>2010</v>
      </c>
      <c r="B127" s="12">
        <f t="shared" si="18"/>
        <v>18.899881337337515</v>
      </c>
      <c r="C127" s="12">
        <f t="shared" si="18"/>
        <v>0.25126842367495217</v>
      </c>
      <c r="D127" s="12">
        <f t="shared" si="18"/>
        <v>-31.94437453352197</v>
      </c>
      <c r="E127" s="12">
        <f>(E115-E114)/E114*100</f>
        <v>-70.544800050945099</v>
      </c>
      <c r="F127" s="12">
        <f t="shared" si="18"/>
        <v>8.0344236527854454E-2</v>
      </c>
      <c r="G127" s="12">
        <f t="shared" si="18"/>
        <v>-29.975573187948086</v>
      </c>
      <c r="H127" s="12">
        <f t="shared" si="18"/>
        <v>40.909916091541071</v>
      </c>
      <c r="I127" s="12">
        <f t="shared" si="18"/>
        <v>2.8846299508362536</v>
      </c>
      <c r="J127" s="12">
        <f t="shared" si="18"/>
        <v>-44.197997656433955</v>
      </c>
      <c r="K127" s="12">
        <f t="shared" si="18"/>
        <v>0.93889643564762371</v>
      </c>
      <c r="L127" s="12">
        <f t="shared" si="18"/>
        <v>2.1628256507595438</v>
      </c>
      <c r="M127" s="12">
        <f t="shared" si="18"/>
        <v>11.270628037667782</v>
      </c>
      <c r="N127" s="12"/>
      <c r="O127" s="12">
        <f t="shared" ref="O127" si="24">(O115-O114)/O114*100</f>
        <v>-1.4700350792038182E-2</v>
      </c>
      <c r="P127" s="12"/>
    </row>
    <row r="128" spans="1:16" ht="13.5" customHeight="1">
      <c r="A128" s="38">
        <v>2011</v>
      </c>
      <c r="B128" s="12">
        <f>(B116-B115)/B115*100</f>
        <v>-11.975526762001385</v>
      </c>
      <c r="C128" s="12">
        <f t="shared" si="18"/>
        <v>-8.967278435225392</v>
      </c>
      <c r="D128" s="12">
        <f t="shared" si="18"/>
        <v>1.3518749775336785</v>
      </c>
      <c r="E128" s="12">
        <f t="shared" si="18"/>
        <v>-4.0756252643992195</v>
      </c>
      <c r="F128" s="12">
        <f t="shared" si="18"/>
        <v>4.3945965099257478</v>
      </c>
      <c r="G128" s="12">
        <f t="shared" si="18"/>
        <v>7.1933532213233455</v>
      </c>
      <c r="H128" s="12">
        <f t="shared" si="18"/>
        <v>-4.7228587163759839</v>
      </c>
      <c r="I128" s="12">
        <f t="shared" si="18"/>
        <v>2.6177710554741127</v>
      </c>
      <c r="J128" s="12">
        <f t="shared" si="18"/>
        <v>9.6691884255841174</v>
      </c>
      <c r="K128" s="12">
        <f t="shared" si="18"/>
        <v>-3.6043883873432532</v>
      </c>
      <c r="L128" s="12">
        <f t="shared" si="18"/>
        <v>-1.2443088307113441</v>
      </c>
      <c r="M128" s="12">
        <f t="shared" si="18"/>
        <v>-4.6833899261282577</v>
      </c>
      <c r="N128" s="12"/>
      <c r="O128" s="12">
        <f t="shared" ref="O128" si="25">(O116-O115)/O115*100</f>
        <v>0.27096142040238841</v>
      </c>
      <c r="P128" s="12"/>
    </row>
    <row r="131" spans="6:6">
      <c r="F131" s="63"/>
    </row>
    <row r="132" spans="6:6">
      <c r="F132" s="63"/>
    </row>
    <row r="133" spans="6:6" ht="17.25" customHeight="1">
      <c r="F133" s="63"/>
    </row>
    <row r="134" spans="6:6" ht="18" customHeight="1">
      <c r="F134" s="63"/>
    </row>
    <row r="135" spans="6:6" ht="18.75" customHeight="1">
      <c r="F135" s="63"/>
    </row>
    <row r="136" spans="6:6" ht="18" customHeight="1">
      <c r="F136" s="63"/>
    </row>
    <row r="137" spans="6:6" ht="17.25" customHeight="1">
      <c r="F137" s="63"/>
    </row>
    <row r="138" spans="6:6" ht="17.25" customHeight="1">
      <c r="F138" s="63"/>
    </row>
    <row r="139" spans="6:6" ht="18" customHeight="1">
      <c r="F139" s="63"/>
    </row>
    <row r="140" spans="6:6" ht="17.25" customHeight="1">
      <c r="F140" s="63"/>
    </row>
    <row r="141" spans="6:6" ht="21" customHeight="1"/>
    <row r="142" spans="6:6" ht="16.5" customHeight="1"/>
    <row r="143" spans="6:6" ht="17.25" customHeight="1"/>
    <row r="144" spans="6:6" ht="18" customHeight="1"/>
  </sheetData>
  <mergeCells count="7">
    <mergeCell ref="A120:P120"/>
    <mergeCell ref="A1:A2"/>
    <mergeCell ref="N1:P1"/>
    <mergeCell ref="B1:D1"/>
    <mergeCell ref="E1:G1"/>
    <mergeCell ref="H1:J1"/>
    <mergeCell ref="K1:M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O2:Q65"/>
  <sheetViews>
    <sheetView workbookViewId="0">
      <selection activeCell="Q10" sqref="Q10"/>
    </sheetView>
  </sheetViews>
  <sheetFormatPr defaultRowHeight="12.75"/>
  <sheetData>
    <row r="2" spans="15:17">
      <c r="O2" s="52" t="str">
        <f>'Eskom Data'!B2</f>
        <v xml:space="preserve">Residential </v>
      </c>
      <c r="P2" s="53"/>
      <c r="Q2" s="53"/>
    </row>
    <row r="34" spans="15:17">
      <c r="O34" s="52" t="str">
        <f>'Eskom Data'!C2</f>
        <v>Municipality</v>
      </c>
      <c r="P34" s="53"/>
      <c r="Q34" s="53"/>
    </row>
    <row r="65" spans="15:17">
      <c r="O65" s="52" t="str">
        <f>'Eskom Data'!D2</f>
        <v>Commercial</v>
      </c>
      <c r="P65" s="53"/>
      <c r="Q65" s="53"/>
    </row>
  </sheetData>
  <mergeCells count="3">
    <mergeCell ref="O2:Q2"/>
    <mergeCell ref="O34:Q34"/>
    <mergeCell ref="O65:Q6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M9" sqref="M9"/>
    </sheetView>
  </sheetViews>
  <sheetFormatPr defaultRowHeight="12.75"/>
  <cols>
    <col min="1" max="1" width="13.140625" customWidth="1"/>
    <col min="2" max="2" width="12.7109375" customWidth="1"/>
    <col min="3" max="3" width="12.140625" customWidth="1"/>
    <col min="4" max="4" width="11.7109375" customWidth="1"/>
    <col min="5" max="5" width="12.7109375" customWidth="1"/>
    <col min="6" max="6" width="11.28515625" customWidth="1"/>
    <col min="7" max="7" width="12.140625" customWidth="1"/>
    <col min="8" max="8" width="12.42578125" customWidth="1"/>
    <col min="9" max="9" width="11.5703125" customWidth="1"/>
    <col min="10" max="10" width="12.5703125" customWidth="1"/>
    <col min="11" max="11" width="12.28515625" customWidth="1"/>
    <col min="12" max="12" width="10.7109375" customWidth="1"/>
    <col min="13" max="13" width="14.140625" customWidth="1"/>
  </cols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5"/>
  <sheetViews>
    <sheetView workbookViewId="0">
      <selection sqref="A1:F1"/>
    </sheetView>
  </sheetViews>
  <sheetFormatPr defaultRowHeight="12.75"/>
  <cols>
    <col min="1" max="1" width="22.7109375" customWidth="1"/>
    <col min="2" max="2" width="18" customWidth="1"/>
    <col min="3" max="3" width="12" customWidth="1"/>
    <col min="4" max="4" width="11.140625" customWidth="1"/>
    <col min="5" max="5" width="12.28515625" customWidth="1"/>
    <col min="6" max="6" width="12.5703125" customWidth="1"/>
  </cols>
  <sheetData>
    <row r="1" spans="1:10" ht="19.5" customHeight="1" thickBot="1">
      <c r="A1" s="60" t="s">
        <v>18</v>
      </c>
      <c r="B1" s="61"/>
      <c r="C1" s="61"/>
      <c r="D1" s="61"/>
      <c r="E1" s="61"/>
      <c r="F1" s="62"/>
    </row>
    <row r="2" spans="1:10" ht="30.75" thickBot="1">
      <c r="A2" s="14"/>
      <c r="B2" s="15"/>
      <c r="C2" s="17" t="s">
        <v>19</v>
      </c>
      <c r="D2" s="18" t="s">
        <v>20</v>
      </c>
      <c r="E2" s="18" t="s">
        <v>21</v>
      </c>
      <c r="F2" s="19" t="s">
        <v>22</v>
      </c>
    </row>
    <row r="3" spans="1:10" ht="17.25" customHeight="1" thickBot="1">
      <c r="A3" s="54" t="s">
        <v>23</v>
      </c>
      <c r="B3" s="32" t="s">
        <v>1</v>
      </c>
      <c r="C3" s="20">
        <f>STDEV('Eskom Data'!B108:B116)</f>
        <v>0.16574640624124148</v>
      </c>
      <c r="D3" s="20">
        <f>AVERAGE('Eskom Data'!B108:B116)</f>
        <v>1.2776309886148549</v>
      </c>
      <c r="E3" s="20">
        <f>MEDIAN('Eskom Data'!B108:B116)</f>
        <v>1.3011298121944501</v>
      </c>
      <c r="F3" s="21">
        <f>SKEW('Eskom Data'!B108:B116)</f>
        <v>-0.15643683678695547</v>
      </c>
    </row>
    <row r="4" spans="1:10" ht="15" customHeight="1" thickBot="1">
      <c r="A4" s="54"/>
      <c r="B4" s="33" t="s">
        <v>6</v>
      </c>
      <c r="C4" s="22">
        <f>STDEV('Eskom Data'!C108:C116)</f>
        <v>0.14068782219995846</v>
      </c>
      <c r="D4" s="22">
        <f>AVERAGE('Eskom Data'!C108:C116)</f>
        <v>1.0798273902238453</v>
      </c>
      <c r="E4" s="22">
        <f>MEDIAN('Eskom Data'!C108:C116)</f>
        <v>1.0115706419588131</v>
      </c>
      <c r="F4" s="23">
        <f>SKEW('Eskom Data'!C108:C116)</f>
        <v>0.77620842669875822</v>
      </c>
    </row>
    <row r="5" spans="1:10" ht="16.5" customHeight="1">
      <c r="A5" s="55"/>
      <c r="B5" s="33" t="s">
        <v>0</v>
      </c>
      <c r="C5" s="22">
        <f>STDEV('Eskom Data'!D108:D116)</f>
        <v>0.2454464523743132</v>
      </c>
      <c r="D5" s="22">
        <f>AVERAGE('Eskom Data'!D108:D116)</f>
        <v>1.6008425465264216</v>
      </c>
      <c r="E5" s="22">
        <f>MEDIAN('Eskom Data'!D108:D116)</f>
        <v>1.578632119450444</v>
      </c>
      <c r="F5" s="23">
        <f>SKEW('Eskom Data'!D108:D116)</f>
        <v>0.60322853907455543</v>
      </c>
      <c r="J5" s="16"/>
    </row>
    <row r="6" spans="1:10" ht="13.5" customHeight="1">
      <c r="A6" s="56" t="s">
        <v>24</v>
      </c>
      <c r="B6" s="34" t="s">
        <v>1</v>
      </c>
      <c r="C6" s="24">
        <f>STDEV('Eskom Data'!E108:E116)</f>
        <v>1.0739370136360959</v>
      </c>
      <c r="D6" s="24">
        <f>AVERAGE('Eskom Data'!E108:E116)</f>
        <v>2.8859270517478164</v>
      </c>
      <c r="E6" s="24">
        <f>MEDIAN('Eskom Data'!E108:E116)</f>
        <v>3.4593214244957156</v>
      </c>
      <c r="F6" s="25">
        <f>SKEW('Eskom Data'!E108:E116)</f>
        <v>-1.4673469842968767</v>
      </c>
    </row>
    <row r="7" spans="1:10" ht="13.5" customHeight="1">
      <c r="A7" s="56"/>
      <c r="B7" s="34" t="s">
        <v>6</v>
      </c>
      <c r="C7" s="24">
        <f>STDEV('Eskom Data'!F108:F116)</f>
        <v>3.7306331439663075E-2</v>
      </c>
      <c r="D7" s="24">
        <f>AVERAGE('Eskom Data'!F108:F116)</f>
        <v>1.0795568560674584</v>
      </c>
      <c r="E7" s="24">
        <f>MEDIAN('Eskom Data'!F108:F116)</f>
        <v>1.0855794416286904</v>
      </c>
      <c r="F7" s="25">
        <f>SKEW('Eskom Data'!F108:F116)</f>
        <v>-0.36901115906913307</v>
      </c>
    </row>
    <row r="8" spans="1:10" ht="14.25" customHeight="1">
      <c r="A8" s="56"/>
      <c r="B8" s="34" t="s">
        <v>0</v>
      </c>
      <c r="C8" s="24">
        <f>STDEV('Eskom Data'!G108:G116)</f>
        <v>0.21976995218521025</v>
      </c>
      <c r="D8" s="24">
        <f>AVERAGE('Eskom Data'!G108:G116)</f>
        <v>1.5853700358964791</v>
      </c>
      <c r="E8" s="24">
        <f>MEDIAN('Eskom Data'!G108:G116)</f>
        <v>1.5824208217858204</v>
      </c>
      <c r="F8" s="25">
        <f>SKEW('Eskom Data'!G108:G116)</f>
        <v>-0.10494031663333536</v>
      </c>
    </row>
    <row r="9" spans="1:10" ht="13.5" customHeight="1">
      <c r="A9" s="57" t="s">
        <v>2</v>
      </c>
      <c r="B9" s="35" t="s">
        <v>1</v>
      </c>
      <c r="C9" s="26">
        <f>STDEV('Eskom Data'!H108:H116)</f>
        <v>0.13934542242640127</v>
      </c>
      <c r="D9" s="26">
        <f>AVERAGE('Eskom Data'!H108:H116)</f>
        <v>0.90522667037351512</v>
      </c>
      <c r="E9" s="26">
        <f>MEDIAN('Eskom Data'!H108:H116)</f>
        <v>0.85608832579877492</v>
      </c>
      <c r="F9" s="27">
        <f>SKEW('Eskom Data'!H108:H116)</f>
        <v>1.4112983385953148</v>
      </c>
    </row>
    <row r="10" spans="1:10" ht="13.5" customHeight="1">
      <c r="A10" s="57"/>
      <c r="B10" s="35" t="s">
        <v>6</v>
      </c>
      <c r="C10" s="26">
        <f>STDEV('Eskom Data'!I108:I116)</f>
        <v>3.7334709649111349E-2</v>
      </c>
      <c r="D10" s="26">
        <f>AVERAGE('Eskom Data'!I108:I116)</f>
        <v>1.1509013816038407</v>
      </c>
      <c r="E10" s="26">
        <f>MEDIAN('Eskom Data'!I108:I116)</f>
        <v>1.1533012680046357</v>
      </c>
      <c r="F10" s="27">
        <f>SKEW('Eskom Data'!I108:I116)</f>
        <v>-0.55681128537226299</v>
      </c>
    </row>
    <row r="11" spans="1:10" ht="12.75" customHeight="1">
      <c r="A11" s="57"/>
      <c r="B11" s="35" t="s">
        <v>0</v>
      </c>
      <c r="C11" s="26">
        <f>STDEV('Eskom Data'!J108:J116)</f>
        <v>0.41135631837288744</v>
      </c>
      <c r="D11" s="26">
        <f>AVERAGE('Eskom Data'!J108:J116)</f>
        <v>2.213107904430375</v>
      </c>
      <c r="E11" s="26">
        <f>MEDIAN('Eskom Data'!J108:J116)</f>
        <v>2.2947415318739055</v>
      </c>
      <c r="F11" s="27">
        <f>SKEW('Eskom Data'!J108:J116)</f>
        <v>-0.75441391522283741</v>
      </c>
    </row>
    <row r="12" spans="1:10" ht="15" customHeight="1" thickBot="1">
      <c r="A12" s="58" t="s">
        <v>25</v>
      </c>
      <c r="B12" s="36" t="s">
        <v>1</v>
      </c>
      <c r="C12" s="28">
        <f>STDEV('Eskom Data'!K108:K116)</f>
        <v>3.7393801767316971E-2</v>
      </c>
      <c r="D12" s="28">
        <f>AVERAGE('Eskom Data'!K108:K116)</f>
        <v>1.1031046894889061</v>
      </c>
      <c r="E12" s="28">
        <f>MEDIAN('Eskom Data'!K108:K116)</f>
        <v>1.1089526063924502</v>
      </c>
      <c r="F12" s="29">
        <f>SKEW('Eskom Data'!K108:K116)</f>
        <v>-1.1220263093073188</v>
      </c>
    </row>
    <row r="13" spans="1:10" ht="15" customHeight="1" thickBot="1">
      <c r="A13" s="59"/>
      <c r="B13" s="36" t="s">
        <v>6</v>
      </c>
      <c r="C13" s="28">
        <f>STDEV('Eskom Data'!L108:L116)</f>
        <v>7.2475857929584858E-2</v>
      </c>
      <c r="D13" s="28">
        <f>AVERAGE('Eskom Data'!L108:L116)</f>
        <v>1.0941640591201265</v>
      </c>
      <c r="E13" s="28">
        <f>MEDIAN('Eskom Data'!L108:L116)</f>
        <v>1.109727428974957</v>
      </c>
      <c r="F13" s="29">
        <f>SKEW('Eskom Data'!L108:L116)</f>
        <v>-0.95943461339164182</v>
      </c>
    </row>
    <row r="14" spans="1:10" ht="16.5" customHeight="1" thickBot="1">
      <c r="A14" s="59"/>
      <c r="B14" s="37" t="s">
        <v>0</v>
      </c>
      <c r="C14" s="30">
        <f>STDEV('Eskom Data'!M108:M116)</f>
        <v>8.2591991107487508E-2</v>
      </c>
      <c r="D14" s="30">
        <f>AVERAGE('Eskom Data'!M108:M116)</f>
        <v>0.79815209728519221</v>
      </c>
      <c r="E14" s="30">
        <f>MEDIAN('Eskom Data'!M108:M116)</f>
        <v>0.80054627099883457</v>
      </c>
      <c r="F14" s="31">
        <f>SKEW('Eskom Data'!M108:M116)</f>
        <v>5.637915603859818E-2</v>
      </c>
    </row>
    <row r="15" spans="1:10">
      <c r="B15" s="16"/>
      <c r="C15" s="16"/>
      <c r="D15" s="16"/>
      <c r="E15" s="16"/>
      <c r="F15" s="16"/>
    </row>
  </sheetData>
  <mergeCells count="5">
    <mergeCell ref="A3:A5"/>
    <mergeCell ref="A6:A8"/>
    <mergeCell ref="A9:A11"/>
    <mergeCell ref="A12:A14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Eskom Data</vt:lpstr>
      <vt:lpstr>Graphs</vt:lpstr>
      <vt:lpstr>Graphs1</vt:lpstr>
      <vt:lpstr>Descriptive statistics</vt:lpstr>
    </vt:vector>
  </TitlesOfParts>
  <Company>ESKOM DISTRIBUTION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2006-04-03T07:03:18Z</dcterms:created>
  <dcterms:modified xsi:type="dcterms:W3CDTF">2011-09-15T00:43:56Z</dcterms:modified>
</cp:coreProperties>
</file>