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8640"/>
  </bookViews>
  <sheets>
    <sheet name="Vehcile Sales" sheetId="2" r:id="rId1"/>
    <sheet name="Sheet1" sheetId="3" r:id="rId2"/>
  </sheets>
  <calcPr calcId="125725"/>
</workbook>
</file>

<file path=xl/calcChain.xml><?xml version="1.0" encoding="utf-8"?>
<calcChain xmlns="http://schemas.openxmlformats.org/spreadsheetml/2006/main">
  <c r="H135" i="2"/>
  <c r="B135"/>
  <c r="D221"/>
  <c r="C221"/>
  <c r="B221"/>
  <c r="M110"/>
  <c r="G221"/>
  <c r="M209"/>
  <c r="L209"/>
  <c r="K209"/>
  <c r="C209"/>
  <c r="D209"/>
  <c r="E209"/>
  <c r="F209"/>
  <c r="G209"/>
  <c r="H209"/>
  <c r="H221" s="1"/>
  <c r="I209"/>
  <c r="J209"/>
  <c r="B209"/>
  <c r="K123"/>
  <c r="C123"/>
  <c r="C135" s="1"/>
  <c r="D123"/>
  <c r="E123"/>
  <c r="F123"/>
  <c r="G123"/>
  <c r="H123"/>
  <c r="I123"/>
  <c r="J123"/>
  <c r="B123"/>
  <c r="M109"/>
  <c r="L110"/>
  <c r="L109"/>
  <c r="L108"/>
  <c r="M108"/>
  <c r="J221"/>
  <c r="L106"/>
  <c r="M106"/>
  <c r="L107"/>
  <c r="M105"/>
  <c r="L104"/>
  <c r="M107"/>
  <c r="L105"/>
  <c r="L98"/>
  <c r="L99"/>
  <c r="M96"/>
  <c r="M104"/>
  <c r="M103"/>
  <c r="L103"/>
  <c r="L102"/>
  <c r="M102"/>
  <c r="L4"/>
  <c r="M4"/>
  <c r="L5"/>
  <c r="M5"/>
  <c r="L6"/>
  <c r="M6"/>
  <c r="L7"/>
  <c r="M7"/>
  <c r="L8"/>
  <c r="M8"/>
  <c r="L9"/>
  <c r="M9"/>
  <c r="L10"/>
  <c r="M10"/>
  <c r="L11"/>
  <c r="M11"/>
  <c r="L12"/>
  <c r="M12"/>
  <c r="L13"/>
  <c r="M13"/>
  <c r="L14"/>
  <c r="M14"/>
  <c r="L15"/>
  <c r="M15"/>
  <c r="L16"/>
  <c r="M16"/>
  <c r="L17"/>
  <c r="M17"/>
  <c r="L18"/>
  <c r="M18"/>
  <c r="L19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45"/>
  <c r="M45"/>
  <c r="L46"/>
  <c r="M46"/>
  <c r="L47"/>
  <c r="M47"/>
  <c r="L48"/>
  <c r="M48"/>
  <c r="L49"/>
  <c r="M49"/>
  <c r="L50"/>
  <c r="M50"/>
  <c r="L51"/>
  <c r="M51"/>
  <c r="L52"/>
  <c r="M52"/>
  <c r="L53"/>
  <c r="M53"/>
  <c r="L54"/>
  <c r="M54"/>
  <c r="L55"/>
  <c r="M55"/>
  <c r="L56"/>
  <c r="M56"/>
  <c r="L57"/>
  <c r="M57"/>
  <c r="L58"/>
  <c r="M58"/>
  <c r="L59"/>
  <c r="M59"/>
  <c r="L60"/>
  <c r="M60"/>
  <c r="L61"/>
  <c r="M61"/>
  <c r="L62"/>
  <c r="M62"/>
  <c r="L63"/>
  <c r="M63"/>
  <c r="L64"/>
  <c r="M64"/>
  <c r="L65"/>
  <c r="M65"/>
  <c r="L66"/>
  <c r="M66"/>
  <c r="L67"/>
  <c r="M67"/>
  <c r="L68"/>
  <c r="M68"/>
  <c r="L69"/>
  <c r="M69"/>
  <c r="L70"/>
  <c r="M70"/>
  <c r="L71"/>
  <c r="M71"/>
  <c r="L72"/>
  <c r="M72"/>
  <c r="L73"/>
  <c r="M73"/>
  <c r="L74"/>
  <c r="M74"/>
  <c r="L75"/>
  <c r="M75"/>
  <c r="L76"/>
  <c r="M76"/>
  <c r="L77"/>
  <c r="M77"/>
  <c r="L78"/>
  <c r="M78"/>
  <c r="L79"/>
  <c r="M79"/>
  <c r="L80"/>
  <c r="M80"/>
  <c r="L81"/>
  <c r="M81"/>
  <c r="L82"/>
  <c r="M82"/>
  <c r="L83"/>
  <c r="M83"/>
  <c r="L84"/>
  <c r="M84"/>
  <c r="L85"/>
  <c r="M85"/>
  <c r="L86"/>
  <c r="M86"/>
  <c r="M3"/>
  <c r="L3"/>
  <c r="B208"/>
  <c r="B122"/>
  <c r="C122"/>
  <c r="M101"/>
  <c r="L101"/>
  <c r="M100"/>
  <c r="L100"/>
  <c r="L123" s="1"/>
  <c r="M99"/>
  <c r="M123" s="1"/>
  <c r="A214"/>
  <c r="A215" s="1"/>
  <c r="A216" s="1"/>
  <c r="A217" s="1"/>
  <c r="A218" s="1"/>
  <c r="A219" s="1"/>
  <c r="A220" s="1"/>
  <c r="K208"/>
  <c r="J208"/>
  <c r="I208"/>
  <c r="H208"/>
  <c r="G208"/>
  <c r="G207"/>
  <c r="G206"/>
  <c r="G205"/>
  <c r="G204"/>
  <c r="G203"/>
  <c r="G202"/>
  <c r="G201"/>
  <c r="F208"/>
  <c r="F207"/>
  <c r="F206"/>
  <c r="F205"/>
  <c r="F204"/>
  <c r="F203"/>
  <c r="F202"/>
  <c r="F201"/>
  <c r="E201"/>
  <c r="E207"/>
  <c r="E208"/>
  <c r="E206"/>
  <c r="E205"/>
  <c r="E204"/>
  <c r="E203"/>
  <c r="E202"/>
  <c r="D208"/>
  <c r="D207"/>
  <c r="D206"/>
  <c r="D205"/>
  <c r="D204"/>
  <c r="D203"/>
  <c r="D202"/>
  <c r="D201"/>
  <c r="C208"/>
  <c r="M208" s="1"/>
  <c r="C207"/>
  <c r="C206"/>
  <c r="C205"/>
  <c r="C204"/>
  <c r="C203"/>
  <c r="C202"/>
  <c r="C201"/>
  <c r="B207"/>
  <c r="B206"/>
  <c r="B205"/>
  <c r="B204"/>
  <c r="B203"/>
  <c r="B202"/>
  <c r="B201"/>
  <c r="A202"/>
  <c r="A203" s="1"/>
  <c r="A204" s="1"/>
  <c r="A205" s="1"/>
  <c r="A206" s="1"/>
  <c r="A207" s="1"/>
  <c r="A208" s="1"/>
  <c r="A129"/>
  <c r="A130" s="1"/>
  <c r="A131" s="1"/>
  <c r="A132" s="1"/>
  <c r="A133" s="1"/>
  <c r="A134" s="1"/>
  <c r="K221" l="1"/>
  <c r="I221"/>
  <c r="L208"/>
  <c r="B220" s="1"/>
  <c r="L204"/>
  <c r="B216" s="1"/>
  <c r="M201"/>
  <c r="C213" s="1"/>
  <c r="E221"/>
  <c r="L207"/>
  <c r="D219" s="1"/>
  <c r="C220"/>
  <c r="F219"/>
  <c r="L201"/>
  <c r="B213" s="1"/>
  <c r="L205"/>
  <c r="B217" s="1"/>
  <c r="L203"/>
  <c r="B215" s="1"/>
  <c r="L206"/>
  <c r="B218" s="1"/>
  <c r="M207"/>
  <c r="C219" s="1"/>
  <c r="M205"/>
  <c r="E217" s="1"/>
  <c r="M203"/>
  <c r="C215" s="1"/>
  <c r="B219"/>
  <c r="L202"/>
  <c r="D214" s="1"/>
  <c r="M206"/>
  <c r="E218" s="1"/>
  <c r="M204"/>
  <c r="E216" s="1"/>
  <c r="M202"/>
  <c r="E214" s="1"/>
  <c r="E220"/>
  <c r="G220"/>
  <c r="I220"/>
  <c r="K220"/>
  <c r="H220" l="1"/>
  <c r="E213"/>
  <c r="G213"/>
  <c r="F216"/>
  <c r="D216"/>
  <c r="F221"/>
  <c r="G218"/>
  <c r="G214"/>
  <c r="E215"/>
  <c r="C218"/>
  <c r="C214"/>
  <c r="B214"/>
  <c r="G217"/>
  <c r="F217"/>
  <c r="F213"/>
  <c r="D217"/>
  <c r="D213"/>
  <c r="C217"/>
  <c r="G216"/>
  <c r="F218"/>
  <c r="F214"/>
  <c r="D218"/>
  <c r="C216"/>
  <c r="G219"/>
  <c r="G215"/>
  <c r="F215"/>
  <c r="E219"/>
  <c r="D215"/>
  <c r="J220"/>
  <c r="F220"/>
  <c r="D220"/>
  <c r="B116" l="1"/>
  <c r="B115"/>
  <c r="C115"/>
  <c r="D115"/>
  <c r="E115"/>
  <c r="F115"/>
  <c r="G115"/>
  <c r="C116"/>
  <c r="D116"/>
  <c r="E116"/>
  <c r="F116"/>
  <c r="G116"/>
  <c r="C117"/>
  <c r="D117"/>
  <c r="E117"/>
  <c r="F117"/>
  <c r="G117"/>
  <c r="C118"/>
  <c r="D118"/>
  <c r="E118"/>
  <c r="F118"/>
  <c r="G118"/>
  <c r="C119"/>
  <c r="D119"/>
  <c r="E119"/>
  <c r="F119"/>
  <c r="G119"/>
  <c r="C120"/>
  <c r="D120"/>
  <c r="E120"/>
  <c r="F120"/>
  <c r="G120"/>
  <c r="C121"/>
  <c r="C134" s="1"/>
  <c r="D121"/>
  <c r="E121"/>
  <c r="F121"/>
  <c r="G121"/>
  <c r="D122"/>
  <c r="D135" s="1"/>
  <c r="E122"/>
  <c r="E135" s="1"/>
  <c r="F122"/>
  <c r="F135" s="1"/>
  <c r="G122"/>
  <c r="G135" s="1"/>
  <c r="H122"/>
  <c r="I122"/>
  <c r="I135" s="1"/>
  <c r="J122"/>
  <c r="J135" s="1"/>
  <c r="K122"/>
  <c r="K135" s="1"/>
  <c r="M98"/>
  <c r="M97"/>
  <c r="L97"/>
  <c r="L96"/>
  <c r="M95"/>
  <c r="L95"/>
  <c r="M94"/>
  <c r="L94"/>
  <c r="M93"/>
  <c r="L93"/>
  <c r="M92"/>
  <c r="L92"/>
  <c r="M91"/>
  <c r="L91"/>
  <c r="B121"/>
  <c r="B120"/>
  <c r="B119"/>
  <c r="B118"/>
  <c r="B117"/>
  <c r="B129" s="1"/>
  <c r="F133" l="1"/>
  <c r="D133"/>
  <c r="G132"/>
  <c r="M119"/>
  <c r="B128"/>
  <c r="L116"/>
  <c r="G134"/>
  <c r="E134"/>
  <c r="B130"/>
  <c r="E132"/>
  <c r="C132"/>
  <c r="F131"/>
  <c r="D131"/>
  <c r="G130"/>
  <c r="E130"/>
  <c r="C130"/>
  <c r="F129"/>
  <c r="D129"/>
  <c r="G128"/>
  <c r="E128"/>
  <c r="C128"/>
  <c r="F134"/>
  <c r="D134"/>
  <c r="G133"/>
  <c r="E133"/>
  <c r="C133"/>
  <c r="F132"/>
  <c r="D132"/>
  <c r="G131"/>
  <c r="E131"/>
  <c r="C131"/>
  <c r="F130"/>
  <c r="D130"/>
  <c r="G129"/>
  <c r="E129"/>
  <c r="C129"/>
  <c r="F128"/>
  <c r="D128"/>
  <c r="B131"/>
  <c r="B133"/>
  <c r="B132"/>
  <c r="B134"/>
  <c r="M118"/>
  <c r="M117"/>
  <c r="M116"/>
  <c r="M115"/>
  <c r="L119"/>
  <c r="L118"/>
  <c r="L117"/>
  <c r="L115"/>
  <c r="L87"/>
  <c r="M87"/>
  <c r="L88"/>
  <c r="M88"/>
  <c r="L89"/>
  <c r="M89"/>
  <c r="L90"/>
  <c r="M90"/>
  <c r="M120"/>
  <c r="L122" l="1"/>
  <c r="L135" s="1"/>
  <c r="M122"/>
  <c r="M135" s="1"/>
  <c r="M132"/>
  <c r="L120"/>
  <c r="L132" s="1"/>
  <c r="M128"/>
  <c r="M130"/>
  <c r="L128"/>
  <c r="L130"/>
  <c r="L129"/>
  <c r="L131"/>
  <c r="M129"/>
  <c r="M131"/>
  <c r="L121" l="1"/>
  <c r="L133" s="1"/>
  <c r="M121" l="1"/>
  <c r="M133" s="1"/>
  <c r="L134"/>
  <c r="M134" l="1"/>
</calcChain>
</file>

<file path=xl/sharedStrings.xml><?xml version="1.0" encoding="utf-8"?>
<sst xmlns="http://schemas.openxmlformats.org/spreadsheetml/2006/main" count="97" uniqueCount="38">
  <si>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</si>
  <si>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</si>
  <si>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</si>
  <si>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</si>
  <si>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</si>
  <si>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</si>
  <si>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</si>
  <si>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</si>
  <si>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</si>
  <si>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</si>
  <si>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</si>
  <si>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</si>
  <si>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</si>
  <si>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</si>
  <si>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</si>
  <si>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</si>
  <si>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</si>
  <si>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</si>
  <si>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</si>
  <si>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</si>
  <si>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</si>
  <si>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</si>
  <si>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</si>
  <si>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</si>
  <si>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</si>
  <si>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</si>
  <si>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</si>
  <si>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</si>
  <si>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</si>
  <si>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</si>
  <si>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</si>
  <si>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</si>
  <si>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</si>
  <si>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</si>
  <si>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</si>
  <si>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</si>
  <si>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New Vehcile Sales</t>
  </si>
  <si>
    <t>RBay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</si>
</sst>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3" fontId="0" fillId="36" borderId="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7" fontId="22" fillId="0" borderId="0" xfId="0" applyNumberFormat="1" applyFont="1" applyFill="1" applyBorder="1" applyAlignment="1">
      <alignment horizontal="center" vertical="center" wrapText="1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6" fillId="37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7.3041918136529327E-2"/>
          <c:y val="8.9242839210316102E-2"/>
          <c:w val="0.79001537197781757"/>
          <c:h val="0.88109580052493464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Sales'!$B$127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Sales'!$B$128:$B$135</c:f>
              <c:numCache>
                <c:formatCode>0.00</c:formatCode>
                <c:ptCount val="8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</c:numCache>
            </c:numRef>
          </c:val>
        </c:ser>
        <c:ser>
          <c:idx val="1"/>
          <c:order val="1"/>
          <c:tx>
            <c:strRef>
              <c:f>'Vehcile Sales'!$D$127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Sales'!$D$128:$D$135</c:f>
              <c:numCache>
                <c:formatCode>0.00</c:formatCode>
                <c:ptCount val="8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</c:numCache>
            </c:numRef>
          </c:val>
        </c:ser>
        <c:ser>
          <c:idx val="2"/>
          <c:order val="2"/>
          <c:tx>
            <c:strRef>
              <c:f>'Vehcile Sales'!$F$127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Sales'!$F$128:$F$135</c:f>
              <c:numCache>
                <c:formatCode>0.00</c:formatCode>
                <c:ptCount val="8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</c:numCache>
            </c:numRef>
          </c:val>
        </c:ser>
        <c:ser>
          <c:idx val="3"/>
          <c:order val="3"/>
          <c:tx>
            <c:strRef>
              <c:f>'Vehcile Sales'!$H$127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Sales'!$H$128:$H$135</c:f>
              <c:numCache>
                <c:formatCode>0.00</c:formatCode>
                <c:ptCount val="8"/>
                <c:pt idx="7">
                  <c:v>15.205091937765211</c:v>
                </c:pt>
              </c:numCache>
            </c:numRef>
          </c:val>
        </c:ser>
        <c:ser>
          <c:idx val="4"/>
          <c:order val="4"/>
          <c:tx>
            <c:strRef>
              <c:f>'Vehcile Sales'!$J$127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Sales'!$J$128:$J$135</c:f>
              <c:numCache>
                <c:formatCode>0.00</c:formatCode>
                <c:ptCount val="8"/>
                <c:pt idx="7">
                  <c:v>22.455845248107657</c:v>
                </c:pt>
              </c:numCache>
            </c:numRef>
          </c:val>
        </c:ser>
        <c:axId val="42005632"/>
        <c:axId val="42007168"/>
      </c:barChart>
      <c:catAx>
        <c:axId val="42005632"/>
        <c:scaling>
          <c:orientation val="minMax"/>
        </c:scaling>
        <c:axPos val="b"/>
        <c:numFmt formatCode="General" sourceLinked="1"/>
        <c:tickLblPos val="nextTo"/>
        <c:crossAx val="42007168"/>
        <c:crosses val="autoZero"/>
        <c:auto val="1"/>
        <c:lblAlgn val="ctr"/>
        <c:lblOffset val="100"/>
      </c:catAx>
      <c:valAx>
        <c:axId val="42007168"/>
        <c:scaling>
          <c:orientation val="minMax"/>
        </c:scaling>
        <c:axPos val="l"/>
        <c:numFmt formatCode="0.00" sourceLinked="1"/>
        <c:tickLblPos val="nextTo"/>
        <c:crossAx val="42005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67E-2"/>
          <c:w val="0.13063119611210339"/>
          <c:h val="0.91395632837561958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433E-3"/>
        </c:manualLayout>
      </c:layout>
      <c:overlay val="1"/>
    </c:title>
    <c:plotArea>
      <c:layout>
        <c:manualLayout>
          <c:layoutTarget val="inner"/>
          <c:xMode val="edge"/>
          <c:yMode val="edge"/>
          <c:x val="7.6612267042038967E-2"/>
          <c:y val="8.0587412986420248E-2"/>
          <c:w val="0.78266836757137204"/>
          <c:h val="0.8865305831336292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Sales'!$C$127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Sales'!$C$128:$C$135</c:f>
              <c:numCache>
                <c:formatCode>0.00</c:formatCode>
                <c:ptCount val="8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</c:numCache>
            </c:numRef>
          </c:val>
        </c:ser>
        <c:ser>
          <c:idx val="1"/>
          <c:order val="1"/>
          <c:tx>
            <c:strRef>
              <c:f>'Vehcile Sales'!$E$127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Sales'!$E$128:$E$135</c:f>
              <c:numCache>
                <c:formatCode>0.00</c:formatCode>
                <c:ptCount val="8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</c:numCache>
            </c:numRef>
          </c:val>
        </c:ser>
        <c:ser>
          <c:idx val="2"/>
          <c:order val="2"/>
          <c:tx>
            <c:strRef>
              <c:f>'Vehcile Sales'!$G$127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Sales'!$G$128:$G$135</c:f>
              <c:numCache>
                <c:formatCode>0.00</c:formatCode>
                <c:ptCount val="8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</c:numCache>
            </c:numRef>
          </c:val>
        </c:ser>
        <c:ser>
          <c:idx val="3"/>
          <c:order val="3"/>
          <c:tx>
            <c:strRef>
              <c:f>'Vehcile Sales'!$I$127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Sales'!$I$128:$I$135</c:f>
              <c:numCache>
                <c:formatCode>0.00</c:formatCode>
                <c:ptCount val="8"/>
                <c:pt idx="7">
                  <c:v>22.758620689655174</c:v>
                </c:pt>
              </c:numCache>
            </c:numRef>
          </c:val>
        </c:ser>
        <c:ser>
          <c:idx val="4"/>
          <c:order val="4"/>
          <c:tx>
            <c:strRef>
              <c:f>'Vehcile Sales'!$K$127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Sales'!$K$128:$K$135</c:f>
              <c:numCache>
                <c:formatCode>0.00</c:formatCode>
                <c:ptCount val="8"/>
                <c:pt idx="7">
                  <c:v>-7.9207920792079207</c:v>
                </c:pt>
              </c:numCache>
            </c:numRef>
          </c:val>
        </c:ser>
        <c:axId val="89708416"/>
        <c:axId val="89709952"/>
      </c:barChart>
      <c:catAx>
        <c:axId val="89708416"/>
        <c:scaling>
          <c:orientation val="minMax"/>
        </c:scaling>
        <c:axPos val="b"/>
        <c:numFmt formatCode="General" sourceLinked="1"/>
        <c:tickLblPos val="nextTo"/>
        <c:crossAx val="89709952"/>
        <c:crosses val="autoZero"/>
        <c:auto val="1"/>
        <c:lblAlgn val="ctr"/>
        <c:lblOffset val="100"/>
      </c:catAx>
      <c:valAx>
        <c:axId val="89709952"/>
        <c:scaling>
          <c:orientation val="minMax"/>
        </c:scaling>
        <c:axPos val="l"/>
        <c:numFmt formatCode="0.00" sourceLinked="1"/>
        <c:tickLblPos val="nextTo"/>
        <c:crossAx val="89708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507133535682489"/>
          <c:y val="4.0706838728492303E-2"/>
          <c:w val="0.13252555022800883"/>
          <c:h val="0.90006743948673051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893E-2"/>
        </c:manualLayout>
      </c:layout>
      <c:overlay val="1"/>
    </c:title>
    <c:plotArea>
      <c:layout>
        <c:manualLayout>
          <c:layoutTarget val="inner"/>
          <c:xMode val="edge"/>
          <c:yMode val="edge"/>
          <c:x val="7.7368812678386994E-2"/>
          <c:y val="0.10232648002333058"/>
          <c:w val="0.79125380836563253"/>
          <c:h val="0.84627296587926326"/>
        </c:manualLayout>
      </c:layout>
      <c:lineChart>
        <c:grouping val="standard"/>
        <c:ser>
          <c:idx val="0"/>
          <c:order val="0"/>
          <c:tx>
            <c:strRef>
              <c:f>'Vehcile Sales'!$L$127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Sales'!$L$128:$L$135</c:f>
              <c:numCache>
                <c:formatCode>0.00</c:formatCode>
                <c:ptCount val="8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</c:numCache>
            </c:numRef>
          </c:val>
        </c:ser>
        <c:ser>
          <c:idx val="1"/>
          <c:order val="1"/>
          <c:tx>
            <c:strRef>
              <c:f>'Vehcile Sales'!$M$127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Sales'!$M$128:$M$135</c:f>
              <c:numCache>
                <c:formatCode>0.00</c:formatCode>
                <c:ptCount val="8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</c:numCache>
            </c:numRef>
          </c:val>
        </c:ser>
        <c:marker val="1"/>
        <c:axId val="89754240"/>
        <c:axId val="89760128"/>
      </c:lineChart>
      <c:catAx>
        <c:axId val="89754240"/>
        <c:scaling>
          <c:orientation val="minMax"/>
        </c:scaling>
        <c:axPos val="b"/>
        <c:numFmt formatCode="General" sourceLinked="1"/>
        <c:tickLblPos val="nextTo"/>
        <c:crossAx val="89760128"/>
        <c:crosses val="autoZero"/>
        <c:auto val="1"/>
        <c:lblAlgn val="ctr"/>
        <c:lblOffset val="100"/>
      </c:catAx>
      <c:valAx>
        <c:axId val="89760128"/>
        <c:scaling>
          <c:orientation val="minMax"/>
        </c:scaling>
        <c:axPos val="l"/>
        <c:numFmt formatCode="0.00" sourceLinked="1"/>
        <c:tickLblPos val="nextTo"/>
        <c:crossAx val="89754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745029226776837"/>
          <c:y val="9.6838363954505707E-2"/>
          <c:w val="0.11396969596007833"/>
          <c:h val="0.58873067949839664"/>
        </c:manualLayout>
      </c:layout>
    </c:legend>
    <c:plotVisOnly val="1"/>
  </c:chart>
  <c:spPr>
    <a:solidFill>
      <a:srgbClr val="FFCC99"/>
    </a:solidFill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Proportional</a:t>
            </a:r>
            <a:r>
              <a:rPr lang="en-ZA" sz="1200" baseline="0"/>
              <a:t> Contribution 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433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72"/>
          <c:w val="0.79001537197781757"/>
          <c:h val="0.77219889180519308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Sales'!$B$212</c:f>
              <c:strCache>
                <c:ptCount val="1"/>
                <c:pt idx="0">
                  <c:v>Pass + Mini Bus Durban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Sales'!$B$213:$B$221</c:f>
              <c:numCache>
                <c:formatCode>0.00</c:formatCode>
                <c:ptCount val="9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</c:numCache>
            </c:numRef>
          </c:val>
        </c:ser>
        <c:ser>
          <c:idx val="1"/>
          <c:order val="1"/>
          <c:tx>
            <c:strRef>
              <c:f>'Vehcile Sales'!$D$212</c:f>
              <c:strCache>
                <c:ptCount val="1"/>
                <c:pt idx="0">
                  <c:v>Pass + Mini Bus PMB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Sales'!$D$213:$D$221</c:f>
              <c:numCache>
                <c:formatCode>0.00</c:formatCode>
                <c:ptCount val="9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</c:numCache>
            </c:numRef>
          </c:val>
        </c:ser>
        <c:ser>
          <c:idx val="2"/>
          <c:order val="2"/>
          <c:tx>
            <c:strRef>
              <c:f>'Vehcile Sales'!$F$212</c:f>
              <c:strCache>
                <c:ptCount val="1"/>
                <c:pt idx="0">
                  <c:v>Pass + Mini Bus Rbay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Sales'!$F$213:$F$221</c:f>
              <c:numCache>
                <c:formatCode>0.00</c:formatCode>
                <c:ptCount val="9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</c:numCache>
            </c:numRef>
          </c:val>
        </c:ser>
        <c:ser>
          <c:idx val="3"/>
          <c:order val="3"/>
          <c:tx>
            <c:strRef>
              <c:f>'Vehcile Sales'!$H$212</c:f>
              <c:strCache>
                <c:ptCount val="1"/>
                <c:pt idx="0">
                  <c:v>Pass + Mini Bus Port Shepstone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Sales'!$H$213:$H$221</c:f>
              <c:numCache>
                <c:formatCode>0.00</c:formatCode>
                <c:ptCount val="9"/>
                <c:pt idx="7">
                  <c:v>6.4859410118801891E-2</c:v>
                </c:pt>
                <c:pt idx="8">
                  <c:v>6.4491864285997069E-2</c:v>
                </c:pt>
              </c:numCache>
            </c:numRef>
          </c:val>
        </c:ser>
        <c:ser>
          <c:idx val="4"/>
          <c:order val="4"/>
          <c:tx>
            <c:strRef>
              <c:f>'Vehcile Sales'!$J$212</c:f>
              <c:strCache>
                <c:ptCount val="1"/>
                <c:pt idx="0">
                  <c:v>Pass + Mini Bus New Castle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Sales'!$J$213:$J$221</c:f>
              <c:numCache>
                <c:formatCode>0.00</c:formatCode>
                <c:ptCount val="9"/>
                <c:pt idx="7">
                  <c:v>5.4538782624650242E-2</c:v>
                </c:pt>
                <c:pt idx="8">
                  <c:v>5.7642820380854352E-2</c:v>
                </c:pt>
              </c:numCache>
            </c:numRef>
          </c:val>
        </c:ser>
        <c:axId val="115696000"/>
        <c:axId val="115697536"/>
      </c:barChart>
      <c:catAx>
        <c:axId val="115696000"/>
        <c:scaling>
          <c:orientation val="minMax"/>
        </c:scaling>
        <c:axPos val="b"/>
        <c:numFmt formatCode="General" sourceLinked="1"/>
        <c:tickLblPos val="nextTo"/>
        <c:crossAx val="115697536"/>
        <c:crosses val="autoZero"/>
        <c:auto val="1"/>
        <c:lblAlgn val="ctr"/>
        <c:lblOffset val="100"/>
      </c:catAx>
      <c:valAx>
        <c:axId val="115697536"/>
        <c:scaling>
          <c:orientation val="minMax"/>
        </c:scaling>
        <c:axPos val="l"/>
        <c:numFmt formatCode="0.00" sourceLinked="1"/>
        <c:tickLblPos val="nextTo"/>
        <c:crossAx val="115696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85E-2"/>
          <c:w val="0.13063119611210341"/>
          <c:h val="0.91395632837561958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200"/>
            </a:pPr>
            <a:r>
              <a:rPr lang="en-ZA" sz="1200"/>
              <a:t>Proportional</a:t>
            </a:r>
            <a:r>
              <a:rPr lang="en-ZA" sz="1200" baseline="0"/>
              <a:t> Contribution 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459E-3"/>
        </c:manualLayout>
      </c:layout>
      <c:overlay val="1"/>
    </c:title>
    <c:plotArea>
      <c:layout>
        <c:manualLayout>
          <c:layoutTarget val="inner"/>
          <c:xMode val="edge"/>
          <c:yMode val="edge"/>
          <c:x val="7.3041918136529327E-2"/>
          <c:y val="0.10057487605715974"/>
          <c:w val="0.79001537197781757"/>
          <c:h val="0.77219889180519352"/>
        </c:manualLayout>
      </c:layout>
      <c:barChart>
        <c:barDir val="col"/>
        <c:grouping val="clustered"/>
        <c:ser>
          <c:idx val="0"/>
          <c:order val="0"/>
          <c:tx>
            <c:strRef>
              <c:f>'Vehcile Sales'!$C$212</c:f>
              <c:strCache>
                <c:ptCount val="1"/>
                <c:pt idx="0">
                  <c:v>L,M, H, XCV Durban 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Sales'!$C$213:$C$221</c:f>
              <c:numCache>
                <c:formatCode>0.00</c:formatCode>
                <c:ptCount val="9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</c:numCache>
            </c:numRef>
          </c:val>
        </c:ser>
        <c:ser>
          <c:idx val="1"/>
          <c:order val="1"/>
          <c:tx>
            <c:strRef>
              <c:f>'Vehcile Sales'!$E$212</c:f>
              <c:strCache>
                <c:ptCount val="1"/>
                <c:pt idx="0">
                  <c:v>L,M, H, XCV PMB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Sales'!$E$213:$E$221</c:f>
              <c:numCache>
                <c:formatCode>0.00</c:formatCode>
                <c:ptCount val="9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</c:numCache>
            </c:numRef>
          </c:val>
        </c:ser>
        <c:ser>
          <c:idx val="2"/>
          <c:order val="2"/>
          <c:tx>
            <c:strRef>
              <c:f>'Vehcile Sales'!$G$212</c:f>
              <c:strCache>
                <c:ptCount val="1"/>
                <c:pt idx="0">
                  <c:v>L,M, H, XCV Rbay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Sales'!$G$213:$G$221</c:f>
              <c:numCache>
                <c:formatCode>0.00</c:formatCode>
                <c:ptCount val="9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</c:numCache>
            </c:numRef>
          </c:val>
        </c:ser>
        <c:ser>
          <c:idx val="3"/>
          <c:order val="3"/>
          <c:tx>
            <c:strRef>
              <c:f>'Vehcile Sales'!$I$212</c:f>
              <c:strCache>
                <c:ptCount val="1"/>
                <c:pt idx="0">
                  <c:v>L,M, H, XCV Port Shepstone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Sales'!$I$213:$I$221</c:f>
              <c:numCache>
                <c:formatCode>0.00</c:formatCode>
                <c:ptCount val="9"/>
                <c:pt idx="7">
                  <c:v>8.8594704684317724E-2</c:v>
                </c:pt>
                <c:pt idx="8">
                  <c:v>9.5579022731340613E-2</c:v>
                </c:pt>
              </c:numCache>
            </c:numRef>
          </c:val>
        </c:ser>
        <c:ser>
          <c:idx val="4"/>
          <c:order val="4"/>
          <c:tx>
            <c:strRef>
              <c:f>'Vehcile Sales'!$K$212</c:f>
              <c:strCache>
                <c:ptCount val="1"/>
                <c:pt idx="0">
                  <c:v>L,M, H, XCV New Castle</c:v>
                </c:pt>
              </c:strCache>
            </c:strRef>
          </c:tx>
          <c:cat>
            <c:numRef>
              <c:f>'Vehcile Sales'!$A$128:$A$135</c:f>
              <c:numCache>
                <c:formatCode>General</c:formatCode>
                <c:ptCount val="8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</c:numCache>
            </c:numRef>
          </c:cat>
          <c:val>
            <c:numRef>
              <c:f>'Vehcile Sales'!$K$213:$K$221</c:f>
              <c:numCache>
                <c:formatCode>0.00</c:formatCode>
                <c:ptCount val="9"/>
                <c:pt idx="7">
                  <c:v>6.1710794297352344E-2</c:v>
                </c:pt>
                <c:pt idx="8">
                  <c:v>4.9937354573116162E-2</c:v>
                </c:pt>
              </c:numCache>
            </c:numRef>
          </c:val>
        </c:ser>
        <c:axId val="115606656"/>
        <c:axId val="115608192"/>
      </c:barChart>
      <c:catAx>
        <c:axId val="115606656"/>
        <c:scaling>
          <c:orientation val="minMax"/>
        </c:scaling>
        <c:axPos val="b"/>
        <c:numFmt formatCode="General" sourceLinked="1"/>
        <c:tickLblPos val="nextTo"/>
        <c:crossAx val="115608192"/>
        <c:crosses val="autoZero"/>
        <c:auto val="1"/>
        <c:lblAlgn val="ctr"/>
        <c:lblOffset val="100"/>
      </c:catAx>
      <c:valAx>
        <c:axId val="115608192"/>
        <c:scaling>
          <c:orientation val="minMax"/>
        </c:scaling>
        <c:axPos val="l"/>
        <c:numFmt formatCode="0.00" sourceLinked="1"/>
        <c:tickLblPos val="nextTo"/>
        <c:crossAx val="115606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495E-2"/>
          <c:w val="0.13063119611210341"/>
          <c:h val="0.91395632837561958"/>
        </c:manualLayout>
      </c:layout>
      <c:txPr>
        <a:bodyPr/>
        <a:lstStyle/>
        <a:p>
          <a:pPr>
            <a:defRPr sz="1000"/>
          </a:pPr>
          <a:endParaRPr lang="en-US"/>
        </a:p>
      </c:txPr>
    </c:legend>
    <c:plotVisOnly val="1"/>
  </c:chart>
  <c:spPr>
    <a:solidFill>
      <a:srgbClr val="FFCC99"/>
    </a:solidFill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136</xdr:row>
      <xdr:rowOff>57150</xdr:rowOff>
    </xdr:from>
    <xdr:to>
      <xdr:col>7</xdr:col>
      <xdr:colOff>609600</xdr:colOff>
      <xdr:row>155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295275</xdr:colOff>
      <xdr:row>156</xdr:row>
      <xdr:rowOff>142875</xdr:rowOff>
    </xdr:from>
    <xdr:to>
      <xdr:col>7</xdr:col>
      <xdr:colOff>638175</xdr:colOff>
      <xdr:row>176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276225</xdr:colOff>
      <xdr:row>176</xdr:row>
      <xdr:rowOff>142875</xdr:rowOff>
    </xdr:from>
    <xdr:to>
      <xdr:col>7</xdr:col>
      <xdr:colOff>666750</xdr:colOff>
      <xdr:row>196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171450</xdr:colOff>
      <xdr:row>222</xdr:row>
      <xdr:rowOff>104775</xdr:rowOff>
    </xdr:from>
    <xdr:to>
      <xdr:col>7</xdr:col>
      <xdr:colOff>485776</xdr:colOff>
      <xdr:row>240</xdr:row>
      <xdr:rowOff>180975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241</xdr:row>
      <xdr:rowOff>171450</xdr:rowOff>
    </xdr:from>
    <xdr:to>
      <xdr:col>7</xdr:col>
      <xdr:colOff>447676</xdr:colOff>
      <xdr:row>260</xdr:row>
      <xdr:rowOff>57150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1"/>
  <sheetViews>
    <sheetView tabSelected="1" workbookViewId="0">
      <selection sqref="A1:A2"/>
    </sheetView>
  </sheetViews>
  <sheetFormatPr defaultRowHeight="15"/>
  <cols>
    <col min="1" max="1" width="16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3" customFormat="1" ht="29.25" customHeight="1">
      <c r="A1" s="50" t="s">
        <v>36</v>
      </c>
      <c r="B1" s="48" t="s">
        <v>0</v>
      </c>
      <c r="C1" s="49"/>
      <c r="D1" s="48" t="s">
        <v>1</v>
      </c>
      <c r="E1" s="49"/>
      <c r="F1" s="48" t="s">
        <v>37</v>
      </c>
      <c r="G1" s="49"/>
      <c r="H1" s="48" t="s">
        <v>5</v>
      </c>
      <c r="I1" s="49"/>
      <c r="J1" s="48" t="s">
        <v>6</v>
      </c>
      <c r="K1" s="49"/>
      <c r="L1" s="48" t="s">
        <v>7</v>
      </c>
      <c r="M1" s="49"/>
    </row>
    <row r="2" spans="1:13" s="33" customFormat="1" ht="35.25" customHeight="1" thickBot="1">
      <c r="A2" s="51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L90" si="4">(B87+D87+F87+H87+J87)/5</f>
        <v>387.6</v>
      </c>
      <c r="M87" s="7">
        <f t="shared" ref="M87:M90" si="5">(C87+E87+G87+I87+K87)/5</f>
        <v>151</v>
      </c>
    </row>
    <row r="88" spans="1:13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5"/>
        <v>157.4</v>
      </c>
    </row>
    <row r="89" spans="1:13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5"/>
        <v>150.19999999999999</v>
      </c>
    </row>
    <row r="90" spans="1:13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5"/>
        <v>168.8</v>
      </c>
    </row>
    <row r="91" spans="1:13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L103" si="6">(B91+D91+F91+H91+J91)/5</f>
        <v>358.2</v>
      </c>
      <c r="M91" s="7">
        <f t="shared" ref="M91:M109" si="7">(C91+E91+G91+I91+K91)/5</f>
        <v>166.6</v>
      </c>
    </row>
    <row r="92" spans="1:13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6"/>
        <v>386.4</v>
      </c>
      <c r="M92" s="7">
        <f t="shared" si="7"/>
        <v>171.8</v>
      </c>
    </row>
    <row r="93" spans="1:13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6"/>
        <v>385.2</v>
      </c>
      <c r="M93" s="7">
        <f t="shared" si="7"/>
        <v>165.4</v>
      </c>
    </row>
    <row r="94" spans="1:13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6"/>
        <v>411.2</v>
      </c>
      <c r="M94" s="7">
        <f t="shared" si="7"/>
        <v>178.6</v>
      </c>
    </row>
    <row r="95" spans="1:13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6"/>
        <v>305.39999999999998</v>
      </c>
      <c r="M95" s="7">
        <f t="shared" si="7"/>
        <v>159.4</v>
      </c>
    </row>
    <row r="96" spans="1:13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6"/>
        <v>297.8</v>
      </c>
      <c r="M96" s="7">
        <f>(C96+E96+G96+I96+K96)/5</f>
        <v>154.19999999999999</v>
      </c>
    </row>
    <row r="97" spans="1:16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6"/>
        <v>338.4</v>
      </c>
      <c r="M97" s="7">
        <f t="shared" si="7"/>
        <v>152.19999999999999</v>
      </c>
    </row>
    <row r="98" spans="1:16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7"/>
        <v>188.4</v>
      </c>
    </row>
    <row r="99" spans="1:16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7"/>
        <v>153</v>
      </c>
    </row>
    <row r="100" spans="1:16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6"/>
        <v>478.8</v>
      </c>
      <c r="M100" s="7">
        <f t="shared" si="7"/>
        <v>179.8</v>
      </c>
    </row>
    <row r="101" spans="1:16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6"/>
        <v>509.8</v>
      </c>
      <c r="M101" s="7">
        <f t="shared" si="7"/>
        <v>234.8</v>
      </c>
    </row>
    <row r="102" spans="1:16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6"/>
        <v>328</v>
      </c>
      <c r="M102" s="7">
        <f t="shared" si="7"/>
        <v>173.4</v>
      </c>
    </row>
    <row r="103" spans="1:16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6"/>
        <v>365.6</v>
      </c>
      <c r="M103" s="7">
        <f t="shared" si="7"/>
        <v>172</v>
      </c>
    </row>
    <row r="104" spans="1:16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7"/>
        <v>179</v>
      </c>
    </row>
    <row r="105" spans="1:16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 t="shared" ref="L105" si="8">(B105+D105+F105+H105+J105)/5</f>
        <v>393</v>
      </c>
      <c r="M105" s="7">
        <f>(C105+E105+G105+I105+K105)/5</f>
        <v>177.6</v>
      </c>
    </row>
    <row r="106" spans="1:16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>(B106+D106+F106+H106+J106)/5</f>
        <v>428.4</v>
      </c>
      <c r="M106" s="7">
        <f>(C106+E106+G106+I106+K106)/5</f>
        <v>185.6</v>
      </c>
    </row>
    <row r="107" spans="1:16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>(B107+D107+F107+H107+J107)/5</f>
        <v>401.6</v>
      </c>
      <c r="M107" s="7">
        <f t="shared" si="7"/>
        <v>191.4</v>
      </c>
    </row>
    <row r="108" spans="1:16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>(B108+D108+F108+H108+J108)/5</f>
        <v>422.6</v>
      </c>
      <c r="M108" s="7">
        <f t="shared" si="7"/>
        <v>211.2</v>
      </c>
    </row>
    <row r="109" spans="1:16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>(B109+D109+F109+H109+J109)/5</f>
        <v>404</v>
      </c>
      <c r="M109" s="7">
        <f t="shared" si="7"/>
        <v>180.8</v>
      </c>
    </row>
    <row r="110" spans="1:16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>(B110+D110+F110+H110+J110)/5</f>
        <v>481.8</v>
      </c>
      <c r="M110" s="7">
        <f>(C110+E110+G110+I110+K110)/5</f>
        <v>196.2</v>
      </c>
    </row>
    <row r="111" spans="1:16" ht="15.75" thickBot="1">
      <c r="A111" s="1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6" ht="18.75" customHeight="1" thickBot="1">
      <c r="A112" s="34" t="s">
        <v>16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7"/>
      <c r="N112" s="16"/>
      <c r="O112" s="17"/>
      <c r="P112" s="17"/>
    </row>
    <row r="113" spans="1:16" ht="17.25" customHeight="1">
      <c r="A113" s="18"/>
      <c r="B113" s="41" t="s">
        <v>0</v>
      </c>
      <c r="C113" s="42"/>
      <c r="D113" s="41" t="s">
        <v>1</v>
      </c>
      <c r="E113" s="42"/>
      <c r="F113" s="41" t="s">
        <v>37</v>
      </c>
      <c r="G113" s="42"/>
      <c r="H113" s="41" t="s">
        <v>5</v>
      </c>
      <c r="I113" s="42"/>
      <c r="J113" s="41" t="s">
        <v>6</v>
      </c>
      <c r="K113" s="42"/>
      <c r="L113" s="41" t="s">
        <v>7</v>
      </c>
      <c r="M113" s="42"/>
      <c r="N113" s="17"/>
      <c r="O113" s="17"/>
      <c r="P113" s="17"/>
    </row>
    <row r="114" spans="1:16" ht="21.75" customHeight="1" thickBot="1">
      <c r="A114" s="30"/>
      <c r="B114" s="19" t="s">
        <v>3</v>
      </c>
      <c r="C114" s="20" t="s">
        <v>4</v>
      </c>
      <c r="D114" s="19" t="s">
        <v>3</v>
      </c>
      <c r="E114" s="20" t="s">
        <v>4</v>
      </c>
      <c r="F114" s="19" t="s">
        <v>3</v>
      </c>
      <c r="G114" s="20" t="s">
        <v>4</v>
      </c>
      <c r="H114" s="19" t="s">
        <v>3</v>
      </c>
      <c r="I114" s="20" t="s">
        <v>4</v>
      </c>
      <c r="J114" s="19" t="s">
        <v>3</v>
      </c>
      <c r="K114" s="20" t="s">
        <v>4</v>
      </c>
      <c r="L114" s="19" t="s">
        <v>3</v>
      </c>
      <c r="M114" s="20" t="s">
        <v>4</v>
      </c>
      <c r="N114" s="17"/>
      <c r="O114" s="17"/>
      <c r="P114" s="17"/>
    </row>
    <row r="115" spans="1:16">
      <c r="A115" s="14" t="s">
        <v>8</v>
      </c>
      <c r="B115" s="15">
        <f t="shared" ref="B115:G115" si="9">AVERAGE(B3:B14)</f>
        <v>1119.25</v>
      </c>
      <c r="C115" s="15">
        <f t="shared" si="9"/>
        <v>389.66666666666669</v>
      </c>
      <c r="D115" s="15">
        <f t="shared" si="9"/>
        <v>179.83333333333334</v>
      </c>
      <c r="E115" s="15">
        <f t="shared" si="9"/>
        <v>114.16666666666667</v>
      </c>
      <c r="F115" s="15">
        <f t="shared" si="9"/>
        <v>113.33333333333333</v>
      </c>
      <c r="G115" s="15">
        <f t="shared" si="9"/>
        <v>73.833333333333329</v>
      </c>
      <c r="H115" s="15"/>
      <c r="I115" s="15"/>
      <c r="J115" s="15"/>
      <c r="K115" s="15"/>
      <c r="L115" s="15">
        <f>AVERAGE(L3:L14)</f>
        <v>470.80555555555549</v>
      </c>
      <c r="M115" s="15">
        <f>AVERAGE(M3:M14)</f>
        <v>192.55555555555557</v>
      </c>
    </row>
    <row r="116" spans="1:16">
      <c r="A116" s="14" t="s">
        <v>9</v>
      </c>
      <c r="B116" s="15">
        <f>AVERAGE(B15:B26)</f>
        <v>1522.9166666666667</v>
      </c>
      <c r="C116" s="15">
        <f t="shared" ref="C116:M116" si="10">AVERAGE(C15:C26)</f>
        <v>521.5</v>
      </c>
      <c r="D116" s="15">
        <f t="shared" si="10"/>
        <v>252.08333333333334</v>
      </c>
      <c r="E116" s="15">
        <f t="shared" si="10"/>
        <v>133.41666666666666</v>
      </c>
      <c r="F116" s="15">
        <f t="shared" si="10"/>
        <v>152.41666666666666</v>
      </c>
      <c r="G116" s="15">
        <f t="shared" si="10"/>
        <v>88.083333333333329</v>
      </c>
      <c r="H116" s="15"/>
      <c r="I116" s="15"/>
      <c r="J116" s="15"/>
      <c r="K116" s="15"/>
      <c r="L116" s="15">
        <f>AVERAGE(L15:L26)</f>
        <v>642.47222222222217</v>
      </c>
      <c r="M116" s="15">
        <f t="shared" si="10"/>
        <v>247.66666666666663</v>
      </c>
    </row>
    <row r="117" spans="1:16">
      <c r="A117" s="14" t="s">
        <v>10</v>
      </c>
      <c r="B117" s="15">
        <f>AVERAGE(B27:B38)</f>
        <v>1919.9166666666667</v>
      </c>
      <c r="C117" s="15">
        <f t="shared" ref="C117:M117" si="11">AVERAGE(C27:C38)</f>
        <v>752.58333333333337</v>
      </c>
      <c r="D117" s="15">
        <f t="shared" si="11"/>
        <v>350.41666666666669</v>
      </c>
      <c r="E117" s="15">
        <f t="shared" si="11"/>
        <v>171.33333333333334</v>
      </c>
      <c r="F117" s="15">
        <f t="shared" si="11"/>
        <v>201.58333333333334</v>
      </c>
      <c r="G117" s="15">
        <f t="shared" si="11"/>
        <v>125.75</v>
      </c>
      <c r="H117" s="15"/>
      <c r="I117" s="15"/>
      <c r="J117" s="15"/>
      <c r="K117" s="15"/>
      <c r="L117" s="15">
        <f t="shared" si="11"/>
        <v>823.97222222222217</v>
      </c>
      <c r="M117" s="15">
        <f t="shared" si="11"/>
        <v>349.88888888888891</v>
      </c>
    </row>
    <row r="118" spans="1:16">
      <c r="A118" s="14" t="s">
        <v>11</v>
      </c>
      <c r="B118" s="15">
        <f>AVERAGE(B39:B50)</f>
        <v>2182.0833333333335</v>
      </c>
      <c r="C118" s="15">
        <f t="shared" ref="C118:M118" si="12">AVERAGE(C39:C50)</f>
        <v>887.66666666666663</v>
      </c>
      <c r="D118" s="15">
        <f t="shared" si="12"/>
        <v>423.75</v>
      </c>
      <c r="E118" s="15">
        <f t="shared" si="12"/>
        <v>193</v>
      </c>
      <c r="F118" s="15">
        <f t="shared" si="12"/>
        <v>225</v>
      </c>
      <c r="G118" s="15">
        <f t="shared" si="12"/>
        <v>167.41666666666666</v>
      </c>
      <c r="H118" s="15"/>
      <c r="I118" s="15"/>
      <c r="J118" s="15"/>
      <c r="K118" s="15"/>
      <c r="L118" s="15">
        <f t="shared" si="12"/>
        <v>943.6111111111112</v>
      </c>
      <c r="M118" s="15">
        <f t="shared" si="12"/>
        <v>416.02777777777783</v>
      </c>
    </row>
    <row r="119" spans="1:16">
      <c r="A119" s="14" t="s">
        <v>12</v>
      </c>
      <c r="B119" s="15">
        <f>AVERAGE(B51:B62)</f>
        <v>1818.1666666666667</v>
      </c>
      <c r="C119" s="15">
        <f t="shared" ref="C119:M119" si="13">AVERAGE(C51:C62)</f>
        <v>887.83333333333337</v>
      </c>
      <c r="D119" s="15">
        <f t="shared" si="13"/>
        <v>388.25</v>
      </c>
      <c r="E119" s="15">
        <f t="shared" si="13"/>
        <v>208.66666666666666</v>
      </c>
      <c r="F119" s="15">
        <f t="shared" si="13"/>
        <v>211.08333333333334</v>
      </c>
      <c r="G119" s="15">
        <f t="shared" si="13"/>
        <v>147</v>
      </c>
      <c r="H119" s="15"/>
      <c r="I119" s="15"/>
      <c r="J119" s="15"/>
      <c r="K119" s="15"/>
      <c r="L119" s="15">
        <f t="shared" si="13"/>
        <v>805.83333333333314</v>
      </c>
      <c r="M119" s="15">
        <f t="shared" si="13"/>
        <v>414.49999999999994</v>
      </c>
    </row>
    <row r="120" spans="1:16">
      <c r="A120" s="14" t="s">
        <v>13</v>
      </c>
      <c r="B120" s="15">
        <f>AVERAGE(B63:B74)</f>
        <v>1315.0833333333333</v>
      </c>
      <c r="C120" s="15">
        <f t="shared" ref="C120:M120" si="14">AVERAGE(C63:C74)</f>
        <v>700.5</v>
      </c>
      <c r="D120" s="15">
        <f t="shared" si="14"/>
        <v>260.41666666666669</v>
      </c>
      <c r="E120" s="15">
        <f t="shared" si="14"/>
        <v>160.83333333333334</v>
      </c>
      <c r="F120" s="15">
        <f t="shared" si="14"/>
        <v>167.25</v>
      </c>
      <c r="G120" s="15">
        <f t="shared" si="14"/>
        <v>114.08333333333333</v>
      </c>
      <c r="H120" s="15"/>
      <c r="I120" s="15"/>
      <c r="J120" s="15"/>
      <c r="K120" s="15"/>
      <c r="L120" s="15">
        <f t="shared" si="14"/>
        <v>580.91666666666674</v>
      </c>
      <c r="M120" s="15">
        <f t="shared" si="14"/>
        <v>325.13888888888886</v>
      </c>
    </row>
    <row r="121" spans="1:16">
      <c r="A121" s="14" t="s">
        <v>14</v>
      </c>
      <c r="B121" s="15">
        <f>AVERAGE(B75:B86)</f>
        <v>904.91666666666663</v>
      </c>
      <c r="C121" s="15">
        <f t="shared" ref="C121:M121" si="15">AVERAGE(C75:C86)</f>
        <v>442.75</v>
      </c>
      <c r="D121" s="15">
        <f t="shared" si="15"/>
        <v>166.83333333333334</v>
      </c>
      <c r="E121" s="15">
        <f t="shared" si="15"/>
        <v>103.08333333333333</v>
      </c>
      <c r="F121" s="15">
        <f t="shared" si="15"/>
        <v>116.16666666666667</v>
      </c>
      <c r="G121" s="15">
        <f t="shared" si="15"/>
        <v>75.416666666666671</v>
      </c>
      <c r="H121" s="15"/>
      <c r="I121" s="15"/>
      <c r="J121" s="15"/>
      <c r="K121" s="15"/>
      <c r="L121" s="15">
        <f t="shared" si="15"/>
        <v>395.97222222222223</v>
      </c>
      <c r="M121" s="15">
        <f t="shared" si="15"/>
        <v>207.08333333333334</v>
      </c>
    </row>
    <row r="122" spans="1:16">
      <c r="A122" s="14" t="s">
        <v>15</v>
      </c>
      <c r="B122" s="15">
        <f>AVERAGE(B87:B98)</f>
        <v>1213.8333333333333</v>
      </c>
      <c r="C122" s="15">
        <f>AVERAGE(C87:C98)</f>
        <v>480</v>
      </c>
      <c r="D122" s="15">
        <f t="shared" ref="D122:M122" si="16">AVERAGE(D87:D98)</f>
        <v>247.83333333333334</v>
      </c>
      <c r="E122" s="15">
        <f t="shared" si="16"/>
        <v>130.5</v>
      </c>
      <c r="F122" s="15">
        <f t="shared" si="16"/>
        <v>138.16666666666666</v>
      </c>
      <c r="G122" s="15">
        <f t="shared" si="16"/>
        <v>84.833333333333329</v>
      </c>
      <c r="H122" s="15">
        <f t="shared" si="16"/>
        <v>117.83333333333333</v>
      </c>
      <c r="I122" s="15">
        <f t="shared" si="16"/>
        <v>72.5</v>
      </c>
      <c r="J122" s="15">
        <f t="shared" si="16"/>
        <v>99.083333333333329</v>
      </c>
      <c r="K122" s="15">
        <f t="shared" si="16"/>
        <v>50.5</v>
      </c>
      <c r="L122" s="15">
        <f>AVERAGE(L87:L98)</f>
        <v>363.34999999999997</v>
      </c>
      <c r="M122" s="15">
        <f t="shared" si="16"/>
        <v>163.66666666666669</v>
      </c>
    </row>
    <row r="123" spans="1:16">
      <c r="A123" s="14" t="s">
        <v>35</v>
      </c>
      <c r="B123" s="15">
        <f>AVERAGE(B99:B110)</f>
        <v>1407.6666666666667</v>
      </c>
      <c r="C123" s="15">
        <f t="shared" ref="C123:J123" si="17">AVERAGE(C99:C110)</f>
        <v>574.33333333333337</v>
      </c>
      <c r="D123" s="15">
        <f t="shared" si="17"/>
        <v>309.08333333333331</v>
      </c>
      <c r="E123" s="15">
        <f t="shared" si="17"/>
        <v>165.16666666666666</v>
      </c>
      <c r="F123" s="15">
        <f t="shared" si="17"/>
        <v>131.08333333333334</v>
      </c>
      <c r="G123" s="15">
        <f t="shared" si="17"/>
        <v>56.166666666666664</v>
      </c>
      <c r="H123" s="15">
        <f t="shared" si="17"/>
        <v>135.75</v>
      </c>
      <c r="I123" s="15">
        <f t="shared" si="17"/>
        <v>89</v>
      </c>
      <c r="J123" s="15">
        <f t="shared" si="17"/>
        <v>121.33333333333333</v>
      </c>
      <c r="K123" s="15">
        <f>AVERAGE(K99:K110)</f>
        <v>46.5</v>
      </c>
      <c r="L123" s="15">
        <f>AVERAGE(L99:L110)</f>
        <v>420.98333333333335</v>
      </c>
      <c r="M123" s="15">
        <f>AVERAGE(M99:M110)</f>
        <v>186.23333333333332</v>
      </c>
    </row>
    <row r="124" spans="1:16" s="5" customFormat="1" ht="15.75" thickBot="1">
      <c r="A124" s="25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1:16" ht="17.25" customHeight="1" thickBot="1">
      <c r="A125" s="34" t="s">
        <v>17</v>
      </c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7"/>
    </row>
    <row r="126" spans="1:16" ht="17.25" customHeight="1" thickBot="1">
      <c r="A126" s="18"/>
      <c r="B126" s="41" t="s">
        <v>0</v>
      </c>
      <c r="C126" s="42"/>
      <c r="D126" s="41" t="s">
        <v>1</v>
      </c>
      <c r="E126" s="42"/>
      <c r="F126" s="41" t="s">
        <v>37</v>
      </c>
      <c r="G126" s="42"/>
      <c r="H126" s="41" t="s">
        <v>5</v>
      </c>
      <c r="I126" s="42"/>
      <c r="J126" s="41" t="s">
        <v>6</v>
      </c>
      <c r="K126" s="42"/>
      <c r="L126" s="41" t="s">
        <v>7</v>
      </c>
      <c r="M126" s="42"/>
      <c r="N126" s="17"/>
      <c r="O126" s="17"/>
      <c r="P126" s="17"/>
    </row>
    <row r="127" spans="1:16" ht="29.25" customHeight="1" thickBot="1">
      <c r="A127" s="32"/>
      <c r="B127" s="26" t="s">
        <v>19</v>
      </c>
      <c r="C127" s="27" t="s">
        <v>20</v>
      </c>
      <c r="D127" s="26" t="s">
        <v>21</v>
      </c>
      <c r="E127" s="27" t="s">
        <v>22</v>
      </c>
      <c r="F127" s="26" t="s">
        <v>23</v>
      </c>
      <c r="G127" s="27" t="s">
        <v>24</v>
      </c>
      <c r="H127" s="26" t="s">
        <v>25</v>
      </c>
      <c r="I127" s="27" t="s">
        <v>26</v>
      </c>
      <c r="J127" s="26" t="s">
        <v>27</v>
      </c>
      <c r="K127" s="27" t="s">
        <v>28</v>
      </c>
      <c r="L127" s="26" t="s">
        <v>29</v>
      </c>
      <c r="M127" s="27" t="s">
        <v>30</v>
      </c>
    </row>
    <row r="128" spans="1:16">
      <c r="A128" s="23">
        <v>2004</v>
      </c>
      <c r="B128" s="22">
        <f t="shared" ref="B128:G134" si="18">(B116-B115)/B115*100</f>
        <v>36.065817883999706</v>
      </c>
      <c r="C128" s="22">
        <f t="shared" si="18"/>
        <v>33.832335329341312</v>
      </c>
      <c r="D128" s="22">
        <f t="shared" si="18"/>
        <v>40.176088971269692</v>
      </c>
      <c r="E128" s="22">
        <f t="shared" si="18"/>
        <v>16.861313868613127</v>
      </c>
      <c r="F128" s="22">
        <f t="shared" si="18"/>
        <v>34.485294117647058</v>
      </c>
      <c r="G128" s="22">
        <f t="shared" si="18"/>
        <v>19.300225733634313</v>
      </c>
      <c r="H128" s="22"/>
      <c r="I128" s="22"/>
      <c r="J128" s="22"/>
      <c r="K128" s="22"/>
      <c r="L128" s="22">
        <f t="shared" ref="L128:M134" si="19">(L116-L115)/L115*100</f>
        <v>36.462328160953454</v>
      </c>
      <c r="M128" s="22">
        <f t="shared" si="19"/>
        <v>28.620888632429281</v>
      </c>
    </row>
    <row r="129" spans="1:13">
      <c r="A129" s="23">
        <f>A128+1</f>
        <v>2005</v>
      </c>
      <c r="B129" s="22">
        <f t="shared" si="18"/>
        <v>26.068399452804375</v>
      </c>
      <c r="C129" s="22">
        <f t="shared" si="18"/>
        <v>44.311281559603714</v>
      </c>
      <c r="D129" s="22">
        <f t="shared" si="18"/>
        <v>39.008264462809919</v>
      </c>
      <c r="E129" s="22">
        <f t="shared" si="18"/>
        <v>28.419737663960042</v>
      </c>
      <c r="F129" s="22">
        <f t="shared" si="18"/>
        <v>32.258064516129046</v>
      </c>
      <c r="G129" s="22">
        <f t="shared" si="18"/>
        <v>42.762535477767273</v>
      </c>
      <c r="H129" s="22"/>
      <c r="I129" s="22"/>
      <c r="J129" s="22"/>
      <c r="K129" s="22"/>
      <c r="L129" s="22">
        <f t="shared" si="19"/>
        <v>28.250248605646593</v>
      </c>
      <c r="M129" s="22">
        <f t="shared" si="19"/>
        <v>41.274113952445077</v>
      </c>
    </row>
    <row r="130" spans="1:13">
      <c r="A130" s="23">
        <f t="shared" ref="A130:A134" si="20">A129+1</f>
        <v>2006</v>
      </c>
      <c r="B130" s="22">
        <f t="shared" si="18"/>
        <v>13.65510655844438</v>
      </c>
      <c r="C130" s="22">
        <f t="shared" si="18"/>
        <v>17.949285793378351</v>
      </c>
      <c r="D130" s="22">
        <f t="shared" si="18"/>
        <v>20.927467300832337</v>
      </c>
      <c r="E130" s="22">
        <f t="shared" si="18"/>
        <v>12.645914396887154</v>
      </c>
      <c r="F130" s="22">
        <f t="shared" si="18"/>
        <v>11.616370400992141</v>
      </c>
      <c r="G130" s="22">
        <f t="shared" si="18"/>
        <v>33.134526176275671</v>
      </c>
      <c r="H130" s="22"/>
      <c r="I130" s="22"/>
      <c r="J130" s="22"/>
      <c r="K130" s="22"/>
      <c r="L130" s="22">
        <f t="shared" si="19"/>
        <v>14.519772106664885</v>
      </c>
      <c r="M130" s="22">
        <f t="shared" si="19"/>
        <v>18.902826294061612</v>
      </c>
    </row>
    <row r="131" spans="1:13">
      <c r="A131" s="23">
        <f t="shared" si="20"/>
        <v>2007</v>
      </c>
      <c r="B131" s="22">
        <f t="shared" si="18"/>
        <v>-16.677487110941382</v>
      </c>
      <c r="C131" s="22">
        <f t="shared" si="18"/>
        <v>1.8775816748037077E-2</v>
      </c>
      <c r="D131" s="22">
        <f t="shared" si="18"/>
        <v>-8.3775811209439528</v>
      </c>
      <c r="E131" s="22">
        <f t="shared" si="18"/>
        <v>8.1174438687392012</v>
      </c>
      <c r="F131" s="22">
        <f t="shared" si="18"/>
        <v>-6.1851851851851807</v>
      </c>
      <c r="G131" s="22">
        <f t="shared" si="18"/>
        <v>-12.195121951219507</v>
      </c>
      <c r="H131" s="22"/>
      <c r="I131" s="22"/>
      <c r="J131" s="22"/>
      <c r="K131" s="22"/>
      <c r="L131" s="22">
        <f t="shared" si="19"/>
        <v>-14.60111863408893</v>
      </c>
      <c r="M131" s="22">
        <f t="shared" si="19"/>
        <v>-0.36722975228686555</v>
      </c>
    </row>
    <row r="132" spans="1:13">
      <c r="A132" s="23">
        <f t="shared" si="20"/>
        <v>2008</v>
      </c>
      <c r="B132" s="22">
        <f t="shared" si="18"/>
        <v>-27.669813915115967</v>
      </c>
      <c r="C132" s="22">
        <f t="shared" si="18"/>
        <v>-21.100056316876294</v>
      </c>
      <c r="D132" s="22">
        <f t="shared" si="18"/>
        <v>-32.925520497960932</v>
      </c>
      <c r="E132" s="22">
        <f t="shared" si="18"/>
        <v>-22.923322683706061</v>
      </c>
      <c r="F132" s="22">
        <f t="shared" si="18"/>
        <v>-20.765890248716939</v>
      </c>
      <c r="G132" s="22">
        <f t="shared" si="18"/>
        <v>-22.39229024943311</v>
      </c>
      <c r="H132" s="22"/>
      <c r="I132" s="22"/>
      <c r="J132" s="22"/>
      <c r="K132" s="22"/>
      <c r="L132" s="22">
        <f t="shared" si="19"/>
        <v>-27.911065149948268</v>
      </c>
      <c r="M132" s="22">
        <f t="shared" si="19"/>
        <v>-21.558772282535852</v>
      </c>
    </row>
    <row r="133" spans="1:13">
      <c r="A133" s="23">
        <f t="shared" si="20"/>
        <v>2009</v>
      </c>
      <c r="B133" s="22">
        <f t="shared" si="18"/>
        <v>-31.189404980672958</v>
      </c>
      <c r="C133" s="22">
        <f t="shared" si="18"/>
        <v>-36.795146324054244</v>
      </c>
      <c r="D133" s="22">
        <f t="shared" si="18"/>
        <v>-35.936</v>
      </c>
      <c r="E133" s="22">
        <f t="shared" si="18"/>
        <v>-35.906735751295344</v>
      </c>
      <c r="F133" s="22">
        <f t="shared" si="18"/>
        <v>-30.543099152964619</v>
      </c>
      <c r="G133" s="22">
        <f t="shared" si="18"/>
        <v>-33.893352812271729</v>
      </c>
      <c r="H133" s="22"/>
      <c r="I133" s="22"/>
      <c r="J133" s="22"/>
      <c r="K133" s="22"/>
      <c r="L133" s="22">
        <f t="shared" si="19"/>
        <v>-31.836656625065757</v>
      </c>
      <c r="M133" s="22">
        <f t="shared" si="19"/>
        <v>-36.309269542930359</v>
      </c>
    </row>
    <row r="134" spans="1:13">
      <c r="A134" s="23">
        <f t="shared" si="20"/>
        <v>2010</v>
      </c>
      <c r="B134" s="22">
        <f t="shared" si="18"/>
        <v>34.13758172944101</v>
      </c>
      <c r="C134" s="22">
        <f t="shared" si="18"/>
        <v>8.4133258046301513</v>
      </c>
      <c r="D134" s="22">
        <f t="shared" si="18"/>
        <v>48.551448551448551</v>
      </c>
      <c r="E134" s="22">
        <f t="shared" si="18"/>
        <v>26.596604688763144</v>
      </c>
      <c r="F134" s="22">
        <f t="shared" si="18"/>
        <v>18.938307030129113</v>
      </c>
      <c r="G134" s="22">
        <f t="shared" si="18"/>
        <v>12.486187845303855</v>
      </c>
      <c r="H134" s="22"/>
      <c r="I134" s="22"/>
      <c r="J134" s="22"/>
      <c r="K134" s="22"/>
      <c r="L134" s="22">
        <f t="shared" si="19"/>
        <v>-8.2385128025254399</v>
      </c>
      <c r="M134" s="22">
        <f t="shared" si="19"/>
        <v>-20.965794768611666</v>
      </c>
    </row>
    <row r="135" spans="1:13">
      <c r="A135" s="23">
        <v>2011</v>
      </c>
      <c r="B135" s="22">
        <f>(B123-B122)/B122*100</f>
        <v>15.968694219415088</v>
      </c>
      <c r="C135" s="22">
        <f>(C123-C122)/C122*100</f>
        <v>19.652777777777786</v>
      </c>
      <c r="D135" s="22">
        <f>(D123-D122)/D122*100</f>
        <v>24.714189643577662</v>
      </c>
      <c r="E135" s="22">
        <f t="shared" ref="E135:M135" si="21">(E123-E122)/E122*100</f>
        <v>26.564495530012767</v>
      </c>
      <c r="F135" s="22">
        <f>(F123-F122)/F122*100</f>
        <v>-5.1266586248492025</v>
      </c>
      <c r="G135" s="22">
        <f t="shared" si="21"/>
        <v>-33.791748526522589</v>
      </c>
      <c r="H135" s="22">
        <f>(H123-H122)/H122*100</f>
        <v>15.205091937765211</v>
      </c>
      <c r="I135" s="22">
        <f t="shared" si="21"/>
        <v>22.758620689655174</v>
      </c>
      <c r="J135" s="22">
        <f>(J123-J122)/J122*100</f>
        <v>22.455845248107657</v>
      </c>
      <c r="K135" s="22">
        <f t="shared" si="21"/>
        <v>-7.9207920792079207</v>
      </c>
      <c r="L135" s="22">
        <f t="shared" si="21"/>
        <v>15.861657722122855</v>
      </c>
      <c r="M135" s="22">
        <f t="shared" si="21"/>
        <v>13.788187372708736</v>
      </c>
    </row>
    <row r="137" spans="1:13">
      <c r="D137" s="24"/>
    </row>
    <row r="138" spans="1:13">
      <c r="D138" s="2" t="s">
        <v>18</v>
      </c>
      <c r="I138" t="s">
        <v>18</v>
      </c>
    </row>
    <row r="197" spans="1:13" ht="15.75" thickBot="1"/>
    <row r="198" spans="1:13" ht="19.5" thickBot="1">
      <c r="A198" s="38" t="s">
        <v>31</v>
      </c>
      <c r="B198" s="39"/>
      <c r="C198" s="39"/>
      <c r="D198" s="39"/>
      <c r="E198" s="39"/>
      <c r="F198" s="39"/>
      <c r="G198" s="39"/>
      <c r="H198" s="39"/>
      <c r="I198" s="39"/>
      <c r="J198" s="39"/>
      <c r="K198" s="40"/>
      <c r="L198" s="37"/>
      <c r="M198" s="36"/>
    </row>
    <row r="199" spans="1:13" ht="18.75">
      <c r="A199" s="28"/>
      <c r="B199" s="41" t="s">
        <v>0</v>
      </c>
      <c r="C199" s="42"/>
      <c r="D199" s="41" t="s">
        <v>1</v>
      </c>
      <c r="E199" s="42"/>
      <c r="F199" s="41" t="s">
        <v>2</v>
      </c>
      <c r="G199" s="42"/>
      <c r="H199" s="41" t="s">
        <v>5</v>
      </c>
      <c r="I199" s="42"/>
      <c r="J199" s="41" t="s">
        <v>6</v>
      </c>
      <c r="K199" s="42"/>
      <c r="L199" s="43" t="s">
        <v>33</v>
      </c>
      <c r="M199" s="43" t="s">
        <v>32</v>
      </c>
    </row>
    <row r="200" spans="1:13" ht="15.75" thickBot="1">
      <c r="A200" s="29"/>
      <c r="B200" s="19" t="s">
        <v>3</v>
      </c>
      <c r="C200" s="20" t="s">
        <v>4</v>
      </c>
      <c r="D200" s="19" t="s">
        <v>3</v>
      </c>
      <c r="E200" s="20" t="s">
        <v>4</v>
      </c>
      <c r="F200" s="19" t="s">
        <v>3</v>
      </c>
      <c r="G200" s="20" t="s">
        <v>4</v>
      </c>
      <c r="H200" s="19" t="s">
        <v>3</v>
      </c>
      <c r="I200" s="20" t="s">
        <v>4</v>
      </c>
      <c r="J200" s="19" t="s">
        <v>3</v>
      </c>
      <c r="K200" s="20" t="s">
        <v>4</v>
      </c>
      <c r="L200" s="44"/>
      <c r="M200" s="45"/>
    </row>
    <row r="201" spans="1:13">
      <c r="A201" s="23">
        <v>2003</v>
      </c>
      <c r="B201" s="31">
        <f t="shared" ref="B201:G201" si="22">SUM(B3:B14)</f>
        <v>13431</v>
      </c>
      <c r="C201" s="31">
        <f t="shared" si="22"/>
        <v>4676</v>
      </c>
      <c r="D201" s="21">
        <f t="shared" si="22"/>
        <v>2158</v>
      </c>
      <c r="E201" s="21">
        <f t="shared" si="22"/>
        <v>1370</v>
      </c>
      <c r="F201" s="31">
        <f t="shared" si="22"/>
        <v>1360</v>
      </c>
      <c r="G201" s="31">
        <f t="shared" si="22"/>
        <v>886</v>
      </c>
      <c r="H201" s="31"/>
      <c r="I201" s="31"/>
      <c r="J201" s="31"/>
      <c r="K201" s="31"/>
      <c r="L201" s="31">
        <f>B201+D201+F201+H201+J201</f>
        <v>16949</v>
      </c>
      <c r="M201" s="31">
        <f>C201+E201+G201+I201+K201</f>
        <v>6932</v>
      </c>
    </row>
    <row r="202" spans="1:13">
      <c r="A202" s="23">
        <f>A201+1</f>
        <v>2004</v>
      </c>
      <c r="B202" s="31">
        <f t="shared" ref="B202:G202" si="23">SUM(B15:B26)</f>
        <v>18275</v>
      </c>
      <c r="C202" s="31">
        <f t="shared" si="23"/>
        <v>6258</v>
      </c>
      <c r="D202" s="21">
        <f t="shared" si="23"/>
        <v>3025</v>
      </c>
      <c r="E202" s="21">
        <f t="shared" si="23"/>
        <v>1601</v>
      </c>
      <c r="F202" s="31">
        <f t="shared" si="23"/>
        <v>1829</v>
      </c>
      <c r="G202" s="31">
        <f t="shared" si="23"/>
        <v>1057</v>
      </c>
      <c r="H202" s="31"/>
      <c r="I202" s="31"/>
      <c r="J202" s="31"/>
      <c r="K202" s="31"/>
      <c r="L202" s="31">
        <f t="shared" ref="L202:L207" si="24">B202+D202+F202+H202+J202</f>
        <v>23129</v>
      </c>
      <c r="M202" s="31">
        <f t="shared" ref="M202:M207" si="25">C202+E202+G202+I202+K202</f>
        <v>8916</v>
      </c>
    </row>
    <row r="203" spans="1:13">
      <c r="A203" s="23">
        <f t="shared" ref="A203:A207" si="26">A202+1</f>
        <v>2005</v>
      </c>
      <c r="B203" s="31">
        <f t="shared" ref="B203:G203" si="27">SUM(B27:B38)</f>
        <v>23039</v>
      </c>
      <c r="C203" s="31">
        <f t="shared" si="27"/>
        <v>9031</v>
      </c>
      <c r="D203" s="21">
        <f t="shared" si="27"/>
        <v>4205</v>
      </c>
      <c r="E203" s="21">
        <f t="shared" si="27"/>
        <v>2056</v>
      </c>
      <c r="F203" s="31">
        <f t="shared" si="27"/>
        <v>2419</v>
      </c>
      <c r="G203" s="31">
        <f t="shared" si="27"/>
        <v>1509</v>
      </c>
      <c r="H203" s="31"/>
      <c r="I203" s="31"/>
      <c r="J203" s="31"/>
      <c r="K203" s="31"/>
      <c r="L203" s="31">
        <f t="shared" si="24"/>
        <v>29663</v>
      </c>
      <c r="M203" s="31">
        <f t="shared" si="25"/>
        <v>12596</v>
      </c>
    </row>
    <row r="204" spans="1:13">
      <c r="A204" s="23">
        <f t="shared" si="26"/>
        <v>2006</v>
      </c>
      <c r="B204" s="31">
        <f t="shared" ref="B204:G204" si="28">SUM(B39:B50)</f>
        <v>26185</v>
      </c>
      <c r="C204" s="31">
        <f t="shared" si="28"/>
        <v>10652</v>
      </c>
      <c r="D204" s="21">
        <f t="shared" si="28"/>
        <v>5085</v>
      </c>
      <c r="E204" s="21">
        <f t="shared" si="28"/>
        <v>2316</v>
      </c>
      <c r="F204" s="31">
        <f t="shared" si="28"/>
        <v>2700</v>
      </c>
      <c r="G204" s="31">
        <f t="shared" si="28"/>
        <v>2009</v>
      </c>
      <c r="H204" s="31"/>
      <c r="I204" s="31"/>
      <c r="J204" s="31"/>
      <c r="K204" s="31"/>
      <c r="L204" s="31">
        <f t="shared" si="24"/>
        <v>33970</v>
      </c>
      <c r="M204" s="31">
        <f t="shared" si="25"/>
        <v>14977</v>
      </c>
    </row>
    <row r="205" spans="1:13">
      <c r="A205" s="23">
        <f t="shared" si="26"/>
        <v>2007</v>
      </c>
      <c r="B205" s="31">
        <f t="shared" ref="B205:G205" si="29">SUM(B51:B62)</f>
        <v>21818</v>
      </c>
      <c r="C205" s="31">
        <f t="shared" si="29"/>
        <v>10654</v>
      </c>
      <c r="D205" s="21">
        <f t="shared" si="29"/>
        <v>4659</v>
      </c>
      <c r="E205" s="21">
        <f t="shared" si="29"/>
        <v>2504</v>
      </c>
      <c r="F205" s="31">
        <f t="shared" si="29"/>
        <v>2533</v>
      </c>
      <c r="G205" s="31">
        <f t="shared" si="29"/>
        <v>1764</v>
      </c>
      <c r="H205" s="31"/>
      <c r="I205" s="31"/>
      <c r="J205" s="31"/>
      <c r="K205" s="31"/>
      <c r="L205" s="31">
        <f t="shared" si="24"/>
        <v>29010</v>
      </c>
      <c r="M205" s="31">
        <f t="shared" si="25"/>
        <v>14922</v>
      </c>
    </row>
    <row r="206" spans="1:13">
      <c r="A206" s="23">
        <f t="shared" si="26"/>
        <v>2008</v>
      </c>
      <c r="B206" s="31">
        <f t="shared" ref="B206:G206" si="30">SUM(B63:B74)</f>
        <v>15781</v>
      </c>
      <c r="C206" s="31">
        <f t="shared" si="30"/>
        <v>8406</v>
      </c>
      <c r="D206" s="21">
        <f t="shared" si="30"/>
        <v>3125</v>
      </c>
      <c r="E206" s="21">
        <f t="shared" si="30"/>
        <v>1930</v>
      </c>
      <c r="F206" s="31">
        <f t="shared" si="30"/>
        <v>2007</v>
      </c>
      <c r="G206" s="31">
        <f t="shared" si="30"/>
        <v>1369</v>
      </c>
      <c r="H206" s="31"/>
      <c r="I206" s="31"/>
      <c r="J206" s="31"/>
      <c r="K206" s="31"/>
      <c r="L206" s="31">
        <f>B206+D206+F206+H206+J206</f>
        <v>20913</v>
      </c>
      <c r="M206" s="31">
        <f t="shared" si="25"/>
        <v>11705</v>
      </c>
    </row>
    <row r="207" spans="1:13">
      <c r="A207" s="23">
        <f t="shared" si="26"/>
        <v>2009</v>
      </c>
      <c r="B207" s="31">
        <f t="shared" ref="B207:G207" si="31">SUM(B75:B86)</f>
        <v>10859</v>
      </c>
      <c r="C207" s="31">
        <f t="shared" si="31"/>
        <v>5313</v>
      </c>
      <c r="D207" s="21">
        <f t="shared" si="31"/>
        <v>2002</v>
      </c>
      <c r="E207" s="21">
        <f t="shared" si="31"/>
        <v>1237</v>
      </c>
      <c r="F207" s="31">
        <f t="shared" si="31"/>
        <v>1394</v>
      </c>
      <c r="G207" s="31">
        <f t="shared" si="31"/>
        <v>905</v>
      </c>
      <c r="H207" s="31"/>
      <c r="I207" s="31"/>
      <c r="J207" s="31"/>
      <c r="K207" s="31"/>
      <c r="L207" s="31">
        <f t="shared" si="24"/>
        <v>14255</v>
      </c>
      <c r="M207" s="31">
        <f t="shared" si="25"/>
        <v>7455</v>
      </c>
    </row>
    <row r="208" spans="1:13">
      <c r="A208" s="23">
        <f>A207+1</f>
        <v>2010</v>
      </c>
      <c r="B208" s="31">
        <f>SUM(B87:B98)</f>
        <v>14566</v>
      </c>
      <c r="C208" s="31">
        <f t="shared" ref="C208:K208" si="32">SUM(C87:C98)</f>
        <v>5760</v>
      </c>
      <c r="D208" s="31">
        <f t="shared" si="32"/>
        <v>2974</v>
      </c>
      <c r="E208" s="31">
        <f t="shared" si="32"/>
        <v>1566</v>
      </c>
      <c r="F208" s="31">
        <f t="shared" si="32"/>
        <v>1658</v>
      </c>
      <c r="G208" s="31">
        <f t="shared" si="32"/>
        <v>1018</v>
      </c>
      <c r="H208" s="31">
        <f t="shared" si="32"/>
        <v>1414</v>
      </c>
      <c r="I208" s="31">
        <f t="shared" si="32"/>
        <v>870</v>
      </c>
      <c r="J208" s="31">
        <f t="shared" si="32"/>
        <v>1189</v>
      </c>
      <c r="K208" s="31">
        <f t="shared" si="32"/>
        <v>606</v>
      </c>
      <c r="L208" s="31">
        <f>B208+D208+F208+H208+J208</f>
        <v>21801</v>
      </c>
      <c r="M208" s="31">
        <f>C208+E208+G208+I208+K208</f>
        <v>9820</v>
      </c>
    </row>
    <row r="209" spans="1:13">
      <c r="A209" s="23">
        <v>2011</v>
      </c>
      <c r="B209" s="31">
        <f>SUM(B99:B110)</f>
        <v>16892</v>
      </c>
      <c r="C209" s="31">
        <f t="shared" ref="C209:J209" si="33">SUM(C99:C110)</f>
        <v>6892</v>
      </c>
      <c r="D209" s="31">
        <f t="shared" si="33"/>
        <v>3709</v>
      </c>
      <c r="E209" s="31">
        <f t="shared" si="33"/>
        <v>1982</v>
      </c>
      <c r="F209" s="31">
        <f t="shared" si="33"/>
        <v>1573</v>
      </c>
      <c r="G209" s="31">
        <f t="shared" si="33"/>
        <v>674</v>
      </c>
      <c r="H209" s="31">
        <f t="shared" si="33"/>
        <v>1629</v>
      </c>
      <c r="I209" s="31">
        <f t="shared" si="33"/>
        <v>1068</v>
      </c>
      <c r="J209" s="31">
        <f t="shared" si="33"/>
        <v>1456</v>
      </c>
      <c r="K209" s="31">
        <f>SUM(K99:K110)</f>
        <v>558</v>
      </c>
      <c r="L209" s="31">
        <f>J209+H209+F209+D209+B209</f>
        <v>25259</v>
      </c>
      <c r="M209" s="31">
        <f>K209+I209+G209+E209+C209</f>
        <v>11174</v>
      </c>
    </row>
    <row r="210" spans="1:13" ht="15.75" thickBot="1"/>
    <row r="211" spans="1:13" ht="19.5" thickBot="1">
      <c r="A211" s="34" t="s">
        <v>34</v>
      </c>
      <c r="B211" s="35"/>
      <c r="C211" s="35"/>
      <c r="D211" s="35"/>
      <c r="E211" s="35"/>
      <c r="F211" s="35"/>
      <c r="G211" s="35"/>
      <c r="H211" s="35"/>
      <c r="I211" s="35"/>
      <c r="J211" s="35"/>
      <c r="K211" s="36"/>
    </row>
    <row r="212" spans="1:13" ht="45.75" thickBot="1">
      <c r="A212" s="32"/>
      <c r="B212" s="26" t="s">
        <v>19</v>
      </c>
      <c r="C212" s="27" t="s">
        <v>20</v>
      </c>
      <c r="D212" s="26" t="s">
        <v>21</v>
      </c>
      <c r="E212" s="27" t="s">
        <v>22</v>
      </c>
      <c r="F212" s="26" t="s">
        <v>23</v>
      </c>
      <c r="G212" s="27" t="s">
        <v>24</v>
      </c>
      <c r="H212" s="26" t="s">
        <v>25</v>
      </c>
      <c r="I212" s="27" t="s">
        <v>26</v>
      </c>
      <c r="J212" s="26" t="s">
        <v>27</v>
      </c>
      <c r="K212" s="27" t="s">
        <v>28</v>
      </c>
    </row>
    <row r="213" spans="1:13">
      <c r="A213" s="23">
        <v>2003</v>
      </c>
      <c r="B213" s="22">
        <f t="shared" ref="B213:C219" si="34">B201/L201</f>
        <v>0.79243613192518736</v>
      </c>
      <c r="C213" s="22">
        <f t="shared" si="34"/>
        <v>0.6745527986151183</v>
      </c>
      <c r="D213" s="22">
        <f t="shared" ref="D213:E220" si="35">D201/L201</f>
        <v>0.12732314590831317</v>
      </c>
      <c r="E213" s="22">
        <f t="shared" si="35"/>
        <v>0.1976341604154645</v>
      </c>
      <c r="F213" s="22">
        <f t="shared" ref="F213:G220" si="36">F201/L201</f>
        <v>8.0240722166499495E-2</v>
      </c>
      <c r="G213" s="22">
        <f t="shared" si="36"/>
        <v>0.1278130409694172</v>
      </c>
      <c r="H213" s="22"/>
      <c r="I213" s="22"/>
      <c r="J213" s="22"/>
      <c r="K213" s="22"/>
    </row>
    <row r="214" spans="1:13">
      <c r="A214" s="23">
        <f>A213+1</f>
        <v>2004</v>
      </c>
      <c r="B214" s="22">
        <f t="shared" si="34"/>
        <v>0.79013359851268972</v>
      </c>
      <c r="C214" s="22">
        <f t="shared" si="34"/>
        <v>0.70188425302826385</v>
      </c>
      <c r="D214" s="22">
        <f t="shared" si="35"/>
        <v>0.13078818798910458</v>
      </c>
      <c r="E214" s="22">
        <f t="shared" si="35"/>
        <v>0.17956482727680576</v>
      </c>
      <c r="F214" s="22">
        <f t="shared" si="36"/>
        <v>7.9078213498205721E-2</v>
      </c>
      <c r="G214" s="22">
        <f t="shared" si="36"/>
        <v>0.11855091969493046</v>
      </c>
      <c r="H214" s="22"/>
      <c r="I214" s="22"/>
      <c r="J214" s="22"/>
      <c r="K214" s="22"/>
    </row>
    <row r="215" spans="1:13">
      <c r="A215" s="23">
        <f t="shared" ref="A215:A219" si="37">A214+1</f>
        <v>2005</v>
      </c>
      <c r="B215" s="22">
        <f t="shared" si="34"/>
        <v>0.7766915011967771</v>
      </c>
      <c r="C215" s="22">
        <f t="shared" si="34"/>
        <v>0.71697364242616701</v>
      </c>
      <c r="D215" s="22">
        <f t="shared" si="35"/>
        <v>0.14175909382058458</v>
      </c>
      <c r="E215" s="22">
        <f t="shared" si="35"/>
        <v>0.16322642108605906</v>
      </c>
      <c r="F215" s="22">
        <f t="shared" si="36"/>
        <v>8.154940498263831E-2</v>
      </c>
      <c r="G215" s="22">
        <f t="shared" si="36"/>
        <v>0.1197999364877739</v>
      </c>
      <c r="H215" s="22"/>
      <c r="I215" s="22"/>
      <c r="J215" s="22"/>
      <c r="K215" s="22"/>
    </row>
    <row r="216" spans="1:13">
      <c r="A216" s="23">
        <f t="shared" si="37"/>
        <v>2006</v>
      </c>
      <c r="B216" s="22">
        <f t="shared" si="34"/>
        <v>0.77082720047100384</v>
      </c>
      <c r="C216" s="22">
        <f t="shared" si="34"/>
        <v>0.71122387661080322</v>
      </c>
      <c r="D216" s="22">
        <f t="shared" si="35"/>
        <v>0.14969090373859287</v>
      </c>
      <c r="E216" s="22">
        <f t="shared" si="35"/>
        <v>0.15463711023569474</v>
      </c>
      <c r="F216" s="22">
        <f t="shared" si="36"/>
        <v>7.9481895790403295E-2</v>
      </c>
      <c r="G216" s="22">
        <f t="shared" si="36"/>
        <v>0.13413901315350205</v>
      </c>
      <c r="H216" s="22"/>
      <c r="I216" s="22"/>
      <c r="J216" s="22"/>
      <c r="K216" s="22"/>
    </row>
    <row r="217" spans="1:13">
      <c r="A217" s="23">
        <f t="shared" si="37"/>
        <v>2007</v>
      </c>
      <c r="B217" s="22">
        <f t="shared" si="34"/>
        <v>0.75208548776284045</v>
      </c>
      <c r="C217" s="22">
        <f t="shared" si="34"/>
        <v>0.71397935933520973</v>
      </c>
      <c r="D217" s="22">
        <f t="shared" si="35"/>
        <v>0.16059979317476733</v>
      </c>
      <c r="E217" s="22">
        <f t="shared" si="35"/>
        <v>0.16780592413885539</v>
      </c>
      <c r="F217" s="22">
        <f t="shared" si="36"/>
        <v>8.7314719062392285E-2</v>
      </c>
      <c r="G217" s="22">
        <f t="shared" si="36"/>
        <v>0.11821471652593486</v>
      </c>
      <c r="H217" s="22"/>
      <c r="I217" s="22"/>
      <c r="J217" s="22"/>
      <c r="K217" s="22"/>
    </row>
    <row r="218" spans="1:13">
      <c r="A218" s="23">
        <f t="shared" si="37"/>
        <v>2008</v>
      </c>
      <c r="B218" s="22">
        <f t="shared" si="34"/>
        <v>0.75460240042079085</v>
      </c>
      <c r="C218" s="22">
        <f t="shared" si="34"/>
        <v>0.71815463477146524</v>
      </c>
      <c r="D218" s="22">
        <f t="shared" si="35"/>
        <v>0.14942858509061349</v>
      </c>
      <c r="E218" s="22">
        <f t="shared" si="35"/>
        <v>0.16488680051260146</v>
      </c>
      <c r="F218" s="22">
        <f t="shared" si="36"/>
        <v>9.5969014488595614E-2</v>
      </c>
      <c r="G218" s="22">
        <f t="shared" si="36"/>
        <v>0.11695856471593336</v>
      </c>
      <c r="H218" s="22"/>
      <c r="I218" s="22"/>
      <c r="J218" s="22"/>
      <c r="K218" s="22"/>
    </row>
    <row r="219" spans="1:13">
      <c r="A219" s="23">
        <f t="shared" si="37"/>
        <v>2009</v>
      </c>
      <c r="B219" s="22">
        <f t="shared" si="34"/>
        <v>0.76176780077165906</v>
      </c>
      <c r="C219" s="22">
        <f t="shared" si="34"/>
        <v>0.71267605633802822</v>
      </c>
      <c r="D219" s="22">
        <f t="shared" si="35"/>
        <v>0.14044195019291478</v>
      </c>
      <c r="E219" s="22">
        <f t="shared" si="35"/>
        <v>0.1659289067739772</v>
      </c>
      <c r="F219" s="22">
        <f t="shared" si="36"/>
        <v>9.7790249035426172E-2</v>
      </c>
      <c r="G219" s="22">
        <f t="shared" si="36"/>
        <v>0.12139503688799463</v>
      </c>
      <c r="H219" s="22"/>
      <c r="I219" s="22"/>
      <c r="J219" s="22"/>
      <c r="K219" s="22"/>
    </row>
    <row r="220" spans="1:13">
      <c r="A220" s="23">
        <f>A219+1</f>
        <v>2010</v>
      </c>
      <c r="B220" s="22">
        <f>B208/L208</f>
        <v>0.66813448924361263</v>
      </c>
      <c r="C220" s="22">
        <f>C208/M208</f>
        <v>0.5865580448065173</v>
      </c>
      <c r="D220" s="22">
        <f t="shared" si="35"/>
        <v>0.13641576074491996</v>
      </c>
      <c r="E220" s="22">
        <f t="shared" si="35"/>
        <v>0.1594704684317719</v>
      </c>
      <c r="F220" s="22">
        <f t="shared" si="36"/>
        <v>7.6051557268015227E-2</v>
      </c>
      <c r="G220" s="22">
        <f t="shared" si="36"/>
        <v>0.10366598778004073</v>
      </c>
      <c r="H220" s="22">
        <f>H208/L208</f>
        <v>6.4859410118801891E-2</v>
      </c>
      <c r="I220" s="22">
        <f>I208/M208</f>
        <v>8.8594704684317724E-2</v>
      </c>
      <c r="J220" s="22">
        <f>J208/L208</f>
        <v>5.4538782624650242E-2</v>
      </c>
      <c r="K220" s="22">
        <f>K208/M208</f>
        <v>6.1710794297352344E-2</v>
      </c>
    </row>
    <row r="221" spans="1:13">
      <c r="A221" s="23">
        <v>2011</v>
      </c>
      <c r="B221" s="22">
        <f>B209/L209</f>
        <v>0.66875173205590088</v>
      </c>
      <c r="C221" s="22">
        <f>C209/M209</f>
        <v>0.61678897440486846</v>
      </c>
      <c r="D221" s="22">
        <f>D209/L209</f>
        <v>0.14683875054436044</v>
      </c>
      <c r="E221" s="22">
        <f>E209/M209</f>
        <v>0.17737605154823699</v>
      </c>
      <c r="F221" s="22">
        <f>F209/L209</f>
        <v>6.2274832732887288E-2</v>
      </c>
      <c r="G221" s="22">
        <f>G209/M209</f>
        <v>6.0318596742437801E-2</v>
      </c>
      <c r="H221" s="22">
        <f>H209/L209</f>
        <v>6.4491864285997069E-2</v>
      </c>
      <c r="I221" s="22">
        <f>I209/M209</f>
        <v>9.5579022731340613E-2</v>
      </c>
      <c r="J221" s="22">
        <f>J209/L209</f>
        <v>5.7642820380854352E-2</v>
      </c>
      <c r="K221" s="22">
        <f>K209/M209</f>
        <v>4.9937354573116162E-2</v>
      </c>
    </row>
  </sheetData>
  <mergeCells count="31">
    <mergeCell ref="L126:M126"/>
    <mergeCell ref="B126:C126"/>
    <mergeCell ref="D126:E126"/>
    <mergeCell ref="F126:G126"/>
    <mergeCell ref="H126:I126"/>
    <mergeCell ref="J126:K126"/>
    <mergeCell ref="J1:K1"/>
    <mergeCell ref="L1:M1"/>
    <mergeCell ref="A1:A2"/>
    <mergeCell ref="B1:C1"/>
    <mergeCell ref="D1:E1"/>
    <mergeCell ref="F1:G1"/>
    <mergeCell ref="H1:I1"/>
    <mergeCell ref="A125:M125"/>
    <mergeCell ref="A112:M112"/>
    <mergeCell ref="B113:C113"/>
    <mergeCell ref="D113:E113"/>
    <mergeCell ref="F113:G113"/>
    <mergeCell ref="H113:I113"/>
    <mergeCell ref="J113:K113"/>
    <mergeCell ref="L113:M113"/>
    <mergeCell ref="A211:K211"/>
    <mergeCell ref="L198:M198"/>
    <mergeCell ref="A198:K198"/>
    <mergeCell ref="B199:C199"/>
    <mergeCell ref="D199:E199"/>
    <mergeCell ref="F199:G199"/>
    <mergeCell ref="H199:I199"/>
    <mergeCell ref="J199:K199"/>
    <mergeCell ref="L199:L200"/>
    <mergeCell ref="M199:M200"/>
  </mergeCells>
  <conditionalFormatting sqref="B87:C110 D87:D107 E87:M11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Vehcile Sales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2012-01-21T19:24:09Z</dcterms:modified>
</cp:coreProperties>
</file>