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1355" windowHeight="8700"/>
  </bookViews>
  <sheets>
    <sheet name="UIF Appl" sheetId="1" r:id="rId1"/>
    <sheet name="Stats" sheetId="2" r:id="rId2"/>
    <sheet name="Stats1" sheetId="3" r:id="rId3"/>
  </sheets>
  <definedNames>
    <definedName name="_xlnm.Print_Area" localSheetId="0">'UIF Appl'!$A$1:$BG$39</definedName>
  </definedNames>
  <calcPr calcId="125725"/>
</workbook>
</file>

<file path=xl/calcChain.xml><?xml version="1.0" encoding="utf-8"?>
<calcChain xmlns="http://schemas.openxmlformats.org/spreadsheetml/2006/main">
  <c r="B56" i="3"/>
  <c r="C56"/>
  <c r="B57"/>
  <c r="C57"/>
  <c r="B58"/>
  <c r="C58"/>
  <c r="B59"/>
  <c r="C59"/>
  <c r="D56" i="2"/>
  <c r="D57"/>
  <c r="D58"/>
  <c r="D59"/>
  <c r="BC27" i="1"/>
  <c r="BD27"/>
  <c r="BE27"/>
  <c r="BF27"/>
  <c r="BC28"/>
  <c r="BD28"/>
  <c r="BE28"/>
  <c r="BF28"/>
  <c r="BC29"/>
  <c r="BD29"/>
  <c r="BE29"/>
  <c r="BF29"/>
  <c r="BC30"/>
  <c r="BD30"/>
  <c r="BE30"/>
  <c r="BF30"/>
  <c r="BC31"/>
  <c r="BD31"/>
  <c r="BE31"/>
  <c r="BF31"/>
  <c r="BC20"/>
  <c r="BC35" s="1"/>
  <c r="BD20"/>
  <c r="BD35" s="1"/>
  <c r="BE20"/>
  <c r="BE35" s="1"/>
  <c r="BF20"/>
  <c r="BF35" s="1"/>
  <c r="BG5"/>
  <c r="BG6"/>
  <c r="BG7"/>
  <c r="BG8"/>
  <c r="BG9"/>
  <c r="BG10"/>
  <c r="BG11"/>
  <c r="BG12"/>
  <c r="BG13"/>
  <c r="BG14"/>
  <c r="BG15"/>
  <c r="BG16"/>
  <c r="BG17"/>
  <c r="BG18"/>
  <c r="BG19"/>
  <c r="BG4"/>
  <c r="BB35"/>
  <c r="BB26"/>
  <c r="BB27"/>
  <c r="BB28"/>
  <c r="BB42"/>
  <c r="BB45" s="1"/>
  <c r="B55" i="3"/>
  <c r="B54"/>
  <c r="D54" i="2"/>
  <c r="C54" i="3" s="1"/>
  <c r="C65" i="2"/>
  <c r="B65"/>
  <c r="BB20" i="1"/>
  <c r="D55" i="2"/>
  <c r="C55" i="3" s="1"/>
  <c r="BA45" i="1"/>
  <c r="BA42"/>
  <c r="BA39"/>
  <c r="BB31"/>
  <c r="BB39" s="1"/>
  <c r="BB30"/>
  <c r="BB29"/>
  <c r="BA31"/>
  <c r="BA30"/>
  <c r="BA29"/>
  <c r="BA28"/>
  <c r="BA27"/>
  <c r="B44" i="3"/>
  <c r="B45"/>
  <c r="B46"/>
  <c r="B47"/>
  <c r="B48"/>
  <c r="B49"/>
  <c r="B50"/>
  <c r="B51"/>
  <c r="B52"/>
  <c r="B53"/>
  <c r="D48" i="2"/>
  <c r="C48" i="3" s="1"/>
  <c r="D49" i="2"/>
  <c r="C49" i="3" s="1"/>
  <c r="D50" i="2"/>
  <c r="C50" i="3" s="1"/>
  <c r="D51" i="2"/>
  <c r="C51" i="3" s="1"/>
  <c r="D52" i="2"/>
  <c r="C52" i="3" s="1"/>
  <c r="D53" i="2"/>
  <c r="C53" i="3" s="1"/>
  <c r="AX27" i="1"/>
  <c r="AY27"/>
  <c r="AZ27"/>
  <c r="AX28"/>
  <c r="AY28"/>
  <c r="AZ28"/>
  <c r="AX29"/>
  <c r="AY29"/>
  <c r="AZ29"/>
  <c r="AX30"/>
  <c r="AY30"/>
  <c r="AZ30"/>
  <c r="AX31"/>
  <c r="AY31"/>
  <c r="AZ31"/>
  <c r="AX20"/>
  <c r="AX35" s="1"/>
  <c r="AY20"/>
  <c r="AY36" s="1"/>
  <c r="AZ20"/>
  <c r="AZ37" s="1"/>
  <c r="BA20"/>
  <c r="AT27"/>
  <c r="AU27"/>
  <c r="AV27"/>
  <c r="AW27"/>
  <c r="AT28"/>
  <c r="AU28"/>
  <c r="AV28"/>
  <c r="AW28"/>
  <c r="AT29"/>
  <c r="AU29"/>
  <c r="AV29"/>
  <c r="AW29"/>
  <c r="AT30"/>
  <c r="AU30"/>
  <c r="AV30"/>
  <c r="AW30"/>
  <c r="AT31"/>
  <c r="AU31"/>
  <c r="AV31"/>
  <c r="AW31"/>
  <c r="C20"/>
  <c r="D20"/>
  <c r="E20"/>
  <c r="F20"/>
  <c r="G20"/>
  <c r="H20"/>
  <c r="I20"/>
  <c r="J20"/>
  <c r="K20"/>
  <c r="L20"/>
  <c r="M20"/>
  <c r="N20"/>
  <c r="O20"/>
  <c r="P20"/>
  <c r="Q20"/>
  <c r="R20"/>
  <c r="S20"/>
  <c r="T20"/>
  <c r="U20"/>
  <c r="V20"/>
  <c r="W20"/>
  <c r="X20"/>
  <c r="Y20"/>
  <c r="Z20"/>
  <c r="AA20"/>
  <c r="AB20"/>
  <c r="AC20"/>
  <c r="AD20"/>
  <c r="AE20"/>
  <c r="AF20"/>
  <c r="AG20"/>
  <c r="AH20"/>
  <c r="AI20"/>
  <c r="AJ20"/>
  <c r="AK20"/>
  <c r="AL20"/>
  <c r="AM20"/>
  <c r="AN20"/>
  <c r="AO20"/>
  <c r="AP20"/>
  <c r="AQ20"/>
  <c r="AR20"/>
  <c r="AS20"/>
  <c r="AT20"/>
  <c r="AT35" s="1"/>
  <c r="AU20"/>
  <c r="AU35" s="1"/>
  <c r="AV20"/>
  <c r="AV35" s="1"/>
  <c r="AW20"/>
  <c r="AW35" s="1"/>
  <c r="B20"/>
  <c r="AR27"/>
  <c r="AS27"/>
  <c r="AS35" s="1"/>
  <c r="AR28"/>
  <c r="AS28"/>
  <c r="AS36" s="1"/>
  <c r="AR29"/>
  <c r="AR37" s="1"/>
  <c r="AS29"/>
  <c r="AS37" s="1"/>
  <c r="AR30"/>
  <c r="AR38" s="1"/>
  <c r="AS30"/>
  <c r="AR31"/>
  <c r="AR39" s="1"/>
  <c r="AS31"/>
  <c r="AS39"/>
  <c r="D65" i="2" l="1"/>
  <c r="B65" i="3"/>
  <c r="C65"/>
  <c r="BC39" i="1"/>
  <c r="C55" s="1"/>
  <c r="BC38"/>
  <c r="BC37"/>
  <c r="BC36"/>
  <c r="BC26"/>
  <c r="BC42" s="1"/>
  <c r="BC45" s="1"/>
  <c r="BD39"/>
  <c r="BD38"/>
  <c r="BD37"/>
  <c r="BD36"/>
  <c r="BD26"/>
  <c r="BE39"/>
  <c r="BE38"/>
  <c r="BE37"/>
  <c r="BE36"/>
  <c r="BE26"/>
  <c r="BF39"/>
  <c r="BF38"/>
  <c r="BF37"/>
  <c r="BF36"/>
  <c r="BF26"/>
  <c r="BF42" s="1"/>
  <c r="BF45" s="1"/>
  <c r="BF34"/>
  <c r="BD34"/>
  <c r="BD42"/>
  <c r="BD45" s="1"/>
  <c r="BE34"/>
  <c r="BE42"/>
  <c r="BE45" s="1"/>
  <c r="E55"/>
  <c r="B55"/>
  <c r="AR35"/>
  <c r="BA36"/>
  <c r="BA38"/>
  <c r="BB36"/>
  <c r="BB37"/>
  <c r="BB38"/>
  <c r="BA37"/>
  <c r="AY26"/>
  <c r="AY34" s="1"/>
  <c r="BA35"/>
  <c r="G51" s="1"/>
  <c r="AS38"/>
  <c r="AW39"/>
  <c r="AU39"/>
  <c r="AW38"/>
  <c r="AU38"/>
  <c r="AW37"/>
  <c r="AU37"/>
  <c r="AW36"/>
  <c r="AU36"/>
  <c r="AW26"/>
  <c r="AU26"/>
  <c r="AY39"/>
  <c r="AX38"/>
  <c r="AZ36"/>
  <c r="AY35"/>
  <c r="AZ39"/>
  <c r="AY38"/>
  <c r="AX37"/>
  <c r="AZ26"/>
  <c r="AX26"/>
  <c r="BB34"/>
  <c r="AV39"/>
  <c r="AT39"/>
  <c r="AV38"/>
  <c r="AT38"/>
  <c r="AV37"/>
  <c r="AT37"/>
  <c r="AV36"/>
  <c r="AT36"/>
  <c r="AV26"/>
  <c r="AT26"/>
  <c r="AY42"/>
  <c r="AY45" s="1"/>
  <c r="AX39"/>
  <c r="AZ38"/>
  <c r="AY37"/>
  <c r="AX36"/>
  <c r="BA26"/>
  <c r="BA34" s="1"/>
  <c r="AX34"/>
  <c r="AX42"/>
  <c r="AX45" s="1"/>
  <c r="AZ42"/>
  <c r="AZ45" s="1"/>
  <c r="AZ34"/>
  <c r="AZ35"/>
  <c r="AW34"/>
  <c r="AW42"/>
  <c r="AW45" s="1"/>
  <c r="AU34"/>
  <c r="AU42"/>
  <c r="AU45" s="1"/>
  <c r="AV34"/>
  <c r="AV42"/>
  <c r="AV45" s="1"/>
  <c r="AT34"/>
  <c r="AT42"/>
  <c r="AT45" s="1"/>
  <c r="AR36"/>
  <c r="AR26"/>
  <c r="AR34" s="1"/>
  <c r="AS26"/>
  <c r="AS34" s="1"/>
  <c r="AR42"/>
  <c r="AR45" s="1"/>
  <c r="AN27"/>
  <c r="AO27"/>
  <c r="AP27"/>
  <c r="AQ27"/>
  <c r="AN28"/>
  <c r="AO28"/>
  <c r="AP28"/>
  <c r="AQ28"/>
  <c r="AN29"/>
  <c r="AO29"/>
  <c r="AP29"/>
  <c r="AQ29"/>
  <c r="AN30"/>
  <c r="AO30"/>
  <c r="AP30"/>
  <c r="AQ30"/>
  <c r="AN31"/>
  <c r="AO31"/>
  <c r="AP31"/>
  <c r="AQ31"/>
  <c r="AN35"/>
  <c r="AO35"/>
  <c r="AP35"/>
  <c r="AQ35"/>
  <c r="AN36"/>
  <c r="AO36"/>
  <c r="AP36"/>
  <c r="AQ36"/>
  <c r="AN37"/>
  <c r="AO37"/>
  <c r="AP37"/>
  <c r="AQ37"/>
  <c r="AN38"/>
  <c r="AO38"/>
  <c r="AP38"/>
  <c r="AQ38"/>
  <c r="AN39"/>
  <c r="AO39"/>
  <c r="AP39"/>
  <c r="AQ39"/>
  <c r="AK27"/>
  <c r="AL27"/>
  <c r="AK28"/>
  <c r="AL28"/>
  <c r="AK29"/>
  <c r="AL29"/>
  <c r="AK30"/>
  <c r="AL30"/>
  <c r="AK31"/>
  <c r="AL31"/>
  <c r="AK35"/>
  <c r="AL35"/>
  <c r="AK36"/>
  <c r="AL36"/>
  <c r="AK37"/>
  <c r="AL37"/>
  <c r="AK38"/>
  <c r="AL38"/>
  <c r="AK39"/>
  <c r="AL39"/>
  <c r="B27"/>
  <c r="C27"/>
  <c r="D27"/>
  <c r="E27"/>
  <c r="F27"/>
  <c r="G27"/>
  <c r="H27"/>
  <c r="I27"/>
  <c r="J27"/>
  <c r="K27"/>
  <c r="L27"/>
  <c r="M27"/>
  <c r="N27"/>
  <c r="O27"/>
  <c r="P27"/>
  <c r="Q27"/>
  <c r="R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AM27"/>
  <c r="F55" l="1"/>
  <c r="G55"/>
  <c r="D55"/>
  <c r="BC34"/>
  <c r="F52"/>
  <c r="B52"/>
  <c r="C52"/>
  <c r="G52"/>
  <c r="D52"/>
  <c r="E52"/>
  <c r="G53"/>
  <c r="D53"/>
  <c r="F53"/>
  <c r="C53"/>
  <c r="E53"/>
  <c r="B53"/>
  <c r="F54"/>
  <c r="E54"/>
  <c r="D54"/>
  <c r="B54"/>
  <c r="C54"/>
  <c r="G54"/>
  <c r="G50"/>
  <c r="F50"/>
  <c r="B50"/>
  <c r="E50"/>
  <c r="C50"/>
  <c r="BG20"/>
  <c r="D47" i="2"/>
  <c r="C47" i="3" s="1"/>
  <c r="D46" i="2"/>
  <c r="C46" i="3" s="1"/>
  <c r="D45" i="2"/>
  <c r="C45" i="3" s="1"/>
  <c r="C64" i="2"/>
  <c r="C70" s="1"/>
  <c r="B64"/>
  <c r="B70" s="1"/>
  <c r="AS42" i="1"/>
  <c r="AS45" s="1"/>
  <c r="AK26"/>
  <c r="AQ26"/>
  <c r="AQ34" s="1"/>
  <c r="AO26"/>
  <c r="AL26"/>
  <c r="AL34" s="1"/>
  <c r="AP26"/>
  <c r="AN26"/>
  <c r="AN34" s="1"/>
  <c r="AO34"/>
  <c r="AO42"/>
  <c r="AO45" s="1"/>
  <c r="AP34"/>
  <c r="AP42"/>
  <c r="AP45" s="1"/>
  <c r="AN42"/>
  <c r="AN45" s="1"/>
  <c r="AL42"/>
  <c r="AL45" s="1"/>
  <c r="AK34"/>
  <c r="AK42"/>
  <c r="AK45" s="1"/>
  <c r="AG28"/>
  <c r="AH28"/>
  <c r="AH36" s="1"/>
  <c r="AI28"/>
  <c r="AJ28"/>
  <c r="AJ36" s="1"/>
  <c r="AM28"/>
  <c r="AG29"/>
  <c r="AG37" s="1"/>
  <c r="AH29"/>
  <c r="AI29"/>
  <c r="AJ29"/>
  <c r="AM29"/>
  <c r="AG30"/>
  <c r="AH30"/>
  <c r="AI30"/>
  <c r="AJ30"/>
  <c r="AM30"/>
  <c r="AG31"/>
  <c r="AH31"/>
  <c r="AI31"/>
  <c r="AJ31"/>
  <c r="AM31"/>
  <c r="AM39" s="1"/>
  <c r="AG35"/>
  <c r="AH35"/>
  <c r="AI35"/>
  <c r="AJ35"/>
  <c r="AM35"/>
  <c r="AG36"/>
  <c r="AI36"/>
  <c r="AM36"/>
  <c r="AH37"/>
  <c r="AJ37"/>
  <c r="AG38"/>
  <c r="AH38"/>
  <c r="AI38"/>
  <c r="AJ38"/>
  <c r="AM38"/>
  <c r="AG39"/>
  <c r="AH39"/>
  <c r="AI39"/>
  <c r="AJ39"/>
  <c r="AF31"/>
  <c r="AF30"/>
  <c r="AF29"/>
  <c r="AF28"/>
  <c r="AF26" s="1"/>
  <c r="AE31"/>
  <c r="AE30"/>
  <c r="AE29"/>
  <c r="AE28"/>
  <c r="AE26" s="1"/>
  <c r="AE34" s="1"/>
  <c r="AD28"/>
  <c r="AD29"/>
  <c r="AD30"/>
  <c r="AD38" s="1"/>
  <c r="AD31"/>
  <c r="BG27"/>
  <c r="D50" l="1"/>
  <c r="G57"/>
  <c r="B57"/>
  <c r="E57"/>
  <c r="C57"/>
  <c r="F57"/>
  <c r="AQ42"/>
  <c r="AQ45" s="1"/>
  <c r="AG26"/>
  <c r="AI26"/>
  <c r="AI34" s="1"/>
  <c r="AI37"/>
  <c r="AJ26"/>
  <c r="AJ34" s="1"/>
  <c r="AH26"/>
  <c r="AH42" s="1"/>
  <c r="AH45" s="1"/>
  <c r="AM26"/>
  <c r="AM34" s="1"/>
  <c r="AM37"/>
  <c r="AJ42"/>
  <c r="AJ45" s="1"/>
  <c r="AH34"/>
  <c r="AI42"/>
  <c r="AI45" s="1"/>
  <c r="AG34"/>
  <c r="AG42"/>
  <c r="AG45" s="1"/>
  <c r="AD39"/>
  <c r="AD37"/>
  <c r="AD35"/>
  <c r="AE36"/>
  <c r="AE38"/>
  <c r="AF35"/>
  <c r="AF37"/>
  <c r="AF39"/>
  <c r="AE42"/>
  <c r="AE45" s="1"/>
  <c r="AE35"/>
  <c r="AE37"/>
  <c r="AE39"/>
  <c r="AF42"/>
  <c r="AF45" s="1"/>
  <c r="AF36"/>
  <c r="AF38"/>
  <c r="AF34"/>
  <c r="AD26"/>
  <c r="AD34" s="1"/>
  <c r="AD36"/>
  <c r="C28"/>
  <c r="D28"/>
  <c r="E28"/>
  <c r="F28"/>
  <c r="G28"/>
  <c r="H28"/>
  <c r="I28"/>
  <c r="J28"/>
  <c r="K28"/>
  <c r="L28"/>
  <c r="M28"/>
  <c r="N28"/>
  <c r="O28"/>
  <c r="O36" s="1"/>
  <c r="P28"/>
  <c r="P36" s="1"/>
  <c r="Q28"/>
  <c r="Q36" s="1"/>
  <c r="R28"/>
  <c r="S28"/>
  <c r="S36" s="1"/>
  <c r="T28"/>
  <c r="T36" s="1"/>
  <c r="U28"/>
  <c r="U36" s="1"/>
  <c r="V28"/>
  <c r="W28"/>
  <c r="W36" s="1"/>
  <c r="X28"/>
  <c r="X36" s="1"/>
  <c r="Y28"/>
  <c r="Y36" s="1"/>
  <c r="Z28"/>
  <c r="AA28"/>
  <c r="AA36" s="1"/>
  <c r="AB28"/>
  <c r="AB36" s="1"/>
  <c r="AC28"/>
  <c r="AC36" s="1"/>
  <c r="C29"/>
  <c r="D29"/>
  <c r="E29"/>
  <c r="F29"/>
  <c r="G29"/>
  <c r="H29"/>
  <c r="I29"/>
  <c r="J29"/>
  <c r="K29"/>
  <c r="L29"/>
  <c r="M29"/>
  <c r="N29"/>
  <c r="O29"/>
  <c r="P29"/>
  <c r="P37" s="1"/>
  <c r="Q29"/>
  <c r="Q37" s="1"/>
  <c r="R29"/>
  <c r="R37" s="1"/>
  <c r="S29"/>
  <c r="T29"/>
  <c r="T37" s="1"/>
  <c r="U29"/>
  <c r="U37" s="1"/>
  <c r="V29"/>
  <c r="V37" s="1"/>
  <c r="W29"/>
  <c r="X29"/>
  <c r="X37" s="1"/>
  <c r="Y29"/>
  <c r="Y37" s="1"/>
  <c r="Z29"/>
  <c r="Z37" s="1"/>
  <c r="AA29"/>
  <c r="AB29"/>
  <c r="AB37" s="1"/>
  <c r="AC29"/>
  <c r="AC37" s="1"/>
  <c r="C30"/>
  <c r="D30"/>
  <c r="E30"/>
  <c r="F30"/>
  <c r="G30"/>
  <c r="H30"/>
  <c r="I30"/>
  <c r="J30"/>
  <c r="K30"/>
  <c r="L30"/>
  <c r="M30"/>
  <c r="N30"/>
  <c r="O30"/>
  <c r="O38" s="1"/>
  <c r="P30"/>
  <c r="Q30"/>
  <c r="Q38" s="1"/>
  <c r="R30"/>
  <c r="R38" s="1"/>
  <c r="S30"/>
  <c r="S38" s="1"/>
  <c r="T30"/>
  <c r="U30"/>
  <c r="U38" s="1"/>
  <c r="V30"/>
  <c r="V38" s="1"/>
  <c r="W30"/>
  <c r="W38" s="1"/>
  <c r="X30"/>
  <c r="Y30"/>
  <c r="Y38" s="1"/>
  <c r="Z30"/>
  <c r="Z38" s="1"/>
  <c r="AA30"/>
  <c r="AA38" s="1"/>
  <c r="AB30"/>
  <c r="AC30"/>
  <c r="AC38" s="1"/>
  <c r="C31"/>
  <c r="D31"/>
  <c r="E31"/>
  <c r="F31"/>
  <c r="G31"/>
  <c r="H31"/>
  <c r="I31"/>
  <c r="J31"/>
  <c r="K31"/>
  <c r="L31"/>
  <c r="M31"/>
  <c r="N31"/>
  <c r="O31"/>
  <c r="O39" s="1"/>
  <c r="P31"/>
  <c r="P39" s="1"/>
  <c r="Q31"/>
  <c r="R31"/>
  <c r="R39" s="1"/>
  <c r="S31"/>
  <c r="S39" s="1"/>
  <c r="T31"/>
  <c r="T39" s="1"/>
  <c r="U31"/>
  <c r="V31"/>
  <c r="V39" s="1"/>
  <c r="W31"/>
  <c r="W39" s="1"/>
  <c r="X31"/>
  <c r="X39" s="1"/>
  <c r="Y31"/>
  <c r="Z31"/>
  <c r="Z39" s="1"/>
  <c r="AA31"/>
  <c r="AA39" s="1"/>
  <c r="AB31"/>
  <c r="AB39" s="1"/>
  <c r="AC31"/>
  <c r="O35"/>
  <c r="Q35"/>
  <c r="S35"/>
  <c r="U35"/>
  <c r="W35"/>
  <c r="Y35"/>
  <c r="AA35"/>
  <c r="AC35"/>
  <c r="R36"/>
  <c r="V36"/>
  <c r="Z36"/>
  <c r="O37"/>
  <c r="S37"/>
  <c r="W37"/>
  <c r="AA37"/>
  <c r="P38"/>
  <c r="T38"/>
  <c r="X38"/>
  <c r="AB38"/>
  <c r="Q39"/>
  <c r="U39"/>
  <c r="Y39"/>
  <c r="AC39"/>
  <c r="B31"/>
  <c r="B30"/>
  <c r="B29"/>
  <c r="B28"/>
  <c r="A39"/>
  <c r="A38"/>
  <c r="A37"/>
  <c r="A36"/>
  <c r="A35"/>
  <c r="C60" i="3"/>
  <c r="B60"/>
  <c r="C60" i="2"/>
  <c r="D60"/>
  <c r="BG29" i="1"/>
  <c r="BG30"/>
  <c r="BG28"/>
  <c r="BG31"/>
  <c r="N36"/>
  <c r="C35"/>
  <c r="D38"/>
  <c r="E35"/>
  <c r="F36"/>
  <c r="G35"/>
  <c r="H38"/>
  <c r="I35"/>
  <c r="J36"/>
  <c r="K35"/>
  <c r="L38"/>
  <c r="M35"/>
  <c r="BG26" l="1"/>
  <c r="BG34" s="1"/>
  <c r="AM42"/>
  <c r="AM45" s="1"/>
  <c r="B35"/>
  <c r="AB26"/>
  <c r="AB42" s="1"/>
  <c r="AB45" s="1"/>
  <c r="Z26"/>
  <c r="Z42" s="1"/>
  <c r="Z45" s="1"/>
  <c r="X26"/>
  <c r="X42" s="1"/>
  <c r="X45" s="1"/>
  <c r="V26"/>
  <c r="V42" s="1"/>
  <c r="V45" s="1"/>
  <c r="T26"/>
  <c r="T42" s="1"/>
  <c r="T45" s="1"/>
  <c r="R26"/>
  <c r="R42" s="1"/>
  <c r="R45" s="1"/>
  <c r="P26"/>
  <c r="P42" s="1"/>
  <c r="P45" s="1"/>
  <c r="N26"/>
  <c r="N42" s="1"/>
  <c r="N45" s="1"/>
  <c r="L26"/>
  <c r="L42" s="1"/>
  <c r="L45" s="1"/>
  <c r="J26"/>
  <c r="J42" s="1"/>
  <c r="J45" s="1"/>
  <c r="H26"/>
  <c r="H42" s="1"/>
  <c r="H45" s="1"/>
  <c r="F26"/>
  <c r="F42" s="1"/>
  <c r="F45" s="1"/>
  <c r="D26"/>
  <c r="D42" s="1"/>
  <c r="D45" s="1"/>
  <c r="AD42"/>
  <c r="AD45" s="1"/>
  <c r="B37"/>
  <c r="B39"/>
  <c r="N38"/>
  <c r="J38"/>
  <c r="F38"/>
  <c r="L36"/>
  <c r="H36"/>
  <c r="D36"/>
  <c r="N39"/>
  <c r="L39"/>
  <c r="J39"/>
  <c r="H39"/>
  <c r="F39"/>
  <c r="D39"/>
  <c r="M38"/>
  <c r="K38"/>
  <c r="I38"/>
  <c r="G38"/>
  <c r="E38"/>
  <c r="C38"/>
  <c r="N37"/>
  <c r="L37"/>
  <c r="J37"/>
  <c r="H37"/>
  <c r="F37"/>
  <c r="D37"/>
  <c r="M36"/>
  <c r="K36"/>
  <c r="I36"/>
  <c r="G36"/>
  <c r="E36"/>
  <c r="C36"/>
  <c r="B36"/>
  <c r="B38"/>
  <c r="V34"/>
  <c r="N34"/>
  <c r="F34"/>
  <c r="BG35"/>
  <c r="BG36"/>
  <c r="BG37"/>
  <c r="BG39"/>
  <c r="BG38"/>
  <c r="M39"/>
  <c r="K39"/>
  <c r="I39"/>
  <c r="G39"/>
  <c r="E39"/>
  <c r="C39"/>
  <c r="M37"/>
  <c r="K37"/>
  <c r="I37"/>
  <c r="G37"/>
  <c r="E37"/>
  <c r="C37"/>
  <c r="B26"/>
  <c r="AC26"/>
  <c r="AA26"/>
  <c r="Y26"/>
  <c r="W26"/>
  <c r="U26"/>
  <c r="S26"/>
  <c r="Q26"/>
  <c r="O26"/>
  <c r="M26"/>
  <c r="K26"/>
  <c r="I26"/>
  <c r="G26"/>
  <c r="E26"/>
  <c r="C26"/>
  <c r="AB35"/>
  <c r="Z35"/>
  <c r="X35"/>
  <c r="V35"/>
  <c r="T35"/>
  <c r="R35"/>
  <c r="P35"/>
  <c r="N35"/>
  <c r="L35"/>
  <c r="J35"/>
  <c r="H35"/>
  <c r="F35"/>
  <c r="D35"/>
  <c r="B42"/>
  <c r="B45" s="1"/>
  <c r="BG42" l="1"/>
  <c r="BG45" s="1"/>
  <c r="J34"/>
  <c r="R34"/>
  <c r="Z34"/>
  <c r="B34"/>
  <c r="C51"/>
  <c r="E51"/>
  <c r="B51"/>
  <c r="D51"/>
  <c r="F51"/>
  <c r="D34"/>
  <c r="H34"/>
  <c r="L34"/>
  <c r="P34"/>
  <c r="T34"/>
  <c r="X34"/>
  <c r="AB34"/>
  <c r="I42"/>
  <c r="I45" s="1"/>
  <c r="I34"/>
  <c r="Q42"/>
  <c r="Q45" s="1"/>
  <c r="Q34"/>
  <c r="U42"/>
  <c r="U45" s="1"/>
  <c r="U34"/>
  <c r="AC42"/>
  <c r="AC45" s="1"/>
  <c r="AC34"/>
  <c r="C42"/>
  <c r="C45" s="1"/>
  <c r="C34"/>
  <c r="G42"/>
  <c r="G45" s="1"/>
  <c r="G34"/>
  <c r="K42"/>
  <c r="K45" s="1"/>
  <c r="K34"/>
  <c r="O42"/>
  <c r="O45" s="1"/>
  <c r="O34"/>
  <c r="S42"/>
  <c r="S45" s="1"/>
  <c r="S34"/>
  <c r="W42"/>
  <c r="W45" s="1"/>
  <c r="W34"/>
  <c r="AA42"/>
  <c r="AA45" s="1"/>
  <c r="AA34"/>
  <c r="E42"/>
  <c r="E45" s="1"/>
  <c r="E34"/>
  <c r="M42"/>
  <c r="M45" s="1"/>
  <c r="M34"/>
  <c r="Y42"/>
  <c r="Y45" s="1"/>
  <c r="Y34"/>
  <c r="B62" i="2" l="1"/>
  <c r="B63"/>
  <c r="B69" s="1"/>
  <c r="B61"/>
  <c r="D3"/>
  <c r="B40" i="3"/>
  <c r="B32"/>
  <c r="B28"/>
  <c r="D24" i="2"/>
  <c r="B20" i="3"/>
  <c r="B16"/>
  <c r="B8"/>
  <c r="B4"/>
  <c r="B41"/>
  <c r="B37"/>
  <c r="B33"/>
  <c r="B29"/>
  <c r="B25"/>
  <c r="B21"/>
  <c r="B17"/>
  <c r="B13"/>
  <c r="B9"/>
  <c r="B5"/>
  <c r="B42"/>
  <c r="B38"/>
  <c r="B34"/>
  <c r="B30"/>
  <c r="B26"/>
  <c r="B22"/>
  <c r="B18"/>
  <c r="B14"/>
  <c r="B10"/>
  <c r="B6"/>
  <c r="B43"/>
  <c r="B39"/>
  <c r="B35"/>
  <c r="B31"/>
  <c r="B27"/>
  <c r="B23"/>
  <c r="B19"/>
  <c r="B15"/>
  <c r="B11"/>
  <c r="B7"/>
  <c r="D11" i="2"/>
  <c r="C11" i="3" s="1"/>
  <c r="D57" i="1"/>
  <c r="B68" i="2" l="1"/>
  <c r="D20"/>
  <c r="C20" i="3" s="1"/>
  <c r="D14" i="2"/>
  <c r="C14" i="3" s="1"/>
  <c r="D25" i="2"/>
  <c r="C25" i="3" s="1"/>
  <c r="D30" i="2"/>
  <c r="C30" i="3" s="1"/>
  <c r="D43" i="2"/>
  <c r="C43" i="3" s="1"/>
  <c r="D27" i="2"/>
  <c r="C27" i="3" s="1"/>
  <c r="D28" i="2"/>
  <c r="C28" i="3" s="1"/>
  <c r="D9" i="2"/>
  <c r="C9" i="3" s="1"/>
  <c r="D33" i="2"/>
  <c r="C33" i="3" s="1"/>
  <c r="D22" i="2"/>
  <c r="C22" i="3" s="1"/>
  <c r="D41" i="2"/>
  <c r="C41" i="3" s="1"/>
  <c r="D35" i="2"/>
  <c r="C35" i="3" s="1"/>
  <c r="C24"/>
  <c r="C3"/>
  <c r="B12"/>
  <c r="B62" s="1"/>
  <c r="C62" i="2"/>
  <c r="B36" i="3"/>
  <c r="B64" s="1"/>
  <c r="B70" s="1"/>
  <c r="D32" i="2"/>
  <c r="C32" i="3" s="1"/>
  <c r="D8" i="2"/>
  <c r="C8" i="3" s="1"/>
  <c r="D37" i="2"/>
  <c r="C37" i="3" s="1"/>
  <c r="D21" i="2"/>
  <c r="C21" i="3" s="1"/>
  <c r="D5" i="2"/>
  <c r="C5" i="3" s="1"/>
  <c r="D34" i="2"/>
  <c r="C34" i="3" s="1"/>
  <c r="D18" i="2"/>
  <c r="C18" i="3" s="1"/>
  <c r="D31" i="2"/>
  <c r="C31" i="3" s="1"/>
  <c r="D15" i="2"/>
  <c r="C15" i="3" s="1"/>
  <c r="D44" i="2"/>
  <c r="C44" i="3" s="1"/>
  <c r="D4" i="2"/>
  <c r="C4" i="3" s="1"/>
  <c r="D17" i="2"/>
  <c r="C17" i="3" s="1"/>
  <c r="D38" i="2"/>
  <c r="C38" i="3" s="1"/>
  <c r="D6" i="2"/>
  <c r="C6" i="3" s="1"/>
  <c r="D19" i="2"/>
  <c r="C19" i="3" s="1"/>
  <c r="D36" i="2"/>
  <c r="D12"/>
  <c r="C63"/>
  <c r="C69" s="1"/>
  <c r="B24" i="3"/>
  <c r="B63" s="1"/>
  <c r="C61" i="2"/>
  <c r="B3" i="3"/>
  <c r="B61" s="1"/>
  <c r="D40" i="2"/>
  <c r="D16"/>
  <c r="C16" i="3" s="1"/>
  <c r="D29" i="2"/>
  <c r="C29" i="3" s="1"/>
  <c r="D13" i="2"/>
  <c r="C13" i="3" s="1"/>
  <c r="D42" i="2"/>
  <c r="C42" i="3" s="1"/>
  <c r="D26" i="2"/>
  <c r="C26" i="3" s="1"/>
  <c r="D10" i="2"/>
  <c r="C10" i="3" s="1"/>
  <c r="D39" i="2"/>
  <c r="C39" i="3" s="1"/>
  <c r="D23" i="2"/>
  <c r="C23" i="3" s="1"/>
  <c r="D7" i="2"/>
  <c r="C7" i="3" s="1"/>
  <c r="B67" i="2"/>
  <c r="B69" i="3" l="1"/>
  <c r="C36"/>
  <c r="D64" i="2"/>
  <c r="D70" s="1"/>
  <c r="C67"/>
  <c r="B68" i="3"/>
  <c r="D62" i="2"/>
  <c r="C12" i="3"/>
  <c r="C62" s="1"/>
  <c r="C40"/>
  <c r="D61" i="2"/>
  <c r="C63" i="3"/>
  <c r="C68" i="2"/>
  <c r="B67" i="3"/>
  <c r="C61"/>
  <c r="D63" i="2"/>
  <c r="D69" l="1"/>
  <c r="C64" i="3"/>
  <c r="C70" s="1"/>
  <c r="C68"/>
  <c r="D68" i="2"/>
  <c r="D67"/>
  <c r="C67" i="3"/>
  <c r="C69" l="1"/>
</calcChain>
</file>

<file path=xl/sharedStrings.xml><?xml version="1.0" encoding="utf-8"?>
<sst xmlns="http://schemas.openxmlformats.org/spreadsheetml/2006/main" count="295" uniqueCount="51">
  <si>
    <t>Dundee</t>
  </si>
  <si>
    <t>Durban</t>
  </si>
  <si>
    <t>Estcourt</t>
  </si>
  <si>
    <t>Kokstad</t>
  </si>
  <si>
    <t>Ladysmith</t>
  </si>
  <si>
    <t>Newcastle</t>
  </si>
  <si>
    <t>Pietermaritzburg</t>
  </si>
  <si>
    <t>Pinetown</t>
  </si>
  <si>
    <t>Port Shepstone</t>
  </si>
  <si>
    <t>Prospecton</t>
  </si>
  <si>
    <t>Richardsbay</t>
  </si>
  <si>
    <t>Richmond</t>
  </si>
  <si>
    <t>Stanger</t>
  </si>
  <si>
    <t>Ulundi</t>
  </si>
  <si>
    <t>Verulam</t>
  </si>
  <si>
    <t>Vryheid</t>
  </si>
  <si>
    <t>Total</t>
  </si>
  <si>
    <t>Labour Centre</t>
  </si>
  <si>
    <t>UNEMPLOYMENT INSURANCE APPLICATIONS : KWAZULU-NATAL PROVINCE</t>
  </si>
  <si>
    <t>Total Claims</t>
  </si>
  <si>
    <t>Urban Claims</t>
  </si>
  <si>
    <t>Rural Claims</t>
  </si>
  <si>
    <t>Average 2007</t>
  </si>
  <si>
    <t>Average 2008</t>
  </si>
  <si>
    <t>Average 2009</t>
  </si>
  <si>
    <t>Year-on-Year 2008</t>
  </si>
  <si>
    <t>Year-on-Year 2009</t>
  </si>
  <si>
    <t xml:space="preserve">Unemployment Insurance Applications Received </t>
  </si>
  <si>
    <t>Urban Claims as a % of Total Claims</t>
  </si>
  <si>
    <t>Rural Claims as a % of Total Claims</t>
  </si>
  <si>
    <t>Richards Bay</t>
  </si>
  <si>
    <t>New Castle</t>
  </si>
  <si>
    <t xml:space="preserve">Urban </t>
  </si>
  <si>
    <t>Urban</t>
  </si>
  <si>
    <t>As a % of KZN</t>
  </si>
  <si>
    <t>Rural</t>
  </si>
  <si>
    <t>%</t>
  </si>
  <si>
    <t>June 2007 - Decrease in number of applications due to Public Service strike</t>
  </si>
  <si>
    <t>Dept of Labour DataBase</t>
  </si>
  <si>
    <t>Statistics</t>
  </si>
  <si>
    <t>Average Cont</t>
  </si>
  <si>
    <t>St Dev</t>
  </si>
  <si>
    <t>Min</t>
  </si>
  <si>
    <t>Max</t>
  </si>
  <si>
    <t>Range</t>
  </si>
  <si>
    <t>Median</t>
  </si>
  <si>
    <t>Average 2010</t>
  </si>
  <si>
    <t>Year-on-Year 2010</t>
  </si>
  <si>
    <t>Unemployment Insurance Applications Received - April 2007 - May 2010</t>
  </si>
  <si>
    <t>Average 2011</t>
  </si>
  <si>
    <t>Year-on-Year 2011</t>
  </si>
</sst>
</file>

<file path=xl/styles.xml><?xml version="1.0" encoding="utf-8"?>
<styleSheet xmlns="http://schemas.openxmlformats.org/spreadsheetml/2006/main">
  <numFmts count="2">
    <numFmt numFmtId="41" formatCode="_ * #,##0_ ;_ * \-#,##0_ ;_ * &quot;-&quot;_ ;_ @_ "/>
    <numFmt numFmtId="164" formatCode="#,##0_ ;\-#,##0\ "/>
  </numFmts>
  <fonts count="1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2"/>
      <color indexed="18"/>
      <name val="Arial"/>
      <family val="2"/>
    </font>
    <font>
      <b/>
      <sz val="14"/>
      <name val="Arial"/>
      <family val="2"/>
    </font>
    <font>
      <b/>
      <sz val="10"/>
      <color indexed="10"/>
      <name val="Arial"/>
      <family val="2"/>
    </font>
    <font>
      <b/>
      <sz val="12"/>
      <color indexed="12"/>
      <name val="Arial"/>
      <family val="2"/>
    </font>
    <font>
      <sz val="12"/>
      <name val="Arial"/>
      <family val="2"/>
    </font>
    <font>
      <sz val="18"/>
      <name val="Arial"/>
      <family val="2"/>
    </font>
    <font>
      <sz val="10"/>
      <color theme="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01">
    <xf numFmtId="0" fontId="0" fillId="0" borderId="0" xfId="0"/>
    <xf numFmtId="0" fontId="2" fillId="0" borderId="0" xfId="0" applyFont="1" applyAlignment="1">
      <alignment horizontal="center"/>
    </xf>
    <xf numFmtId="41" fontId="0" fillId="0" borderId="0" xfId="1" applyFont="1"/>
    <xf numFmtId="0" fontId="2" fillId="0" borderId="1" xfId="0" applyFont="1" applyBorder="1"/>
    <xf numFmtId="0" fontId="7" fillId="0" borderId="1" xfId="0" applyFont="1" applyBorder="1"/>
    <xf numFmtId="0" fontId="7" fillId="0" borderId="0" xfId="0" applyFont="1"/>
    <xf numFmtId="0" fontId="5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41" fontId="6" fillId="0" borderId="0" xfId="1" applyFont="1" applyBorder="1"/>
    <xf numFmtId="41" fontId="7" fillId="0" borderId="0" xfId="1" applyFont="1" applyBorder="1"/>
    <xf numFmtId="0" fontId="0" fillId="0" borderId="0" xfId="0" applyAlignment="1">
      <alignment horizontal="center"/>
    </xf>
    <xf numFmtId="2" fontId="0" fillId="0" borderId="0" xfId="0" applyNumberFormat="1"/>
    <xf numFmtId="3" fontId="0" fillId="3" borderId="0" xfId="0" applyNumberFormat="1" applyFill="1" applyAlignment="1">
      <alignment horizontal="center"/>
    </xf>
    <xf numFmtId="17" fontId="0" fillId="4" borderId="0" xfId="0" applyNumberFormat="1" applyFill="1" applyAlignment="1">
      <alignment horizontal="center"/>
    </xf>
    <xf numFmtId="0" fontId="2" fillId="3" borderId="5" xfId="0" applyFont="1" applyFill="1" applyBorder="1" applyAlignment="1">
      <alignment horizontal="center"/>
    </xf>
    <xf numFmtId="2" fontId="2" fillId="3" borderId="6" xfId="0" applyNumberFormat="1" applyFont="1" applyFill="1" applyBorder="1" applyAlignment="1">
      <alignment horizontal="center"/>
    </xf>
    <xf numFmtId="2" fontId="2" fillId="3" borderId="7" xfId="0" applyNumberFormat="1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2" fillId="3" borderId="9" xfId="0" applyNumberFormat="1" applyFont="1" applyFill="1" applyBorder="1" applyAlignment="1">
      <alignment horizontal="center"/>
    </xf>
    <xf numFmtId="2" fontId="2" fillId="3" borderId="10" xfId="0" applyNumberFormat="1" applyFont="1" applyFill="1" applyBorder="1" applyAlignment="1">
      <alignment horizontal="center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3" fontId="2" fillId="3" borderId="0" xfId="0" applyNumberFormat="1" applyFont="1" applyFill="1" applyBorder="1" applyAlignment="1">
      <alignment horizontal="center"/>
    </xf>
    <xf numFmtId="3" fontId="2" fillId="3" borderId="12" xfId="0" applyNumberFormat="1" applyFont="1" applyFill="1" applyBorder="1" applyAlignment="1">
      <alignment horizontal="center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 applyAlignment="1">
      <alignment horizontal="center"/>
    </xf>
    <xf numFmtId="0" fontId="8" fillId="2" borderId="8" xfId="0" applyFont="1" applyFill="1" applyBorder="1"/>
    <xf numFmtId="0" fontId="8" fillId="2" borderId="9" xfId="0" applyFont="1" applyFill="1" applyBorder="1"/>
    <xf numFmtId="0" fontId="8" fillId="2" borderId="10" xfId="0" applyFont="1" applyFill="1" applyBorder="1"/>
    <xf numFmtId="0" fontId="0" fillId="0" borderId="13" xfId="0" applyBorder="1"/>
    <xf numFmtId="4" fontId="0" fillId="3" borderId="0" xfId="0" applyNumberFormat="1" applyFill="1" applyAlignment="1">
      <alignment horizontal="center"/>
    </xf>
    <xf numFmtId="2" fontId="2" fillId="3" borderId="5" xfId="0" applyNumberFormat="1" applyFont="1" applyFill="1" applyBorder="1" applyAlignment="1">
      <alignment horizontal="center"/>
    </xf>
    <xf numFmtId="2" fontId="2" fillId="3" borderId="11" xfId="0" applyNumberFormat="1" applyFont="1" applyFill="1" applyBorder="1" applyAlignment="1">
      <alignment horizontal="center"/>
    </xf>
    <xf numFmtId="2" fontId="2" fillId="3" borderId="0" xfId="0" applyNumberFormat="1" applyFont="1" applyFill="1" applyBorder="1" applyAlignment="1">
      <alignment horizontal="center"/>
    </xf>
    <xf numFmtId="2" fontId="2" fillId="3" borderId="8" xfId="0" applyNumberFormat="1" applyFont="1" applyFill="1" applyBorder="1" applyAlignment="1">
      <alignment horizontal="center"/>
    </xf>
    <xf numFmtId="2" fontId="2" fillId="3" borderId="12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2" fillId="6" borderId="15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164" fontId="11" fillId="7" borderId="3" xfId="0" applyNumberFormat="1" applyFont="1" applyFill="1" applyBorder="1" applyAlignment="1">
      <alignment horizontal="center"/>
    </xf>
    <xf numFmtId="164" fontId="11" fillId="7" borderId="4" xfId="0" applyNumberFormat="1" applyFont="1" applyFill="1" applyBorder="1" applyAlignment="1">
      <alignment horizontal="center"/>
    </xf>
    <xf numFmtId="0" fontId="12" fillId="0" borderId="0" xfId="0" applyFont="1" applyFill="1" applyBorder="1"/>
    <xf numFmtId="0" fontId="2" fillId="7" borderId="5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11" fillId="9" borderId="3" xfId="0" applyFont="1" applyFill="1" applyBorder="1" applyAlignment="1">
      <alignment horizontal="center"/>
    </xf>
    <xf numFmtId="0" fontId="11" fillId="9" borderId="4" xfId="0" applyFont="1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9" borderId="5" xfId="0" applyFill="1" applyBorder="1" applyAlignment="1">
      <alignment horizontal="center"/>
    </xf>
    <xf numFmtId="0" fontId="2" fillId="5" borderId="15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15" xfId="0" applyFont="1" applyFill="1" applyBorder="1"/>
    <xf numFmtId="0" fontId="13" fillId="5" borderId="14" xfId="0" applyFont="1" applyFill="1" applyBorder="1"/>
    <xf numFmtId="0" fontId="0" fillId="5" borderId="11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2" fontId="0" fillId="5" borderId="11" xfId="0" applyNumberFormat="1" applyFill="1" applyBorder="1" applyAlignment="1">
      <alignment horizontal="center"/>
    </xf>
    <xf numFmtId="2" fontId="0" fillId="5" borderId="0" xfId="0" applyNumberFormat="1" applyFill="1" applyBorder="1" applyAlignment="1">
      <alignment horizontal="center"/>
    </xf>
    <xf numFmtId="2" fontId="0" fillId="5" borderId="12" xfId="0" applyNumberFormat="1" applyFill="1" applyBorder="1" applyAlignment="1">
      <alignment horizontal="center"/>
    </xf>
    <xf numFmtId="2" fontId="0" fillId="5" borderId="8" xfId="0" applyNumberFormat="1" applyFill="1" applyBorder="1" applyAlignment="1">
      <alignment horizontal="center"/>
    </xf>
    <xf numFmtId="2" fontId="0" fillId="5" borderId="9" xfId="0" applyNumberFormat="1" applyFill="1" applyBorder="1" applyAlignment="1">
      <alignment horizontal="center"/>
    </xf>
    <xf numFmtId="2" fontId="0" fillId="5" borderId="10" xfId="0" applyNumberFormat="1" applyFill="1" applyBorder="1" applyAlignment="1">
      <alignment horizontal="center"/>
    </xf>
    <xf numFmtId="164" fontId="0" fillId="0" borderId="0" xfId="0" applyNumberFormat="1"/>
    <xf numFmtId="0" fontId="6" fillId="0" borderId="1" xfId="0" applyFont="1" applyBorder="1" applyAlignment="1">
      <alignment horizontal="center"/>
    </xf>
    <xf numFmtId="41" fontId="0" fillId="0" borderId="1" xfId="1" applyFont="1" applyBorder="1" applyAlignment="1">
      <alignment horizontal="center"/>
    </xf>
    <xf numFmtId="41" fontId="6" fillId="0" borderId="1" xfId="1" applyFont="1" applyBorder="1" applyAlignment="1">
      <alignment horizontal="center"/>
    </xf>
    <xf numFmtId="164" fontId="0" fillId="0" borderId="1" xfId="1" applyNumberFormat="1" applyFont="1" applyBorder="1" applyAlignment="1">
      <alignment horizontal="center"/>
    </xf>
    <xf numFmtId="41" fontId="7" fillId="0" borderId="1" xfId="1" applyFont="1" applyBorder="1" applyAlignment="1">
      <alignment horizontal="center"/>
    </xf>
    <xf numFmtId="41" fontId="0" fillId="0" borderId="0" xfId="1" applyFont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41" fontId="0" fillId="0" borderId="1" xfId="1" applyFont="1" applyBorder="1"/>
    <xf numFmtId="0" fontId="8" fillId="2" borderId="2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17" fontId="3" fillId="0" borderId="1" xfId="0" applyNumberFormat="1" applyFont="1" applyBorder="1" applyAlignment="1">
      <alignment horizontal="center"/>
    </xf>
    <xf numFmtId="16" fontId="3" fillId="0" borderId="1" xfId="0" applyNumberFormat="1" applyFont="1" applyBorder="1" applyAlignment="1">
      <alignment horizontal="center"/>
    </xf>
    <xf numFmtId="0" fontId="2" fillId="5" borderId="11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5" fillId="5" borderId="2" xfId="0" applyFont="1" applyFill="1" applyBorder="1" applyAlignment="1">
      <alignment horizontal="left" vertical="center"/>
    </xf>
    <xf numFmtId="0" fontId="5" fillId="5" borderId="3" xfId="0" applyFont="1" applyFill="1" applyBorder="1" applyAlignment="1">
      <alignment horizontal="left" vertical="center"/>
    </xf>
    <xf numFmtId="0" fontId="5" fillId="5" borderId="4" xfId="0" applyFont="1" applyFill="1" applyBorder="1" applyAlignment="1">
      <alignment horizontal="left" vertical="center"/>
    </xf>
    <xf numFmtId="0" fontId="9" fillId="5" borderId="2" xfId="0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5711482010694733E-2"/>
          <c:y val="3.0904717286122277E-2"/>
          <c:w val="0.91558838928917652"/>
          <c:h val="0.8261842530644028"/>
        </c:manualLayout>
      </c:layout>
      <c:lineChart>
        <c:grouping val="standard"/>
        <c:ser>
          <c:idx val="0"/>
          <c:order val="0"/>
          <c:tx>
            <c:strRef>
              <c:f>Stats!$B$2</c:f>
              <c:strCache>
                <c:ptCount val="1"/>
                <c:pt idx="0">
                  <c:v>Total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Stats!$A$3:$A$59</c:f>
              <c:numCache>
                <c:formatCode>mmm\-yy</c:formatCode>
                <c:ptCount val="57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</c:numCache>
            </c:numRef>
          </c:cat>
          <c:val>
            <c:numRef>
              <c:f>Stats!$B$3:$B$59</c:f>
              <c:numCache>
                <c:formatCode>#,##0</c:formatCode>
                <c:ptCount val="57"/>
                <c:pt idx="0">
                  <c:v>10346</c:v>
                </c:pt>
                <c:pt idx="1">
                  <c:v>10208</c:v>
                </c:pt>
                <c:pt idx="2">
                  <c:v>5923</c:v>
                </c:pt>
                <c:pt idx="3">
                  <c:v>10079</c:v>
                </c:pt>
                <c:pt idx="4">
                  <c:v>11236</c:v>
                </c:pt>
                <c:pt idx="5">
                  <c:v>10748</c:v>
                </c:pt>
                <c:pt idx="6">
                  <c:v>9777</c:v>
                </c:pt>
                <c:pt idx="7">
                  <c:v>9314</c:v>
                </c:pt>
                <c:pt idx="8">
                  <c:v>9353</c:v>
                </c:pt>
                <c:pt idx="9">
                  <c:v>6337</c:v>
                </c:pt>
                <c:pt idx="10">
                  <c:v>12578</c:v>
                </c:pt>
                <c:pt idx="11">
                  <c:v>11445</c:v>
                </c:pt>
                <c:pt idx="12">
                  <c:v>9237</c:v>
                </c:pt>
                <c:pt idx="13">
                  <c:v>10643</c:v>
                </c:pt>
                <c:pt idx="14">
                  <c:v>12191</c:v>
                </c:pt>
                <c:pt idx="15">
                  <c:v>10369</c:v>
                </c:pt>
                <c:pt idx="16">
                  <c:v>12881</c:v>
                </c:pt>
                <c:pt idx="17">
                  <c:v>11257</c:v>
                </c:pt>
                <c:pt idx="18">
                  <c:v>10168</c:v>
                </c:pt>
                <c:pt idx="19">
                  <c:v>11065</c:v>
                </c:pt>
                <c:pt idx="20">
                  <c:v>10516</c:v>
                </c:pt>
                <c:pt idx="21">
                  <c:v>13720</c:v>
                </c:pt>
                <c:pt idx="22">
                  <c:v>19482</c:v>
                </c:pt>
                <c:pt idx="23">
                  <c:v>18300</c:v>
                </c:pt>
                <c:pt idx="24">
                  <c:v>17098</c:v>
                </c:pt>
                <c:pt idx="25">
                  <c:v>19891</c:v>
                </c:pt>
                <c:pt idx="26">
                  <c:v>14792</c:v>
                </c:pt>
                <c:pt idx="27">
                  <c:v>14629</c:v>
                </c:pt>
                <c:pt idx="28">
                  <c:v>13249</c:v>
                </c:pt>
                <c:pt idx="29">
                  <c:v>11508</c:v>
                </c:pt>
                <c:pt idx="30">
                  <c:v>12208</c:v>
                </c:pt>
                <c:pt idx="31">
                  <c:v>13065</c:v>
                </c:pt>
                <c:pt idx="32">
                  <c:v>11316</c:v>
                </c:pt>
                <c:pt idx="33">
                  <c:v>13567</c:v>
                </c:pt>
                <c:pt idx="34">
                  <c:v>13692</c:v>
                </c:pt>
                <c:pt idx="35">
                  <c:v>11956</c:v>
                </c:pt>
                <c:pt idx="36">
                  <c:v>9738</c:v>
                </c:pt>
                <c:pt idx="37">
                  <c:v>10815</c:v>
                </c:pt>
                <c:pt idx="38">
                  <c:v>10393</c:v>
                </c:pt>
                <c:pt idx="39">
                  <c:v>11425</c:v>
                </c:pt>
                <c:pt idx="40">
                  <c:v>4670</c:v>
                </c:pt>
                <c:pt idx="41">
                  <c:v>11717</c:v>
                </c:pt>
                <c:pt idx="42">
                  <c:v>11059</c:v>
                </c:pt>
                <c:pt idx="43">
                  <c:v>9873</c:v>
                </c:pt>
                <c:pt idx="44">
                  <c:v>7293</c:v>
                </c:pt>
                <c:pt idx="45">
                  <c:v>9578</c:v>
                </c:pt>
                <c:pt idx="46">
                  <c:v>9907</c:v>
                </c:pt>
                <c:pt idx="47">
                  <c:v>10300</c:v>
                </c:pt>
                <c:pt idx="48">
                  <c:v>8087</c:v>
                </c:pt>
                <c:pt idx="49">
                  <c:v>7899</c:v>
                </c:pt>
                <c:pt idx="50">
                  <c:v>8581</c:v>
                </c:pt>
                <c:pt idx="51">
                  <c:v>14929</c:v>
                </c:pt>
                <c:pt idx="52">
                  <c:v>11297</c:v>
                </c:pt>
                <c:pt idx="53">
                  <c:v>10967</c:v>
                </c:pt>
                <c:pt idx="54">
                  <c:v>8462</c:v>
                </c:pt>
                <c:pt idx="55">
                  <c:v>8112</c:v>
                </c:pt>
                <c:pt idx="56">
                  <c:v>6256</c:v>
                </c:pt>
              </c:numCache>
            </c:numRef>
          </c:val>
        </c:ser>
        <c:ser>
          <c:idx val="1"/>
          <c:order val="1"/>
          <c:tx>
            <c:strRef>
              <c:f>Stats!$C$2</c:f>
              <c:strCache>
                <c:ptCount val="1"/>
                <c:pt idx="0">
                  <c:v>Urban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Stats!$A$3:$A$59</c:f>
              <c:numCache>
                <c:formatCode>mmm\-yy</c:formatCode>
                <c:ptCount val="57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</c:numCache>
            </c:numRef>
          </c:cat>
          <c:val>
            <c:numRef>
              <c:f>Stats!$C$3:$C$59</c:f>
              <c:numCache>
                <c:formatCode>#,##0</c:formatCode>
                <c:ptCount val="57"/>
                <c:pt idx="0">
                  <c:v>8020</c:v>
                </c:pt>
                <c:pt idx="1">
                  <c:v>7837</c:v>
                </c:pt>
                <c:pt idx="2">
                  <c:v>4575</c:v>
                </c:pt>
                <c:pt idx="3">
                  <c:v>8284</c:v>
                </c:pt>
                <c:pt idx="4">
                  <c:v>8202</c:v>
                </c:pt>
                <c:pt idx="5">
                  <c:v>8598</c:v>
                </c:pt>
                <c:pt idx="6">
                  <c:v>7557</c:v>
                </c:pt>
                <c:pt idx="7">
                  <c:v>7176</c:v>
                </c:pt>
                <c:pt idx="8">
                  <c:v>7063</c:v>
                </c:pt>
                <c:pt idx="9">
                  <c:v>4594</c:v>
                </c:pt>
                <c:pt idx="10">
                  <c:v>10367</c:v>
                </c:pt>
                <c:pt idx="11">
                  <c:v>9139</c:v>
                </c:pt>
                <c:pt idx="12">
                  <c:v>7277</c:v>
                </c:pt>
                <c:pt idx="13">
                  <c:v>8388</c:v>
                </c:pt>
                <c:pt idx="14">
                  <c:v>9912</c:v>
                </c:pt>
                <c:pt idx="15">
                  <c:v>8075</c:v>
                </c:pt>
                <c:pt idx="16">
                  <c:v>10205</c:v>
                </c:pt>
                <c:pt idx="17">
                  <c:v>9077</c:v>
                </c:pt>
                <c:pt idx="18">
                  <c:v>7826</c:v>
                </c:pt>
                <c:pt idx="19">
                  <c:v>8737</c:v>
                </c:pt>
                <c:pt idx="20">
                  <c:v>8512</c:v>
                </c:pt>
                <c:pt idx="21">
                  <c:v>10968</c:v>
                </c:pt>
                <c:pt idx="22">
                  <c:v>15579</c:v>
                </c:pt>
                <c:pt idx="23">
                  <c:v>14642</c:v>
                </c:pt>
                <c:pt idx="24">
                  <c:v>13829</c:v>
                </c:pt>
                <c:pt idx="25">
                  <c:v>15954</c:v>
                </c:pt>
                <c:pt idx="26">
                  <c:v>11864</c:v>
                </c:pt>
                <c:pt idx="27">
                  <c:v>12284</c:v>
                </c:pt>
                <c:pt idx="28">
                  <c:v>10716</c:v>
                </c:pt>
                <c:pt idx="29">
                  <c:v>8943</c:v>
                </c:pt>
                <c:pt idx="30">
                  <c:v>10318</c:v>
                </c:pt>
                <c:pt idx="31">
                  <c:v>10902</c:v>
                </c:pt>
                <c:pt idx="32">
                  <c:v>8176</c:v>
                </c:pt>
                <c:pt idx="33">
                  <c:v>10934</c:v>
                </c:pt>
                <c:pt idx="34">
                  <c:v>11378</c:v>
                </c:pt>
                <c:pt idx="35">
                  <c:v>9638</c:v>
                </c:pt>
                <c:pt idx="36">
                  <c:v>7863</c:v>
                </c:pt>
                <c:pt idx="37">
                  <c:v>9033</c:v>
                </c:pt>
                <c:pt idx="38">
                  <c:v>8185</c:v>
                </c:pt>
                <c:pt idx="39">
                  <c:v>8867</c:v>
                </c:pt>
                <c:pt idx="40">
                  <c:v>3530</c:v>
                </c:pt>
                <c:pt idx="41">
                  <c:v>9860</c:v>
                </c:pt>
                <c:pt idx="42">
                  <c:v>8757</c:v>
                </c:pt>
                <c:pt idx="43">
                  <c:v>8209</c:v>
                </c:pt>
                <c:pt idx="44">
                  <c:v>5781</c:v>
                </c:pt>
                <c:pt idx="45">
                  <c:v>7840</c:v>
                </c:pt>
                <c:pt idx="46">
                  <c:v>7959</c:v>
                </c:pt>
                <c:pt idx="47">
                  <c:v>8267</c:v>
                </c:pt>
                <c:pt idx="48">
                  <c:v>6789</c:v>
                </c:pt>
                <c:pt idx="49">
                  <c:v>6395</c:v>
                </c:pt>
                <c:pt idx="50">
                  <c:v>7063</c:v>
                </c:pt>
                <c:pt idx="51">
                  <c:v>10511</c:v>
                </c:pt>
                <c:pt idx="52">
                  <c:v>9334</c:v>
                </c:pt>
                <c:pt idx="53">
                  <c:v>8874</c:v>
                </c:pt>
                <c:pt idx="54">
                  <c:v>6537</c:v>
                </c:pt>
                <c:pt idx="55">
                  <c:v>6405</c:v>
                </c:pt>
                <c:pt idx="56">
                  <c:v>4968</c:v>
                </c:pt>
              </c:numCache>
            </c:numRef>
          </c:val>
        </c:ser>
        <c:ser>
          <c:idx val="2"/>
          <c:order val="2"/>
          <c:tx>
            <c:strRef>
              <c:f>Stats!$D$2</c:f>
              <c:strCache>
                <c:ptCount val="1"/>
                <c:pt idx="0">
                  <c:v>Rural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Stats!$A$3:$A$59</c:f>
              <c:numCache>
                <c:formatCode>mmm\-yy</c:formatCode>
                <c:ptCount val="57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</c:numCache>
            </c:numRef>
          </c:cat>
          <c:val>
            <c:numRef>
              <c:f>Stats!$D$3:$D$59</c:f>
              <c:numCache>
                <c:formatCode>#,##0</c:formatCode>
                <c:ptCount val="57"/>
                <c:pt idx="0">
                  <c:v>2326</c:v>
                </c:pt>
                <c:pt idx="1">
                  <c:v>2371</c:v>
                </c:pt>
                <c:pt idx="2">
                  <c:v>1348</c:v>
                </c:pt>
                <c:pt idx="3">
                  <c:v>1795</c:v>
                </c:pt>
                <c:pt idx="4">
                  <c:v>3034</c:v>
                </c:pt>
                <c:pt idx="5">
                  <c:v>2150</c:v>
                </c:pt>
                <c:pt idx="6">
                  <c:v>2220</c:v>
                </c:pt>
                <c:pt idx="7">
                  <c:v>2138</c:v>
                </c:pt>
                <c:pt idx="8">
                  <c:v>2290</c:v>
                </c:pt>
                <c:pt idx="9">
                  <c:v>1743</c:v>
                </c:pt>
                <c:pt idx="10">
                  <c:v>2211</c:v>
                </c:pt>
                <c:pt idx="11">
                  <c:v>2306</c:v>
                </c:pt>
                <c:pt idx="12">
                  <c:v>1960</c:v>
                </c:pt>
                <c:pt idx="13">
                  <c:v>2255</c:v>
                </c:pt>
                <c:pt idx="14">
                  <c:v>2279</c:v>
                </c:pt>
                <c:pt idx="15">
                  <c:v>2294</c:v>
                </c:pt>
                <c:pt idx="16">
                  <c:v>2676</c:v>
                </c:pt>
                <c:pt idx="17">
                  <c:v>2180</c:v>
                </c:pt>
                <c:pt idx="18">
                  <c:v>2342</c:v>
                </c:pt>
                <c:pt idx="19">
                  <c:v>2328</c:v>
                </c:pt>
                <c:pt idx="20">
                  <c:v>2004</c:v>
                </c:pt>
                <c:pt idx="21">
                  <c:v>2752</c:v>
                </c:pt>
                <c:pt idx="22">
                  <c:v>3903</c:v>
                </c:pt>
                <c:pt idx="23">
                  <c:v>3658</c:v>
                </c:pt>
                <c:pt idx="24">
                  <c:v>3269</c:v>
                </c:pt>
                <c:pt idx="25">
                  <c:v>3937</c:v>
                </c:pt>
                <c:pt idx="26">
                  <c:v>2928</c:v>
                </c:pt>
                <c:pt idx="27">
                  <c:v>2345</c:v>
                </c:pt>
                <c:pt idx="28">
                  <c:v>2533</c:v>
                </c:pt>
                <c:pt idx="29">
                  <c:v>2565</c:v>
                </c:pt>
                <c:pt idx="30">
                  <c:v>1890</c:v>
                </c:pt>
                <c:pt idx="31">
                  <c:v>2163</c:v>
                </c:pt>
                <c:pt idx="32">
                  <c:v>3140</c:v>
                </c:pt>
                <c:pt idx="33">
                  <c:v>2633</c:v>
                </c:pt>
                <c:pt idx="34">
                  <c:v>2314</c:v>
                </c:pt>
                <c:pt idx="35">
                  <c:v>2318</c:v>
                </c:pt>
                <c:pt idx="36">
                  <c:v>1875</c:v>
                </c:pt>
                <c:pt idx="37">
                  <c:v>1782</c:v>
                </c:pt>
                <c:pt idx="38">
                  <c:v>2208</c:v>
                </c:pt>
                <c:pt idx="39">
                  <c:v>2558</c:v>
                </c:pt>
                <c:pt idx="40">
                  <c:v>1140</c:v>
                </c:pt>
                <c:pt idx="41">
                  <c:v>1857</c:v>
                </c:pt>
                <c:pt idx="42">
                  <c:v>2302</c:v>
                </c:pt>
                <c:pt idx="43">
                  <c:v>1664</c:v>
                </c:pt>
                <c:pt idx="44">
                  <c:v>1512</c:v>
                </c:pt>
                <c:pt idx="45">
                  <c:v>1738</c:v>
                </c:pt>
                <c:pt idx="46">
                  <c:v>1948</c:v>
                </c:pt>
                <c:pt idx="47">
                  <c:v>2033</c:v>
                </c:pt>
                <c:pt idx="48">
                  <c:v>1298</c:v>
                </c:pt>
                <c:pt idx="49">
                  <c:v>1504</c:v>
                </c:pt>
                <c:pt idx="50">
                  <c:v>1518</c:v>
                </c:pt>
                <c:pt idx="51">
                  <c:v>4418</c:v>
                </c:pt>
                <c:pt idx="52">
                  <c:v>1963</c:v>
                </c:pt>
                <c:pt idx="53">
                  <c:v>2093</c:v>
                </c:pt>
                <c:pt idx="54">
                  <c:v>1925</c:v>
                </c:pt>
                <c:pt idx="55">
                  <c:v>1707</c:v>
                </c:pt>
                <c:pt idx="56">
                  <c:v>1288</c:v>
                </c:pt>
              </c:numCache>
            </c:numRef>
          </c:val>
        </c:ser>
        <c:marker val="1"/>
        <c:axId val="26807680"/>
        <c:axId val="27206784"/>
      </c:lineChart>
      <c:dateAx>
        <c:axId val="26807680"/>
        <c:scaling>
          <c:orientation val="minMax"/>
        </c:scaling>
        <c:axPos val="b"/>
        <c:numFmt formatCode="mmm\-yy" sourceLinked="1"/>
        <c:tickLblPos val="nextTo"/>
        <c:crossAx val="27206784"/>
        <c:crosses val="autoZero"/>
        <c:auto val="1"/>
        <c:lblOffset val="100"/>
      </c:dateAx>
      <c:valAx>
        <c:axId val="27206784"/>
        <c:scaling>
          <c:orientation val="minMax"/>
        </c:scaling>
        <c:axPos val="l"/>
        <c:numFmt formatCode="#,##0" sourceLinked="1"/>
        <c:tickLblPos val="nextTo"/>
        <c:crossAx val="26807680"/>
        <c:crosses val="autoZero"/>
        <c:crossBetween val="between"/>
      </c:valAx>
    </c:plotArea>
    <c:legend>
      <c:legendPos val="r"/>
      <c:legendEntry>
        <c:idx val="3"/>
        <c:delete val="1"/>
      </c:legendEntry>
      <c:legendEntry>
        <c:idx val="4"/>
        <c:delete val="1"/>
      </c:legendEntry>
      <c:legendEntry>
        <c:idx val="5"/>
        <c:delete val="1"/>
      </c:legendEntry>
      <c:layout>
        <c:manualLayout>
          <c:xMode val="edge"/>
          <c:yMode val="edge"/>
          <c:x val="9.3830973830973941E-2"/>
          <c:y val="4.0363718580121354E-2"/>
          <c:w val="0.22491634491634507"/>
          <c:h val="0.1698016008868457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</c:chart>
  <c:spPr>
    <a:solidFill>
      <a:schemeClr val="bg2">
        <a:lumMod val="75000"/>
      </a:schemeClr>
    </a:solidFill>
  </c:sp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3761161708572798E-2"/>
          <c:y val="3.6641979158545918E-2"/>
          <c:w val="0.90448167869355978"/>
          <c:h val="0.85616044281593517"/>
        </c:manualLayout>
      </c:layout>
      <c:barChart>
        <c:barDir val="col"/>
        <c:grouping val="clustered"/>
        <c:ser>
          <c:idx val="0"/>
          <c:order val="0"/>
          <c:tx>
            <c:strRef>
              <c:f>Stats!$A$61</c:f>
              <c:strCache>
                <c:ptCount val="1"/>
                <c:pt idx="0">
                  <c:v>Average 2007</c:v>
                </c:pt>
              </c:strCache>
            </c:strRef>
          </c:tx>
          <c:cat>
            <c:strRef>
              <c:f>Stats!$B$60:$D$60</c:f>
              <c:strCache>
                <c:ptCount val="3"/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Stats!$B$61:$D$61</c:f>
              <c:numCache>
                <c:formatCode>#,##0</c:formatCode>
                <c:ptCount val="3"/>
                <c:pt idx="0">
                  <c:v>9664.8888888888887</c:v>
                </c:pt>
                <c:pt idx="1">
                  <c:v>7479.1111111111113</c:v>
                </c:pt>
                <c:pt idx="2">
                  <c:v>2185.7777777777778</c:v>
                </c:pt>
              </c:numCache>
            </c:numRef>
          </c:val>
        </c:ser>
        <c:ser>
          <c:idx val="1"/>
          <c:order val="1"/>
          <c:tx>
            <c:strRef>
              <c:f>Stats!$A$62</c:f>
              <c:strCache>
                <c:ptCount val="1"/>
                <c:pt idx="0">
                  <c:v>Average 2008</c:v>
                </c:pt>
              </c:strCache>
            </c:strRef>
          </c:tx>
          <c:cat>
            <c:strRef>
              <c:f>Stats!$B$60:$D$60</c:f>
              <c:strCache>
                <c:ptCount val="3"/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Stats!$B$62:$D$62</c:f>
              <c:numCache>
                <c:formatCode>#,##0</c:formatCode>
                <c:ptCount val="3"/>
                <c:pt idx="0">
                  <c:v>10723.916666666666</c:v>
                </c:pt>
                <c:pt idx="1">
                  <c:v>8509.0833333333339</c:v>
                </c:pt>
                <c:pt idx="2">
                  <c:v>2214.8333333333335</c:v>
                </c:pt>
              </c:numCache>
            </c:numRef>
          </c:val>
        </c:ser>
        <c:ser>
          <c:idx val="2"/>
          <c:order val="2"/>
          <c:tx>
            <c:strRef>
              <c:f>Stats!$A$63</c:f>
              <c:strCache>
                <c:ptCount val="1"/>
                <c:pt idx="0">
                  <c:v>Average 2009</c:v>
                </c:pt>
              </c:strCache>
            </c:strRef>
          </c:tx>
          <c:cat>
            <c:strRef>
              <c:f>Stats!$B$60:$D$60</c:f>
              <c:strCache>
                <c:ptCount val="3"/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Stats!$B$63:$D$63</c:f>
              <c:numCache>
                <c:formatCode>#,##0</c:formatCode>
                <c:ptCount val="3"/>
                <c:pt idx="0">
                  <c:v>14938.166666666666</c:v>
                </c:pt>
                <c:pt idx="1">
                  <c:v>12014.583333333334</c:v>
                </c:pt>
                <c:pt idx="2">
                  <c:v>2923.5833333333335</c:v>
                </c:pt>
              </c:numCache>
            </c:numRef>
          </c:val>
        </c:ser>
        <c:ser>
          <c:idx val="3"/>
          <c:order val="3"/>
          <c:tx>
            <c:strRef>
              <c:f>Stats!$A$64</c:f>
              <c:strCache>
                <c:ptCount val="1"/>
                <c:pt idx="0">
                  <c:v>Average 2010</c:v>
                </c:pt>
              </c:strCache>
            </c:strRef>
          </c:tx>
          <c:cat>
            <c:strRef>
              <c:f>Stats!$B$60:$D$60</c:f>
              <c:strCache>
                <c:ptCount val="3"/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Stats!$B$64:$D$64</c:f>
              <c:numCache>
                <c:formatCode>#,##0</c:formatCode>
                <c:ptCount val="3"/>
                <c:pt idx="0">
                  <c:v>10516.5</c:v>
                </c:pt>
                <c:pt idx="1">
                  <c:v>8502.9166666666661</c:v>
                </c:pt>
                <c:pt idx="2">
                  <c:v>2013.5833333333333</c:v>
                </c:pt>
              </c:numCache>
            </c:numRef>
          </c:val>
        </c:ser>
        <c:ser>
          <c:idx val="4"/>
          <c:order val="4"/>
          <c:tx>
            <c:strRef>
              <c:f>Stats!$A$65</c:f>
              <c:strCache>
                <c:ptCount val="1"/>
                <c:pt idx="0">
                  <c:v>Average 2011</c:v>
                </c:pt>
              </c:strCache>
            </c:strRef>
          </c:tx>
          <c:cat>
            <c:strRef>
              <c:f>Stats!$B$60:$D$60</c:f>
              <c:strCache>
                <c:ptCount val="3"/>
                <c:pt idx="1">
                  <c:v>Urban Claims</c:v>
                </c:pt>
                <c:pt idx="2">
                  <c:v>Rural Claims</c:v>
                </c:pt>
              </c:strCache>
            </c:strRef>
          </c:cat>
          <c:val>
            <c:numRef>
              <c:f>Stats!$B$65:$D$65</c:f>
              <c:numCache>
                <c:formatCode>#,##0</c:formatCode>
                <c:ptCount val="3"/>
                <c:pt idx="0">
                  <c:v>9531.25</c:v>
                </c:pt>
                <c:pt idx="1">
                  <c:v>7578.5</c:v>
                </c:pt>
                <c:pt idx="2">
                  <c:v>1952.75</c:v>
                </c:pt>
              </c:numCache>
            </c:numRef>
          </c:val>
        </c:ser>
        <c:axId val="27251456"/>
        <c:axId val="27252992"/>
      </c:barChart>
      <c:catAx>
        <c:axId val="27251456"/>
        <c:scaling>
          <c:orientation val="minMax"/>
        </c:scaling>
        <c:axPos val="b"/>
        <c:tickLblPos val="nextTo"/>
        <c:crossAx val="27252992"/>
        <c:crosses val="autoZero"/>
        <c:auto val="1"/>
        <c:lblAlgn val="ctr"/>
        <c:lblOffset val="100"/>
      </c:catAx>
      <c:valAx>
        <c:axId val="27252992"/>
        <c:scaling>
          <c:orientation val="minMax"/>
        </c:scaling>
        <c:axPos val="l"/>
        <c:numFmt formatCode="#,##0" sourceLinked="1"/>
        <c:tickLblPos val="nextTo"/>
        <c:crossAx val="272514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0373457234294798"/>
          <c:y val="6.3945843403237945E-2"/>
          <c:w val="0.17173358552113124"/>
          <c:h val="0.378200930329254"/>
        </c:manualLayout>
      </c:layout>
      <c:txPr>
        <a:bodyPr/>
        <a:lstStyle/>
        <a:p>
          <a:pPr>
            <a:defRPr sz="1400"/>
          </a:pPr>
          <a:endParaRPr lang="en-US"/>
        </a:p>
      </c:txPr>
    </c:legend>
    <c:plotVisOnly val="1"/>
  </c:chart>
  <c:spPr>
    <a:solidFill>
      <a:schemeClr val="accent3">
        <a:lumMod val="60000"/>
        <a:lumOff val="40000"/>
      </a:schemeClr>
    </a:soli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7623040363197837E-2"/>
          <c:y val="3.2251328061116712E-2"/>
          <c:w val="0.90628062708377877"/>
          <c:h val="0.82432607688744786"/>
        </c:manualLayout>
      </c:layout>
      <c:lineChart>
        <c:grouping val="standard"/>
        <c:ser>
          <c:idx val="0"/>
          <c:order val="0"/>
          <c:tx>
            <c:strRef>
              <c:f>Stats1!$B$2</c:f>
              <c:strCache>
                <c:ptCount val="1"/>
                <c:pt idx="0">
                  <c:v>Urban Claims as a % of Total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Stats1!$A$3:$A$59</c:f>
              <c:numCache>
                <c:formatCode>mmm\-yy</c:formatCode>
                <c:ptCount val="57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</c:numCache>
            </c:numRef>
          </c:cat>
          <c:val>
            <c:numRef>
              <c:f>Stats1!$B$3:$B$59</c:f>
              <c:numCache>
                <c:formatCode>#,##0.00</c:formatCode>
                <c:ptCount val="57"/>
                <c:pt idx="0">
                  <c:v>77.517881306785227</c:v>
                </c:pt>
                <c:pt idx="1">
                  <c:v>76.773119122257043</c:v>
                </c:pt>
                <c:pt idx="2">
                  <c:v>77.241262873543818</c:v>
                </c:pt>
                <c:pt idx="3">
                  <c:v>82.190693521182652</c:v>
                </c:pt>
                <c:pt idx="4">
                  <c:v>72.997508009967959</c:v>
                </c:pt>
                <c:pt idx="5">
                  <c:v>79.996278377372533</c:v>
                </c:pt>
                <c:pt idx="6">
                  <c:v>77.293648358392147</c:v>
                </c:pt>
                <c:pt idx="7">
                  <c:v>77.045308138286444</c:v>
                </c:pt>
                <c:pt idx="8">
                  <c:v>75.515877258633594</c:v>
                </c:pt>
                <c:pt idx="9">
                  <c:v>72.494871390247752</c:v>
                </c:pt>
                <c:pt idx="10">
                  <c:v>82.421688662744472</c:v>
                </c:pt>
                <c:pt idx="11">
                  <c:v>79.851463521188293</c:v>
                </c:pt>
                <c:pt idx="12">
                  <c:v>78.780989498755005</c:v>
                </c:pt>
                <c:pt idx="13">
                  <c:v>78.812364934698863</c:v>
                </c:pt>
                <c:pt idx="14">
                  <c:v>81.305881387909125</c:v>
                </c:pt>
                <c:pt idx="15">
                  <c:v>77.876362233580863</c:v>
                </c:pt>
                <c:pt idx="16">
                  <c:v>79.225215433584353</c:v>
                </c:pt>
                <c:pt idx="17">
                  <c:v>80.634272008528029</c:v>
                </c:pt>
                <c:pt idx="18">
                  <c:v>76.966955153422504</c:v>
                </c:pt>
                <c:pt idx="19">
                  <c:v>78.960686850429283</c:v>
                </c:pt>
                <c:pt idx="20">
                  <c:v>80.943324457968814</c:v>
                </c:pt>
                <c:pt idx="21">
                  <c:v>79.941690962099116</c:v>
                </c:pt>
                <c:pt idx="22">
                  <c:v>79.966122574684334</c:v>
                </c:pt>
                <c:pt idx="23">
                  <c:v>80.010928961748633</c:v>
                </c:pt>
                <c:pt idx="24">
                  <c:v>80.88080477248802</c:v>
                </c:pt>
                <c:pt idx="25">
                  <c:v>80.207128852244736</c:v>
                </c:pt>
                <c:pt idx="26">
                  <c:v>80.205516495402918</c:v>
                </c:pt>
                <c:pt idx="27">
                  <c:v>83.970196185658622</c:v>
                </c:pt>
                <c:pt idx="28">
                  <c:v>80.881575967997591</c:v>
                </c:pt>
                <c:pt idx="29">
                  <c:v>77.711157455682994</c:v>
                </c:pt>
                <c:pt idx="30">
                  <c:v>84.518348623853214</c:v>
                </c:pt>
                <c:pt idx="31">
                  <c:v>83.444316877152701</c:v>
                </c:pt>
                <c:pt idx="32">
                  <c:v>72.251679038529517</c:v>
                </c:pt>
                <c:pt idx="33">
                  <c:v>80.592614432077838</c:v>
                </c:pt>
                <c:pt idx="34">
                  <c:v>83.099620216184633</c:v>
                </c:pt>
                <c:pt idx="35">
                  <c:v>80.612244897959187</c:v>
                </c:pt>
                <c:pt idx="36">
                  <c:v>80.745532963647577</c:v>
                </c:pt>
                <c:pt idx="37">
                  <c:v>83.522884882108187</c:v>
                </c:pt>
                <c:pt idx="38">
                  <c:v>78.754931203694795</c:v>
                </c:pt>
                <c:pt idx="39">
                  <c:v>77.610503282275715</c:v>
                </c:pt>
                <c:pt idx="40">
                  <c:v>75.588865096359754</c:v>
                </c:pt>
                <c:pt idx="41">
                  <c:v>84.151233250832121</c:v>
                </c:pt>
                <c:pt idx="42">
                  <c:v>79.184374717424717</c:v>
                </c:pt>
                <c:pt idx="43">
                  <c:v>83.145953610857887</c:v>
                </c:pt>
                <c:pt idx="44">
                  <c:v>79.267791032496916</c:v>
                </c:pt>
                <c:pt idx="45">
                  <c:v>81.854249321361451</c:v>
                </c:pt>
                <c:pt idx="46">
                  <c:v>80.337135358837187</c:v>
                </c:pt>
                <c:pt idx="47">
                  <c:v>80.262135922330103</c:v>
                </c:pt>
                <c:pt idx="48">
                  <c:v>83.949548658340547</c:v>
                </c:pt>
                <c:pt idx="49">
                  <c:v>80.959615141157101</c:v>
                </c:pt>
                <c:pt idx="50">
                  <c:v>82.309754107912838</c:v>
                </c:pt>
                <c:pt idx="51">
                  <c:v>70.406591198338802</c:v>
                </c:pt>
                <c:pt idx="52">
                  <c:v>82.623705408515534</c:v>
                </c:pt>
                <c:pt idx="53">
                  <c:v>80.915473693808707</c:v>
                </c:pt>
                <c:pt idx="54">
                  <c:v>77.251240841408659</c:v>
                </c:pt>
                <c:pt idx="55">
                  <c:v>78.957100591715985</c:v>
                </c:pt>
                <c:pt idx="56">
                  <c:v>79.411764705882348</c:v>
                </c:pt>
              </c:numCache>
            </c:numRef>
          </c:val>
        </c:ser>
        <c:ser>
          <c:idx val="1"/>
          <c:order val="1"/>
          <c:tx>
            <c:strRef>
              <c:f>Stats1!$C$2</c:f>
              <c:strCache>
                <c:ptCount val="1"/>
                <c:pt idx="0">
                  <c:v>Rural Claims as a % of Total Claims</c:v>
                </c:pt>
              </c:strCache>
            </c:strRef>
          </c:tx>
          <c:marker>
            <c:symbol val="none"/>
          </c:marker>
          <c:trendline>
            <c:trendlineType val="poly"/>
            <c:order val="6"/>
          </c:trendline>
          <c:cat>
            <c:numRef>
              <c:f>Stats1!$A$3:$A$59</c:f>
              <c:numCache>
                <c:formatCode>mmm\-yy</c:formatCode>
                <c:ptCount val="57"/>
                <c:pt idx="0">
                  <c:v>39173</c:v>
                </c:pt>
                <c:pt idx="1">
                  <c:v>39203</c:v>
                </c:pt>
                <c:pt idx="2">
                  <c:v>39234</c:v>
                </c:pt>
                <c:pt idx="3">
                  <c:v>39264</c:v>
                </c:pt>
                <c:pt idx="4">
                  <c:v>39295</c:v>
                </c:pt>
                <c:pt idx="5">
                  <c:v>39326</c:v>
                </c:pt>
                <c:pt idx="6">
                  <c:v>39356</c:v>
                </c:pt>
                <c:pt idx="7">
                  <c:v>39387</c:v>
                </c:pt>
                <c:pt idx="8">
                  <c:v>39417</c:v>
                </c:pt>
                <c:pt idx="9">
                  <c:v>39448</c:v>
                </c:pt>
                <c:pt idx="10">
                  <c:v>39479</c:v>
                </c:pt>
                <c:pt idx="11">
                  <c:v>39508</c:v>
                </c:pt>
                <c:pt idx="12">
                  <c:v>39539</c:v>
                </c:pt>
                <c:pt idx="13">
                  <c:v>39569</c:v>
                </c:pt>
                <c:pt idx="14">
                  <c:v>39600</c:v>
                </c:pt>
                <c:pt idx="15">
                  <c:v>39630</c:v>
                </c:pt>
                <c:pt idx="16">
                  <c:v>39661</c:v>
                </c:pt>
                <c:pt idx="17">
                  <c:v>39692</c:v>
                </c:pt>
                <c:pt idx="18">
                  <c:v>39722</c:v>
                </c:pt>
                <c:pt idx="19">
                  <c:v>39753</c:v>
                </c:pt>
                <c:pt idx="20">
                  <c:v>39783</c:v>
                </c:pt>
                <c:pt idx="21">
                  <c:v>39814</c:v>
                </c:pt>
                <c:pt idx="22">
                  <c:v>39845</c:v>
                </c:pt>
                <c:pt idx="23">
                  <c:v>39873</c:v>
                </c:pt>
                <c:pt idx="24">
                  <c:v>39904</c:v>
                </c:pt>
                <c:pt idx="25">
                  <c:v>39934</c:v>
                </c:pt>
                <c:pt idx="26">
                  <c:v>39965</c:v>
                </c:pt>
                <c:pt idx="27">
                  <c:v>39995</c:v>
                </c:pt>
                <c:pt idx="28">
                  <c:v>40026</c:v>
                </c:pt>
                <c:pt idx="29">
                  <c:v>40057</c:v>
                </c:pt>
                <c:pt idx="30">
                  <c:v>40087</c:v>
                </c:pt>
                <c:pt idx="31">
                  <c:v>40118</c:v>
                </c:pt>
                <c:pt idx="32">
                  <c:v>40148</c:v>
                </c:pt>
                <c:pt idx="33">
                  <c:v>40179</c:v>
                </c:pt>
                <c:pt idx="34">
                  <c:v>40210</c:v>
                </c:pt>
                <c:pt idx="35">
                  <c:v>40238</c:v>
                </c:pt>
                <c:pt idx="36">
                  <c:v>40269</c:v>
                </c:pt>
                <c:pt idx="37">
                  <c:v>40299</c:v>
                </c:pt>
                <c:pt idx="38">
                  <c:v>40330</c:v>
                </c:pt>
                <c:pt idx="39">
                  <c:v>40360</c:v>
                </c:pt>
                <c:pt idx="40">
                  <c:v>40391</c:v>
                </c:pt>
                <c:pt idx="41">
                  <c:v>40422</c:v>
                </c:pt>
                <c:pt idx="42">
                  <c:v>40452</c:v>
                </c:pt>
                <c:pt idx="43">
                  <c:v>40483</c:v>
                </c:pt>
                <c:pt idx="44">
                  <c:v>40513</c:v>
                </c:pt>
                <c:pt idx="45">
                  <c:v>40544</c:v>
                </c:pt>
                <c:pt idx="46">
                  <c:v>40575</c:v>
                </c:pt>
                <c:pt idx="47">
                  <c:v>40603</c:v>
                </c:pt>
                <c:pt idx="48">
                  <c:v>40634</c:v>
                </c:pt>
                <c:pt idx="49">
                  <c:v>40664</c:v>
                </c:pt>
                <c:pt idx="50">
                  <c:v>40695</c:v>
                </c:pt>
                <c:pt idx="51">
                  <c:v>40725</c:v>
                </c:pt>
                <c:pt idx="52">
                  <c:v>40756</c:v>
                </c:pt>
                <c:pt idx="53">
                  <c:v>40787</c:v>
                </c:pt>
                <c:pt idx="54">
                  <c:v>40817</c:v>
                </c:pt>
                <c:pt idx="55">
                  <c:v>40848</c:v>
                </c:pt>
                <c:pt idx="56">
                  <c:v>40878</c:v>
                </c:pt>
              </c:numCache>
            </c:numRef>
          </c:cat>
          <c:val>
            <c:numRef>
              <c:f>Stats1!$C$3:$C$59</c:f>
              <c:numCache>
                <c:formatCode>#,##0.00</c:formatCode>
                <c:ptCount val="57"/>
                <c:pt idx="0">
                  <c:v>22.482118693214769</c:v>
                </c:pt>
                <c:pt idx="1">
                  <c:v>23.226880877742946</c:v>
                </c:pt>
                <c:pt idx="2">
                  <c:v>22.75873712645619</c:v>
                </c:pt>
                <c:pt idx="3">
                  <c:v>17.809306478817344</c:v>
                </c:pt>
                <c:pt idx="4">
                  <c:v>27.002491990032041</c:v>
                </c:pt>
                <c:pt idx="5">
                  <c:v>20.003721622627467</c:v>
                </c:pt>
                <c:pt idx="6">
                  <c:v>22.706351641607856</c:v>
                </c:pt>
                <c:pt idx="7">
                  <c:v>22.954691861713549</c:v>
                </c:pt>
                <c:pt idx="8">
                  <c:v>24.484122741366406</c:v>
                </c:pt>
                <c:pt idx="9">
                  <c:v>27.505128609752248</c:v>
                </c:pt>
                <c:pt idx="10">
                  <c:v>17.578311337255524</c:v>
                </c:pt>
                <c:pt idx="11">
                  <c:v>20.148536478811707</c:v>
                </c:pt>
                <c:pt idx="12">
                  <c:v>21.219010501244991</c:v>
                </c:pt>
                <c:pt idx="13">
                  <c:v>21.187635065301137</c:v>
                </c:pt>
                <c:pt idx="14">
                  <c:v>18.694118612090886</c:v>
                </c:pt>
                <c:pt idx="15">
                  <c:v>22.123637766419137</c:v>
                </c:pt>
                <c:pt idx="16">
                  <c:v>20.774784566415651</c:v>
                </c:pt>
                <c:pt idx="17">
                  <c:v>19.365727991471974</c:v>
                </c:pt>
                <c:pt idx="18">
                  <c:v>23.033044846577496</c:v>
                </c:pt>
                <c:pt idx="19">
                  <c:v>21.039313149570717</c:v>
                </c:pt>
                <c:pt idx="20">
                  <c:v>19.05667554203119</c:v>
                </c:pt>
                <c:pt idx="21">
                  <c:v>20.058309037900873</c:v>
                </c:pt>
                <c:pt idx="22">
                  <c:v>20.033877425315676</c:v>
                </c:pt>
                <c:pt idx="23">
                  <c:v>19.989071038251367</c:v>
                </c:pt>
                <c:pt idx="24">
                  <c:v>19.119195227511991</c:v>
                </c:pt>
                <c:pt idx="25">
                  <c:v>19.792871147755267</c:v>
                </c:pt>
                <c:pt idx="26">
                  <c:v>19.794483504597078</c:v>
                </c:pt>
                <c:pt idx="27">
                  <c:v>16.029803814341374</c:v>
                </c:pt>
                <c:pt idx="28">
                  <c:v>19.118424032002416</c:v>
                </c:pt>
                <c:pt idx="29">
                  <c:v>22.288842544316996</c:v>
                </c:pt>
                <c:pt idx="30">
                  <c:v>15.481651376146788</c:v>
                </c:pt>
                <c:pt idx="31">
                  <c:v>16.555683122847302</c:v>
                </c:pt>
                <c:pt idx="32">
                  <c:v>27.748320961470483</c:v>
                </c:pt>
                <c:pt idx="33">
                  <c:v>19.407385567922162</c:v>
                </c:pt>
                <c:pt idx="34">
                  <c:v>16.900379783815367</c:v>
                </c:pt>
                <c:pt idx="35">
                  <c:v>19.387755102040817</c:v>
                </c:pt>
                <c:pt idx="36">
                  <c:v>19.254467036352434</c:v>
                </c:pt>
                <c:pt idx="37">
                  <c:v>16.477115117891817</c:v>
                </c:pt>
                <c:pt idx="38">
                  <c:v>21.245068796305205</c:v>
                </c:pt>
                <c:pt idx="39">
                  <c:v>22.389496717724288</c:v>
                </c:pt>
                <c:pt idx="40">
                  <c:v>24.411134903640257</c:v>
                </c:pt>
                <c:pt idx="41">
                  <c:v>15.848766749167876</c:v>
                </c:pt>
                <c:pt idx="42">
                  <c:v>20.815625282575279</c:v>
                </c:pt>
                <c:pt idx="43">
                  <c:v>16.854046389142106</c:v>
                </c:pt>
                <c:pt idx="44">
                  <c:v>20.732208967503084</c:v>
                </c:pt>
                <c:pt idx="45">
                  <c:v>18.145750678638546</c:v>
                </c:pt>
                <c:pt idx="46">
                  <c:v>19.662864641162813</c:v>
                </c:pt>
                <c:pt idx="47">
                  <c:v>19.737864077669904</c:v>
                </c:pt>
                <c:pt idx="48">
                  <c:v>16.050451341659453</c:v>
                </c:pt>
                <c:pt idx="49">
                  <c:v>19.040384858842891</c:v>
                </c:pt>
                <c:pt idx="50">
                  <c:v>17.690245892087169</c:v>
                </c:pt>
                <c:pt idx="51">
                  <c:v>29.593408801661198</c:v>
                </c:pt>
                <c:pt idx="52">
                  <c:v>17.376294591484466</c:v>
                </c:pt>
                <c:pt idx="53">
                  <c:v>19.0845263061913</c:v>
                </c:pt>
                <c:pt idx="54">
                  <c:v>22.748759158591351</c:v>
                </c:pt>
                <c:pt idx="55">
                  <c:v>21.042899408284025</c:v>
                </c:pt>
                <c:pt idx="56">
                  <c:v>20.588235294117645</c:v>
                </c:pt>
              </c:numCache>
            </c:numRef>
          </c:val>
        </c:ser>
        <c:marker val="1"/>
        <c:axId val="55529856"/>
        <c:axId val="55531392"/>
      </c:lineChart>
      <c:dateAx>
        <c:axId val="55529856"/>
        <c:scaling>
          <c:orientation val="minMax"/>
        </c:scaling>
        <c:axPos val="b"/>
        <c:numFmt formatCode="mmm\-yy" sourceLinked="1"/>
        <c:tickLblPos val="nextTo"/>
        <c:crossAx val="55531392"/>
        <c:crosses val="autoZero"/>
        <c:auto val="1"/>
        <c:lblOffset val="100"/>
      </c:dateAx>
      <c:valAx>
        <c:axId val="55531392"/>
        <c:scaling>
          <c:orientation val="minMax"/>
          <c:min val="15"/>
        </c:scaling>
        <c:axPos val="l"/>
        <c:numFmt formatCode="#,##0.00" sourceLinked="1"/>
        <c:tickLblPos val="nextTo"/>
        <c:crossAx val="55529856"/>
        <c:crosses val="autoZero"/>
        <c:crossBetween val="between"/>
      </c:valAx>
    </c:plotArea>
    <c:legend>
      <c:legendPos val="r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9.9477477477477524E-2"/>
          <c:y val="2.3361066794755227E-2"/>
          <c:w val="0.41043243243243244"/>
          <c:h val="0.10505686789151356"/>
        </c:manualLayout>
      </c:layout>
      <c:txPr>
        <a:bodyPr/>
        <a:lstStyle/>
        <a:p>
          <a:pPr>
            <a:defRPr sz="1200"/>
          </a:pPr>
          <a:endParaRPr lang="en-US"/>
        </a:p>
      </c:txPr>
    </c:legend>
    <c:plotVisOnly val="1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004032541909264"/>
          <c:y val="4.7907312556804187E-2"/>
          <c:w val="0.8672151325911861"/>
          <c:h val="0.84205911673591172"/>
        </c:manualLayout>
      </c:layout>
      <c:barChart>
        <c:barDir val="col"/>
        <c:grouping val="clustered"/>
        <c:ser>
          <c:idx val="0"/>
          <c:order val="0"/>
          <c:tx>
            <c:strRef>
              <c:f>Stats1!$B$60</c:f>
              <c:strCache>
                <c:ptCount val="1"/>
                <c:pt idx="0">
                  <c:v>Urban Claims as a % of Total Claims</c:v>
                </c:pt>
              </c:strCache>
            </c:strRef>
          </c:tx>
          <c:cat>
            <c:strRef>
              <c:f>Stats1!$A$61:$A$65</c:f>
              <c:strCache>
                <c:ptCount val="5"/>
                <c:pt idx="0">
                  <c:v>Average 2007</c:v>
                </c:pt>
                <c:pt idx="1">
                  <c:v>Average 2008</c:v>
                </c:pt>
                <c:pt idx="2">
                  <c:v>Average 2009</c:v>
                </c:pt>
                <c:pt idx="3">
                  <c:v>Average 2010</c:v>
                </c:pt>
                <c:pt idx="4">
                  <c:v>Average 2011</c:v>
                </c:pt>
              </c:strCache>
            </c:strRef>
          </c:cat>
          <c:val>
            <c:numRef>
              <c:f>Stats1!$B$61:$B$65</c:f>
              <c:numCache>
                <c:formatCode>0.00</c:formatCode>
                <c:ptCount val="5"/>
                <c:pt idx="0">
                  <c:v>77.39684188515794</c:v>
                </c:pt>
                <c:pt idx="1">
                  <c:v>79.022839627754777</c:v>
                </c:pt>
                <c:pt idx="2">
                  <c:v>80.332455563961858</c:v>
                </c:pt>
                <c:pt idx="3">
                  <c:v>80.523045798826615</c:v>
                </c:pt>
                <c:pt idx="4">
                  <c:v>79.936526245800778</c:v>
                </c:pt>
              </c:numCache>
            </c:numRef>
          </c:val>
        </c:ser>
        <c:ser>
          <c:idx val="1"/>
          <c:order val="1"/>
          <c:tx>
            <c:strRef>
              <c:f>Stats1!$C$60</c:f>
              <c:strCache>
                <c:ptCount val="1"/>
                <c:pt idx="0">
                  <c:v>Rural Claims as a % of Total Claims</c:v>
                </c:pt>
              </c:strCache>
            </c:strRef>
          </c:tx>
          <c:cat>
            <c:strRef>
              <c:f>Stats1!$A$61:$A$65</c:f>
              <c:strCache>
                <c:ptCount val="5"/>
                <c:pt idx="0">
                  <c:v>Average 2007</c:v>
                </c:pt>
                <c:pt idx="1">
                  <c:v>Average 2008</c:v>
                </c:pt>
                <c:pt idx="2">
                  <c:v>Average 2009</c:v>
                </c:pt>
                <c:pt idx="3">
                  <c:v>Average 2010</c:v>
                </c:pt>
                <c:pt idx="4">
                  <c:v>Average 2011</c:v>
                </c:pt>
              </c:strCache>
            </c:strRef>
          </c:cat>
          <c:val>
            <c:numRef>
              <c:f>Stats1!$C$61:$C$65</c:f>
              <c:numCache>
                <c:formatCode>0.00</c:formatCode>
                <c:ptCount val="5"/>
                <c:pt idx="0">
                  <c:v>22.60315811484206</c:v>
                </c:pt>
                <c:pt idx="1">
                  <c:v>20.977160372245226</c:v>
                </c:pt>
                <c:pt idx="2">
                  <c:v>19.667544436038138</c:v>
                </c:pt>
                <c:pt idx="3">
                  <c:v>19.476954201173388</c:v>
                </c:pt>
                <c:pt idx="4">
                  <c:v>20.063473754199229</c:v>
                </c:pt>
              </c:numCache>
            </c:numRef>
          </c:val>
        </c:ser>
        <c:axId val="55569024"/>
        <c:axId val="72417664"/>
      </c:barChart>
      <c:catAx>
        <c:axId val="55569024"/>
        <c:scaling>
          <c:orientation val="minMax"/>
        </c:scaling>
        <c:axPos val="b"/>
        <c:tickLblPos val="nextTo"/>
        <c:crossAx val="72417664"/>
        <c:crosses val="autoZero"/>
        <c:auto val="1"/>
        <c:lblAlgn val="ctr"/>
        <c:lblOffset val="100"/>
      </c:catAx>
      <c:valAx>
        <c:axId val="72417664"/>
        <c:scaling>
          <c:orientation val="minMax"/>
        </c:scaling>
        <c:axPos val="l"/>
        <c:numFmt formatCode="0.00" sourceLinked="1"/>
        <c:tickLblPos val="nextTo"/>
        <c:crossAx val="55569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160676590697755"/>
          <c:y val="4.4678672544926114E-2"/>
          <c:w val="0.38350316694057413"/>
          <c:h val="0.13088092143821817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</c:chart>
  <c:spPr>
    <a:solidFill>
      <a:srgbClr val="F79646">
        <a:lumMod val="75000"/>
      </a:srgbClr>
    </a:solidFill>
  </c:spPr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</xdr:row>
      <xdr:rowOff>19050</xdr:rowOff>
    </xdr:from>
    <xdr:to>
      <xdr:col>16</xdr:col>
      <xdr:colOff>219075</xdr:colOff>
      <xdr:row>33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76200</xdr:colOff>
      <xdr:row>71</xdr:row>
      <xdr:rowOff>19050</xdr:rowOff>
    </xdr:from>
    <xdr:to>
      <xdr:col>9</xdr:col>
      <xdr:colOff>228600</xdr:colOff>
      <xdr:row>94</xdr:row>
      <xdr:rowOff>142875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2</xdr:row>
      <xdr:rowOff>47624</xdr:rowOff>
    </xdr:from>
    <xdr:to>
      <xdr:col>15</xdr:col>
      <xdr:colOff>152400</xdr:colOff>
      <xdr:row>29</xdr:row>
      <xdr:rowOff>47624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114299</xdr:colOff>
      <xdr:row>71</xdr:row>
      <xdr:rowOff>19048</xdr:rowOff>
    </xdr:from>
    <xdr:to>
      <xdr:col>7</xdr:col>
      <xdr:colOff>600075</xdr:colOff>
      <xdr:row>103</xdr:row>
      <xdr:rowOff>152400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57"/>
  <sheetViews>
    <sheetView tabSelected="1" zoomScaleNormal="100" workbookViewId="0">
      <selection sqref="A1:BG1"/>
    </sheetView>
  </sheetViews>
  <sheetFormatPr defaultRowHeight="12.75"/>
  <cols>
    <col min="1" max="1" width="20.85546875" customWidth="1"/>
    <col min="2" max="2" width="12.28515625" style="11" customWidth="1"/>
    <col min="3" max="13" width="10.7109375" style="11" customWidth="1"/>
    <col min="14" max="58" width="12.85546875" style="11" customWidth="1"/>
    <col min="59" max="59" width="10.7109375" style="11" customWidth="1"/>
    <col min="60" max="60" width="10.7109375" customWidth="1"/>
  </cols>
  <sheetData>
    <row r="1" spans="1:60" ht="25.5" customHeight="1" thickBot="1">
      <c r="A1" s="95" t="s">
        <v>18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7"/>
      <c r="BH1" s="6"/>
    </row>
    <row r="2" spans="1:60" ht="16.5" customHeight="1">
      <c r="A2" s="31"/>
      <c r="B2" s="94" t="s">
        <v>48</v>
      </c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4"/>
      <c r="AW2" s="94"/>
      <c r="AX2" s="94"/>
      <c r="AY2" s="94"/>
      <c r="AZ2" s="94"/>
      <c r="BA2" s="94"/>
      <c r="BB2" s="94"/>
      <c r="BC2" s="94"/>
      <c r="BD2" s="94"/>
      <c r="BE2" s="94"/>
      <c r="BF2" s="94"/>
      <c r="BG2" s="94"/>
      <c r="BH2" s="7"/>
    </row>
    <row r="3" spans="1:60" s="1" customFormat="1" ht="16.5" customHeight="1">
      <c r="A3" s="38" t="s">
        <v>17</v>
      </c>
      <c r="B3" s="91">
        <v>39173</v>
      </c>
      <c r="C3" s="91">
        <v>39203</v>
      </c>
      <c r="D3" s="91">
        <v>39234</v>
      </c>
      <c r="E3" s="91">
        <v>39264</v>
      </c>
      <c r="F3" s="91">
        <v>39295</v>
      </c>
      <c r="G3" s="91">
        <v>39326</v>
      </c>
      <c r="H3" s="91">
        <v>39356</v>
      </c>
      <c r="I3" s="91">
        <v>39387</v>
      </c>
      <c r="J3" s="91">
        <v>39417</v>
      </c>
      <c r="K3" s="91">
        <v>39448</v>
      </c>
      <c r="L3" s="91">
        <v>39479</v>
      </c>
      <c r="M3" s="91">
        <v>39508</v>
      </c>
      <c r="N3" s="91">
        <v>39539</v>
      </c>
      <c r="O3" s="91">
        <v>39569</v>
      </c>
      <c r="P3" s="91">
        <v>39600</v>
      </c>
      <c r="Q3" s="91">
        <v>39630</v>
      </c>
      <c r="R3" s="91">
        <v>39661</v>
      </c>
      <c r="S3" s="91">
        <v>39692</v>
      </c>
      <c r="T3" s="91">
        <v>39722</v>
      </c>
      <c r="U3" s="91">
        <v>39753</v>
      </c>
      <c r="V3" s="91">
        <v>39783</v>
      </c>
      <c r="W3" s="91">
        <v>39814</v>
      </c>
      <c r="X3" s="91">
        <v>39845</v>
      </c>
      <c r="Y3" s="91">
        <v>39873</v>
      </c>
      <c r="Z3" s="91">
        <v>39904</v>
      </c>
      <c r="AA3" s="91">
        <v>39934</v>
      </c>
      <c r="AB3" s="91">
        <v>39965</v>
      </c>
      <c r="AC3" s="91">
        <v>39995</v>
      </c>
      <c r="AD3" s="91">
        <v>40026</v>
      </c>
      <c r="AE3" s="91">
        <v>40057</v>
      </c>
      <c r="AF3" s="91">
        <v>40087</v>
      </c>
      <c r="AG3" s="91">
        <v>40118</v>
      </c>
      <c r="AH3" s="91">
        <v>40148</v>
      </c>
      <c r="AI3" s="91">
        <v>40179</v>
      </c>
      <c r="AJ3" s="91">
        <v>40210</v>
      </c>
      <c r="AK3" s="91">
        <v>40238</v>
      </c>
      <c r="AL3" s="91">
        <v>40269</v>
      </c>
      <c r="AM3" s="91">
        <v>40299</v>
      </c>
      <c r="AN3" s="91">
        <v>40330</v>
      </c>
      <c r="AO3" s="91">
        <v>40360</v>
      </c>
      <c r="AP3" s="91">
        <v>40391</v>
      </c>
      <c r="AQ3" s="91">
        <v>40422</v>
      </c>
      <c r="AR3" s="91">
        <v>40452</v>
      </c>
      <c r="AS3" s="91">
        <v>40483</v>
      </c>
      <c r="AT3" s="91">
        <v>40513</v>
      </c>
      <c r="AU3" s="91">
        <v>40544</v>
      </c>
      <c r="AV3" s="91">
        <v>40575</v>
      </c>
      <c r="AW3" s="91">
        <v>40603</v>
      </c>
      <c r="AX3" s="92">
        <v>40644</v>
      </c>
      <c r="AY3" s="92">
        <v>40674</v>
      </c>
      <c r="AZ3" s="92">
        <v>40705</v>
      </c>
      <c r="BA3" s="92">
        <v>40735</v>
      </c>
      <c r="BB3" s="92">
        <v>40766</v>
      </c>
      <c r="BC3" s="92">
        <v>40797</v>
      </c>
      <c r="BD3" s="92">
        <v>40827</v>
      </c>
      <c r="BE3" s="92">
        <v>40858</v>
      </c>
      <c r="BF3" s="92">
        <v>40888</v>
      </c>
      <c r="BG3" s="79" t="s">
        <v>16</v>
      </c>
      <c r="BH3" s="8"/>
    </row>
    <row r="4" spans="1:60" ht="15.95" customHeight="1">
      <c r="A4" s="3" t="s">
        <v>0</v>
      </c>
      <c r="B4" s="80">
        <v>83</v>
      </c>
      <c r="C4" s="80">
        <v>103</v>
      </c>
      <c r="D4" s="80">
        <v>25</v>
      </c>
      <c r="E4" s="80">
        <v>137</v>
      </c>
      <c r="F4" s="80">
        <v>129</v>
      </c>
      <c r="G4" s="80">
        <v>72</v>
      </c>
      <c r="H4" s="80">
        <v>106</v>
      </c>
      <c r="I4" s="80">
        <v>86</v>
      </c>
      <c r="J4" s="80">
        <v>43</v>
      </c>
      <c r="K4" s="80">
        <v>67</v>
      </c>
      <c r="L4" s="80">
        <v>75</v>
      </c>
      <c r="M4" s="80">
        <v>52</v>
      </c>
      <c r="N4" s="80">
        <v>68</v>
      </c>
      <c r="O4" s="80">
        <v>60</v>
      </c>
      <c r="P4" s="80">
        <v>86</v>
      </c>
      <c r="Q4" s="80">
        <v>92</v>
      </c>
      <c r="R4" s="80">
        <v>68</v>
      </c>
      <c r="S4" s="80">
        <v>54</v>
      </c>
      <c r="T4" s="80">
        <v>50</v>
      </c>
      <c r="U4" s="80">
        <v>65</v>
      </c>
      <c r="V4" s="80">
        <v>57</v>
      </c>
      <c r="W4" s="80">
        <v>73</v>
      </c>
      <c r="X4" s="80">
        <v>91</v>
      </c>
      <c r="Y4" s="80">
        <v>82</v>
      </c>
      <c r="Z4" s="80">
        <v>106</v>
      </c>
      <c r="AA4" s="80">
        <v>114</v>
      </c>
      <c r="AB4" s="80">
        <v>156</v>
      </c>
      <c r="AC4" s="80">
        <v>81</v>
      </c>
      <c r="AD4" s="80">
        <v>102</v>
      </c>
      <c r="AE4" s="80">
        <v>66</v>
      </c>
      <c r="AF4" s="80">
        <v>85</v>
      </c>
      <c r="AG4" s="88">
        <v>65</v>
      </c>
      <c r="AH4" s="88">
        <v>90</v>
      </c>
      <c r="AI4" s="88">
        <v>113</v>
      </c>
      <c r="AJ4" s="88">
        <v>111</v>
      </c>
      <c r="AK4" s="88">
        <v>115</v>
      </c>
      <c r="AL4" s="88">
        <v>168</v>
      </c>
      <c r="AM4" s="88">
        <v>167</v>
      </c>
      <c r="AN4" s="88">
        <v>249</v>
      </c>
      <c r="AO4" s="88">
        <v>146</v>
      </c>
      <c r="AP4" s="88">
        <v>65</v>
      </c>
      <c r="AQ4" s="88">
        <v>152</v>
      </c>
      <c r="AR4" s="88">
        <v>80</v>
      </c>
      <c r="AS4" s="88">
        <v>82</v>
      </c>
      <c r="AT4" s="88">
        <v>92</v>
      </c>
      <c r="AU4" s="88">
        <v>99</v>
      </c>
      <c r="AV4" s="88">
        <v>57</v>
      </c>
      <c r="AW4" s="88">
        <v>77</v>
      </c>
      <c r="AX4" s="88">
        <v>105</v>
      </c>
      <c r="AY4" s="88">
        <v>64</v>
      </c>
      <c r="AZ4" s="88">
        <v>96</v>
      </c>
      <c r="BA4" s="88">
        <v>106</v>
      </c>
      <c r="BB4" s="88">
        <v>123</v>
      </c>
      <c r="BC4" s="88">
        <v>146</v>
      </c>
      <c r="BD4" s="88">
        <v>186</v>
      </c>
      <c r="BE4" s="88">
        <v>144</v>
      </c>
      <c r="BF4" s="88">
        <v>100</v>
      </c>
      <c r="BG4" s="81">
        <f>SUM(B4:BF4)</f>
        <v>5532</v>
      </c>
      <c r="BH4" s="9"/>
    </row>
    <row r="5" spans="1:60" ht="15.95" customHeight="1">
      <c r="A5" s="3" t="s">
        <v>1</v>
      </c>
      <c r="B5" s="80">
        <v>1611</v>
      </c>
      <c r="C5" s="80">
        <v>1839</v>
      </c>
      <c r="D5" s="80">
        <v>778</v>
      </c>
      <c r="E5" s="80">
        <v>2097</v>
      </c>
      <c r="F5" s="80">
        <v>1833</v>
      </c>
      <c r="G5" s="80">
        <v>2121</v>
      </c>
      <c r="H5" s="80">
        <v>1421</v>
      </c>
      <c r="I5" s="80">
        <v>1619</v>
      </c>
      <c r="J5" s="80">
        <v>1562</v>
      </c>
      <c r="K5" s="80">
        <v>1036</v>
      </c>
      <c r="L5" s="80">
        <v>2401</v>
      </c>
      <c r="M5" s="80">
        <v>2221</v>
      </c>
      <c r="N5" s="80">
        <v>2102</v>
      </c>
      <c r="O5" s="80">
        <v>2231</v>
      </c>
      <c r="P5" s="80">
        <v>2673</v>
      </c>
      <c r="Q5" s="80">
        <v>1591</v>
      </c>
      <c r="R5" s="80">
        <v>2406</v>
      </c>
      <c r="S5" s="80">
        <v>2124</v>
      </c>
      <c r="T5" s="80">
        <v>1513</v>
      </c>
      <c r="U5" s="80">
        <v>2340</v>
      </c>
      <c r="V5" s="80">
        <v>1695</v>
      </c>
      <c r="W5" s="80">
        <v>2837</v>
      </c>
      <c r="X5" s="80">
        <v>3355</v>
      </c>
      <c r="Y5" s="80">
        <v>3283</v>
      </c>
      <c r="Z5" s="80">
        <v>2923</v>
      </c>
      <c r="AA5" s="80">
        <v>3012</v>
      </c>
      <c r="AB5" s="80">
        <v>2927</v>
      </c>
      <c r="AC5" s="80">
        <v>2647</v>
      </c>
      <c r="AD5" s="80">
        <v>2054</v>
      </c>
      <c r="AE5" s="80">
        <v>2123</v>
      </c>
      <c r="AF5" s="80">
        <v>3392</v>
      </c>
      <c r="AG5" s="88">
        <v>3324</v>
      </c>
      <c r="AH5" s="88">
        <v>2889</v>
      </c>
      <c r="AI5" s="88">
        <v>3319</v>
      </c>
      <c r="AJ5" s="88">
        <v>3503</v>
      </c>
      <c r="AK5" s="88">
        <v>2336</v>
      </c>
      <c r="AL5" s="88">
        <v>2047</v>
      </c>
      <c r="AM5" s="88">
        <v>2006</v>
      </c>
      <c r="AN5" s="88">
        <v>1735</v>
      </c>
      <c r="AO5" s="88">
        <v>2930</v>
      </c>
      <c r="AP5" s="88">
        <v>913</v>
      </c>
      <c r="AQ5" s="88">
        <v>2371</v>
      </c>
      <c r="AR5" s="88">
        <v>2586</v>
      </c>
      <c r="AS5" s="88">
        <v>1735</v>
      </c>
      <c r="AT5" s="88">
        <v>1465</v>
      </c>
      <c r="AU5" s="88">
        <v>1864</v>
      </c>
      <c r="AV5" s="88">
        <v>2062</v>
      </c>
      <c r="AW5" s="88">
        <v>2302</v>
      </c>
      <c r="AX5" s="88">
        <v>1724</v>
      </c>
      <c r="AY5" s="88">
        <v>1667</v>
      </c>
      <c r="AZ5" s="88">
        <v>2433</v>
      </c>
      <c r="BA5" s="88">
        <v>2334</v>
      </c>
      <c r="BB5" s="88">
        <v>2486</v>
      </c>
      <c r="BC5" s="88">
        <v>2557</v>
      </c>
      <c r="BD5" s="88">
        <v>1467</v>
      </c>
      <c r="BE5" s="88">
        <v>1587</v>
      </c>
      <c r="BF5" s="88">
        <v>1348</v>
      </c>
      <c r="BG5" s="81">
        <f t="shared" ref="BG5:BG19" si="0">SUM(B5:BF5)</f>
        <v>124757</v>
      </c>
      <c r="BH5" s="9"/>
    </row>
    <row r="6" spans="1:60" ht="15.95" customHeight="1">
      <c r="A6" s="3" t="s">
        <v>2</v>
      </c>
      <c r="B6" s="80">
        <v>271</v>
      </c>
      <c r="C6" s="80">
        <v>105</v>
      </c>
      <c r="D6" s="80">
        <v>103</v>
      </c>
      <c r="E6" s="80">
        <v>168</v>
      </c>
      <c r="F6" s="80">
        <v>360</v>
      </c>
      <c r="G6" s="80">
        <v>210</v>
      </c>
      <c r="H6" s="80">
        <v>283</v>
      </c>
      <c r="I6" s="80">
        <v>225</v>
      </c>
      <c r="J6" s="80">
        <v>231</v>
      </c>
      <c r="K6" s="80">
        <v>206</v>
      </c>
      <c r="L6" s="80">
        <v>242</v>
      </c>
      <c r="M6" s="80">
        <v>133</v>
      </c>
      <c r="N6" s="80">
        <v>148</v>
      </c>
      <c r="O6" s="80">
        <v>138</v>
      </c>
      <c r="P6" s="80">
        <v>178</v>
      </c>
      <c r="Q6" s="80">
        <v>264</v>
      </c>
      <c r="R6" s="80">
        <v>185</v>
      </c>
      <c r="S6" s="80">
        <v>142</v>
      </c>
      <c r="T6" s="80">
        <v>265</v>
      </c>
      <c r="U6" s="80">
        <v>206</v>
      </c>
      <c r="V6" s="80">
        <v>123</v>
      </c>
      <c r="W6" s="80">
        <v>90</v>
      </c>
      <c r="X6" s="80">
        <v>261</v>
      </c>
      <c r="Y6" s="80">
        <v>217</v>
      </c>
      <c r="Z6" s="80">
        <v>181</v>
      </c>
      <c r="AA6" s="80">
        <v>223</v>
      </c>
      <c r="AB6" s="80">
        <v>219</v>
      </c>
      <c r="AC6" s="80">
        <v>237</v>
      </c>
      <c r="AD6" s="80">
        <v>197</v>
      </c>
      <c r="AE6" s="80">
        <v>307</v>
      </c>
      <c r="AF6" s="80">
        <v>178</v>
      </c>
      <c r="AG6" s="88">
        <v>238</v>
      </c>
      <c r="AH6" s="88">
        <v>143</v>
      </c>
      <c r="AI6" s="88">
        <v>147</v>
      </c>
      <c r="AJ6" s="88">
        <v>159</v>
      </c>
      <c r="AK6" s="88">
        <v>240</v>
      </c>
      <c r="AL6" s="88">
        <v>97</v>
      </c>
      <c r="AM6" s="88">
        <v>170</v>
      </c>
      <c r="AN6" s="88">
        <v>324</v>
      </c>
      <c r="AO6" s="88">
        <v>345</v>
      </c>
      <c r="AP6" s="88">
        <v>139</v>
      </c>
      <c r="AQ6" s="88">
        <v>146</v>
      </c>
      <c r="AR6" s="88">
        <v>211</v>
      </c>
      <c r="AS6" s="88">
        <v>179</v>
      </c>
      <c r="AT6" s="88">
        <v>105</v>
      </c>
      <c r="AU6" s="88">
        <v>183</v>
      </c>
      <c r="AV6" s="88">
        <v>262</v>
      </c>
      <c r="AW6" s="88">
        <v>182</v>
      </c>
      <c r="AX6" s="88">
        <v>133</v>
      </c>
      <c r="AY6" s="88">
        <v>109</v>
      </c>
      <c r="AZ6" s="88">
        <v>135</v>
      </c>
      <c r="BA6" s="88">
        <v>2730</v>
      </c>
      <c r="BB6" s="88">
        <v>274</v>
      </c>
      <c r="BC6" s="88">
        <v>275</v>
      </c>
      <c r="BD6" s="88">
        <v>249</v>
      </c>
      <c r="BE6" s="88">
        <v>125</v>
      </c>
      <c r="BF6" s="88">
        <v>170</v>
      </c>
      <c r="BG6" s="81">
        <f t="shared" si="0"/>
        <v>13766</v>
      </c>
      <c r="BH6" s="9"/>
    </row>
    <row r="7" spans="1:60" ht="15.95" customHeight="1">
      <c r="A7" s="3" t="s">
        <v>3</v>
      </c>
      <c r="B7" s="80">
        <v>288</v>
      </c>
      <c r="C7" s="80">
        <v>320</v>
      </c>
      <c r="D7" s="80">
        <v>102</v>
      </c>
      <c r="E7" s="80">
        <v>321</v>
      </c>
      <c r="F7" s="80">
        <v>259</v>
      </c>
      <c r="G7" s="80">
        <v>254</v>
      </c>
      <c r="H7" s="80">
        <v>233</v>
      </c>
      <c r="I7" s="80">
        <v>401</v>
      </c>
      <c r="J7" s="80">
        <v>283</v>
      </c>
      <c r="K7" s="80">
        <v>360</v>
      </c>
      <c r="L7" s="80">
        <v>276</v>
      </c>
      <c r="M7" s="80">
        <v>282</v>
      </c>
      <c r="N7" s="80">
        <v>253</v>
      </c>
      <c r="O7" s="80">
        <v>166</v>
      </c>
      <c r="P7" s="80">
        <v>204</v>
      </c>
      <c r="Q7" s="80">
        <v>192</v>
      </c>
      <c r="R7" s="80">
        <v>183</v>
      </c>
      <c r="S7" s="80">
        <v>217</v>
      </c>
      <c r="T7" s="80">
        <v>203</v>
      </c>
      <c r="U7" s="80">
        <v>189</v>
      </c>
      <c r="V7" s="80">
        <v>279</v>
      </c>
      <c r="W7" s="80">
        <v>385</v>
      </c>
      <c r="X7" s="80">
        <v>272</v>
      </c>
      <c r="Y7" s="80">
        <v>251</v>
      </c>
      <c r="Z7" s="80">
        <v>239</v>
      </c>
      <c r="AA7" s="80">
        <v>502</v>
      </c>
      <c r="AB7" s="80">
        <v>220</v>
      </c>
      <c r="AC7" s="80">
        <v>230</v>
      </c>
      <c r="AD7" s="80">
        <v>267</v>
      </c>
      <c r="AE7" s="80">
        <v>182</v>
      </c>
      <c r="AF7" s="80">
        <v>126</v>
      </c>
      <c r="AG7" s="88">
        <v>206</v>
      </c>
      <c r="AH7" s="88">
        <v>99</v>
      </c>
      <c r="AI7" s="88">
        <v>171</v>
      </c>
      <c r="AJ7" s="88">
        <v>129</v>
      </c>
      <c r="AK7" s="88">
        <v>131</v>
      </c>
      <c r="AL7" s="88">
        <v>135</v>
      </c>
      <c r="AM7" s="88">
        <v>91</v>
      </c>
      <c r="AN7" s="88">
        <v>172</v>
      </c>
      <c r="AO7" s="88">
        <v>192</v>
      </c>
      <c r="AP7" s="88">
        <v>139</v>
      </c>
      <c r="AQ7" s="88">
        <v>159</v>
      </c>
      <c r="AR7" s="88">
        <v>244</v>
      </c>
      <c r="AS7" s="88">
        <v>188</v>
      </c>
      <c r="AT7" s="88">
        <v>92</v>
      </c>
      <c r="AU7" s="88">
        <v>139</v>
      </c>
      <c r="AV7" s="88">
        <v>168</v>
      </c>
      <c r="AW7" s="88">
        <v>156</v>
      </c>
      <c r="AX7" s="88">
        <v>84</v>
      </c>
      <c r="AY7" s="88">
        <v>149</v>
      </c>
      <c r="AZ7" s="88">
        <v>145</v>
      </c>
      <c r="BA7" s="88">
        <v>122</v>
      </c>
      <c r="BB7" s="88">
        <v>142</v>
      </c>
      <c r="BC7" s="88">
        <v>224</v>
      </c>
      <c r="BD7" s="88">
        <v>184</v>
      </c>
      <c r="BE7" s="88">
        <v>132</v>
      </c>
      <c r="BF7" s="88">
        <v>104</v>
      </c>
      <c r="BG7" s="81">
        <f t="shared" si="0"/>
        <v>11836</v>
      </c>
      <c r="BH7" s="9"/>
    </row>
    <row r="8" spans="1:60" ht="15.95" customHeight="1">
      <c r="A8" s="3" t="s">
        <v>4</v>
      </c>
      <c r="B8" s="80">
        <v>317</v>
      </c>
      <c r="C8" s="80">
        <v>253</v>
      </c>
      <c r="D8" s="80">
        <v>173</v>
      </c>
      <c r="E8" s="80">
        <v>314</v>
      </c>
      <c r="F8" s="80">
        <v>368</v>
      </c>
      <c r="G8" s="80">
        <v>357</v>
      </c>
      <c r="H8" s="80">
        <v>380</v>
      </c>
      <c r="I8" s="80">
        <v>256</v>
      </c>
      <c r="J8" s="80">
        <v>263</v>
      </c>
      <c r="K8" s="80">
        <v>238</v>
      </c>
      <c r="L8" s="80">
        <v>340</v>
      </c>
      <c r="M8" s="80">
        <v>487</v>
      </c>
      <c r="N8" s="80">
        <v>328</v>
      </c>
      <c r="O8" s="80">
        <v>291</v>
      </c>
      <c r="P8" s="80">
        <v>304</v>
      </c>
      <c r="Q8" s="80">
        <v>408</v>
      </c>
      <c r="R8" s="80">
        <v>603</v>
      </c>
      <c r="S8" s="80">
        <v>396</v>
      </c>
      <c r="T8" s="80">
        <v>530</v>
      </c>
      <c r="U8" s="80">
        <v>346</v>
      </c>
      <c r="V8" s="80">
        <v>213</v>
      </c>
      <c r="W8" s="80">
        <v>451</v>
      </c>
      <c r="X8" s="80">
        <v>769</v>
      </c>
      <c r="Y8" s="80">
        <v>588</v>
      </c>
      <c r="Z8" s="80">
        <v>377</v>
      </c>
      <c r="AA8" s="80">
        <v>434</v>
      </c>
      <c r="AB8" s="80">
        <v>294</v>
      </c>
      <c r="AC8" s="80">
        <v>383</v>
      </c>
      <c r="AD8" s="80">
        <v>384</v>
      </c>
      <c r="AE8" s="80">
        <v>297</v>
      </c>
      <c r="AF8" s="80">
        <v>457</v>
      </c>
      <c r="AG8" s="88">
        <v>414</v>
      </c>
      <c r="AH8" s="88">
        <v>236</v>
      </c>
      <c r="AI8" s="88">
        <v>480</v>
      </c>
      <c r="AJ8" s="88">
        <v>192</v>
      </c>
      <c r="AK8" s="88">
        <v>307</v>
      </c>
      <c r="AL8" s="88">
        <v>282</v>
      </c>
      <c r="AM8" s="88">
        <v>317</v>
      </c>
      <c r="AN8" s="88">
        <v>436</v>
      </c>
      <c r="AO8" s="88">
        <v>656</v>
      </c>
      <c r="AP8" s="88">
        <v>267</v>
      </c>
      <c r="AQ8" s="88">
        <v>360</v>
      </c>
      <c r="AR8" s="88">
        <v>451</v>
      </c>
      <c r="AS8" s="88">
        <v>219</v>
      </c>
      <c r="AT8" s="88">
        <v>327</v>
      </c>
      <c r="AU8" s="88">
        <v>130</v>
      </c>
      <c r="AV8" s="88">
        <v>461</v>
      </c>
      <c r="AW8" s="88">
        <v>378</v>
      </c>
      <c r="AX8" s="88">
        <v>243</v>
      </c>
      <c r="AY8" s="88">
        <v>283</v>
      </c>
      <c r="AZ8" s="88">
        <v>238</v>
      </c>
      <c r="BA8" s="88">
        <v>485</v>
      </c>
      <c r="BB8" s="88">
        <v>301</v>
      </c>
      <c r="BC8" s="88">
        <v>407</v>
      </c>
      <c r="BD8" s="88">
        <v>468</v>
      </c>
      <c r="BE8" s="88">
        <v>439</v>
      </c>
      <c r="BF8" s="88">
        <v>382</v>
      </c>
      <c r="BG8" s="81">
        <f t="shared" si="0"/>
        <v>20758</v>
      </c>
      <c r="BH8" s="9"/>
    </row>
    <row r="9" spans="1:60" ht="15.95" customHeight="1">
      <c r="A9" s="3" t="s">
        <v>5</v>
      </c>
      <c r="B9" s="80">
        <v>499</v>
      </c>
      <c r="C9" s="80">
        <v>784</v>
      </c>
      <c r="D9" s="80">
        <v>563</v>
      </c>
      <c r="E9" s="80">
        <v>483</v>
      </c>
      <c r="F9" s="80">
        <v>485</v>
      </c>
      <c r="G9" s="80">
        <v>503</v>
      </c>
      <c r="H9" s="80">
        <v>482</v>
      </c>
      <c r="I9" s="80">
        <v>394</v>
      </c>
      <c r="J9" s="80">
        <v>375</v>
      </c>
      <c r="K9" s="80">
        <v>431</v>
      </c>
      <c r="L9" s="80">
        <v>563</v>
      </c>
      <c r="M9" s="80">
        <v>305</v>
      </c>
      <c r="N9" s="80">
        <v>491</v>
      </c>
      <c r="O9" s="80">
        <v>333</v>
      </c>
      <c r="P9" s="80">
        <v>468</v>
      </c>
      <c r="Q9" s="80">
        <v>342</v>
      </c>
      <c r="R9" s="80">
        <v>343</v>
      </c>
      <c r="S9" s="80">
        <v>423</v>
      </c>
      <c r="T9" s="80">
        <v>448</v>
      </c>
      <c r="U9" s="80">
        <v>518</v>
      </c>
      <c r="V9" s="80">
        <v>707</v>
      </c>
      <c r="W9" s="80">
        <v>502</v>
      </c>
      <c r="X9" s="80">
        <v>622</v>
      </c>
      <c r="Y9" s="80">
        <v>608</v>
      </c>
      <c r="Z9" s="80">
        <v>616</v>
      </c>
      <c r="AA9" s="80">
        <v>592</v>
      </c>
      <c r="AB9" s="80">
        <v>488</v>
      </c>
      <c r="AC9" s="80">
        <v>299</v>
      </c>
      <c r="AD9" s="80">
        <v>195</v>
      </c>
      <c r="AE9" s="80">
        <v>287</v>
      </c>
      <c r="AF9" s="80">
        <v>258</v>
      </c>
      <c r="AG9" s="88">
        <v>136</v>
      </c>
      <c r="AH9" s="88">
        <v>163</v>
      </c>
      <c r="AI9" s="88">
        <v>318</v>
      </c>
      <c r="AJ9" s="88">
        <v>173</v>
      </c>
      <c r="AK9" s="88">
        <v>199</v>
      </c>
      <c r="AL9" s="88">
        <v>263</v>
      </c>
      <c r="AM9" s="88">
        <v>363</v>
      </c>
      <c r="AN9" s="88">
        <v>192</v>
      </c>
      <c r="AO9" s="88">
        <v>182</v>
      </c>
      <c r="AP9" s="88">
        <v>97</v>
      </c>
      <c r="AQ9" s="88">
        <v>547</v>
      </c>
      <c r="AR9" s="88">
        <v>277</v>
      </c>
      <c r="AS9" s="88">
        <v>294</v>
      </c>
      <c r="AT9" s="88">
        <v>167</v>
      </c>
      <c r="AU9" s="88">
        <v>338</v>
      </c>
      <c r="AV9" s="88">
        <v>253</v>
      </c>
      <c r="AW9" s="88">
        <v>215</v>
      </c>
      <c r="AX9" s="88">
        <v>248</v>
      </c>
      <c r="AY9" s="88">
        <v>282</v>
      </c>
      <c r="AZ9" s="88">
        <v>174</v>
      </c>
      <c r="BA9" s="88">
        <v>286</v>
      </c>
      <c r="BB9" s="88">
        <v>750</v>
      </c>
      <c r="BC9" s="88">
        <v>409</v>
      </c>
      <c r="BD9" s="88">
        <v>401</v>
      </c>
      <c r="BE9" s="88">
        <v>255</v>
      </c>
      <c r="BF9" s="88">
        <v>94</v>
      </c>
      <c r="BG9" s="81">
        <f t="shared" si="0"/>
        <v>21483</v>
      </c>
      <c r="BH9" s="9"/>
    </row>
    <row r="10" spans="1:60" ht="15.95" customHeight="1">
      <c r="A10" s="3" t="s">
        <v>6</v>
      </c>
      <c r="B10" s="80">
        <v>1284</v>
      </c>
      <c r="C10" s="80">
        <v>1021</v>
      </c>
      <c r="D10" s="80">
        <v>737</v>
      </c>
      <c r="E10" s="80">
        <v>1142</v>
      </c>
      <c r="F10" s="80">
        <v>938</v>
      </c>
      <c r="G10" s="80">
        <v>1369</v>
      </c>
      <c r="H10" s="80">
        <v>1296</v>
      </c>
      <c r="I10" s="80">
        <v>1125</v>
      </c>
      <c r="J10" s="80">
        <v>1016</v>
      </c>
      <c r="K10" s="80">
        <v>768</v>
      </c>
      <c r="L10" s="80">
        <v>1669</v>
      </c>
      <c r="M10" s="80">
        <v>1321</v>
      </c>
      <c r="N10" s="80">
        <v>1127</v>
      </c>
      <c r="O10" s="80">
        <v>1046</v>
      </c>
      <c r="P10" s="80">
        <v>1022</v>
      </c>
      <c r="Q10" s="80">
        <v>1116</v>
      </c>
      <c r="R10" s="80">
        <v>1287</v>
      </c>
      <c r="S10" s="80">
        <v>1168</v>
      </c>
      <c r="T10" s="80">
        <v>1187</v>
      </c>
      <c r="U10" s="80">
        <v>1176</v>
      </c>
      <c r="V10" s="80">
        <v>972</v>
      </c>
      <c r="W10" s="80">
        <v>889</v>
      </c>
      <c r="X10" s="80">
        <v>1018</v>
      </c>
      <c r="Y10" s="80">
        <v>1482</v>
      </c>
      <c r="Z10" s="80">
        <v>935</v>
      </c>
      <c r="AA10" s="80">
        <v>2385</v>
      </c>
      <c r="AB10" s="80">
        <v>1302</v>
      </c>
      <c r="AC10" s="80">
        <v>1635</v>
      </c>
      <c r="AD10" s="80">
        <v>1908</v>
      </c>
      <c r="AE10" s="80">
        <v>1218</v>
      </c>
      <c r="AF10" s="80">
        <v>970</v>
      </c>
      <c r="AG10" s="88">
        <v>1049</v>
      </c>
      <c r="AH10" s="88">
        <v>770</v>
      </c>
      <c r="AI10" s="88">
        <v>1070</v>
      </c>
      <c r="AJ10" s="88">
        <v>1357</v>
      </c>
      <c r="AK10" s="88">
        <v>1174</v>
      </c>
      <c r="AL10" s="88">
        <v>1080</v>
      </c>
      <c r="AM10" s="88">
        <v>1154</v>
      </c>
      <c r="AN10" s="88">
        <v>1018</v>
      </c>
      <c r="AO10" s="88">
        <v>1369</v>
      </c>
      <c r="AP10" s="88">
        <v>573</v>
      </c>
      <c r="AQ10" s="88">
        <v>1446</v>
      </c>
      <c r="AR10" s="88">
        <v>972</v>
      </c>
      <c r="AS10" s="88">
        <v>1084</v>
      </c>
      <c r="AT10" s="88">
        <v>726</v>
      </c>
      <c r="AU10" s="88">
        <v>1050</v>
      </c>
      <c r="AV10" s="88">
        <v>1038</v>
      </c>
      <c r="AW10" s="88">
        <v>1038</v>
      </c>
      <c r="AX10" s="88">
        <v>882</v>
      </c>
      <c r="AY10" s="88">
        <v>1059</v>
      </c>
      <c r="AZ10" s="88">
        <v>1045</v>
      </c>
      <c r="BA10" s="88">
        <v>3583</v>
      </c>
      <c r="BB10" s="88">
        <v>1504</v>
      </c>
      <c r="BC10" s="88">
        <v>1562</v>
      </c>
      <c r="BD10" s="88">
        <v>1201</v>
      </c>
      <c r="BE10" s="88">
        <v>1203</v>
      </c>
      <c r="BF10" s="88">
        <v>876</v>
      </c>
      <c r="BG10" s="81">
        <f t="shared" si="0"/>
        <v>68412</v>
      </c>
      <c r="BH10" s="9"/>
    </row>
    <row r="11" spans="1:60" ht="15.95" customHeight="1">
      <c r="A11" s="3" t="s">
        <v>7</v>
      </c>
      <c r="B11" s="80">
        <v>1032</v>
      </c>
      <c r="C11" s="80">
        <v>800</v>
      </c>
      <c r="D11" s="80">
        <v>528</v>
      </c>
      <c r="E11" s="80">
        <v>1535</v>
      </c>
      <c r="F11" s="80">
        <v>990</v>
      </c>
      <c r="G11" s="80">
        <v>642</v>
      </c>
      <c r="H11" s="80">
        <v>1034</v>
      </c>
      <c r="I11" s="80">
        <v>924</v>
      </c>
      <c r="J11" s="80">
        <v>742</v>
      </c>
      <c r="K11" s="80">
        <v>542</v>
      </c>
      <c r="L11" s="80">
        <v>1386</v>
      </c>
      <c r="M11" s="80">
        <v>1045</v>
      </c>
      <c r="N11" s="80">
        <v>773</v>
      </c>
      <c r="O11" s="80">
        <v>933</v>
      </c>
      <c r="P11" s="80">
        <v>1237</v>
      </c>
      <c r="Q11" s="80">
        <v>1097</v>
      </c>
      <c r="R11" s="80">
        <v>1286</v>
      </c>
      <c r="S11" s="80">
        <v>1189</v>
      </c>
      <c r="T11" s="80">
        <v>1138</v>
      </c>
      <c r="U11" s="80">
        <v>1024</v>
      </c>
      <c r="V11" s="80">
        <v>1167</v>
      </c>
      <c r="W11" s="80">
        <v>1218</v>
      </c>
      <c r="X11" s="80">
        <v>2345</v>
      </c>
      <c r="Y11" s="80">
        <v>1844</v>
      </c>
      <c r="Z11" s="80">
        <v>1652</v>
      </c>
      <c r="AA11" s="80">
        <v>1836</v>
      </c>
      <c r="AB11" s="80">
        <v>1330</v>
      </c>
      <c r="AC11" s="80">
        <v>2307</v>
      </c>
      <c r="AD11" s="80">
        <v>1964</v>
      </c>
      <c r="AE11" s="80">
        <v>1117</v>
      </c>
      <c r="AF11" s="80">
        <v>1638</v>
      </c>
      <c r="AG11" s="88">
        <v>1595</v>
      </c>
      <c r="AH11" s="88">
        <v>1127</v>
      </c>
      <c r="AI11" s="88">
        <v>1200</v>
      </c>
      <c r="AJ11" s="88">
        <v>1442</v>
      </c>
      <c r="AK11" s="88">
        <v>1475</v>
      </c>
      <c r="AL11" s="88">
        <v>938</v>
      </c>
      <c r="AM11" s="88">
        <v>1316</v>
      </c>
      <c r="AN11" s="88">
        <v>1251</v>
      </c>
      <c r="AO11" s="88">
        <v>1154</v>
      </c>
      <c r="AP11" s="88">
        <v>340</v>
      </c>
      <c r="AQ11" s="88">
        <v>1212</v>
      </c>
      <c r="AR11" s="88">
        <v>1184</v>
      </c>
      <c r="AS11" s="88">
        <v>1038</v>
      </c>
      <c r="AT11" s="88">
        <v>1013</v>
      </c>
      <c r="AU11" s="88">
        <v>1031</v>
      </c>
      <c r="AV11" s="88">
        <v>1012</v>
      </c>
      <c r="AW11" s="88">
        <v>1239</v>
      </c>
      <c r="AX11" s="88">
        <v>980</v>
      </c>
      <c r="AY11" s="88">
        <v>841</v>
      </c>
      <c r="AZ11" s="88">
        <v>774</v>
      </c>
      <c r="BA11" s="88">
        <v>1136</v>
      </c>
      <c r="BB11" s="88">
        <v>1151</v>
      </c>
      <c r="BC11" s="88">
        <v>1158</v>
      </c>
      <c r="BD11" s="88">
        <v>939</v>
      </c>
      <c r="BE11" s="88">
        <v>774</v>
      </c>
      <c r="BF11" s="88">
        <v>571</v>
      </c>
      <c r="BG11" s="81">
        <f t="shared" si="0"/>
        <v>66186</v>
      </c>
      <c r="BH11" s="9"/>
    </row>
    <row r="12" spans="1:60" ht="15.95" customHeight="1">
      <c r="A12" s="3" t="s">
        <v>8</v>
      </c>
      <c r="B12" s="82">
        <v>419</v>
      </c>
      <c r="C12" s="80">
        <v>520</v>
      </c>
      <c r="D12" s="80">
        <v>330</v>
      </c>
      <c r="E12" s="80">
        <v>400</v>
      </c>
      <c r="F12" s="80">
        <v>846</v>
      </c>
      <c r="G12" s="80">
        <v>394</v>
      </c>
      <c r="H12" s="80">
        <v>740</v>
      </c>
      <c r="I12" s="80">
        <v>780</v>
      </c>
      <c r="J12" s="80">
        <v>782</v>
      </c>
      <c r="K12" s="80">
        <v>425</v>
      </c>
      <c r="L12" s="80">
        <v>878</v>
      </c>
      <c r="M12" s="80">
        <v>923</v>
      </c>
      <c r="N12" s="80">
        <v>507</v>
      </c>
      <c r="O12" s="80">
        <v>906</v>
      </c>
      <c r="P12" s="80">
        <v>585</v>
      </c>
      <c r="Q12" s="80">
        <v>603</v>
      </c>
      <c r="R12" s="80">
        <v>837</v>
      </c>
      <c r="S12" s="80">
        <v>856</v>
      </c>
      <c r="T12" s="80">
        <v>403</v>
      </c>
      <c r="U12" s="80">
        <v>855</v>
      </c>
      <c r="V12" s="80">
        <v>762</v>
      </c>
      <c r="W12" s="80">
        <v>845</v>
      </c>
      <c r="X12" s="80">
        <v>1044</v>
      </c>
      <c r="Y12" s="80">
        <v>735</v>
      </c>
      <c r="Z12" s="80">
        <v>818</v>
      </c>
      <c r="AA12" s="80">
        <v>859</v>
      </c>
      <c r="AB12" s="80">
        <v>886</v>
      </c>
      <c r="AC12" s="80">
        <v>607</v>
      </c>
      <c r="AD12" s="80">
        <v>453</v>
      </c>
      <c r="AE12" s="80">
        <v>459</v>
      </c>
      <c r="AF12" s="80">
        <v>421</v>
      </c>
      <c r="AG12" s="88">
        <v>544</v>
      </c>
      <c r="AH12" s="88">
        <v>537</v>
      </c>
      <c r="AI12" s="88">
        <v>1017</v>
      </c>
      <c r="AJ12" s="88">
        <v>742</v>
      </c>
      <c r="AK12" s="88">
        <v>613</v>
      </c>
      <c r="AL12" s="88">
        <v>490</v>
      </c>
      <c r="AM12" s="88">
        <v>705</v>
      </c>
      <c r="AN12" s="88">
        <v>647</v>
      </c>
      <c r="AO12" s="88">
        <v>528</v>
      </c>
      <c r="AP12" s="88">
        <v>433</v>
      </c>
      <c r="AQ12" s="88">
        <v>534</v>
      </c>
      <c r="AR12" s="88">
        <v>699</v>
      </c>
      <c r="AS12" s="88">
        <v>863</v>
      </c>
      <c r="AT12" s="88">
        <v>397</v>
      </c>
      <c r="AU12" s="88">
        <v>599</v>
      </c>
      <c r="AV12" s="88">
        <v>611</v>
      </c>
      <c r="AW12" s="88">
        <v>909</v>
      </c>
      <c r="AX12" s="88">
        <v>530</v>
      </c>
      <c r="AY12" s="88">
        <v>481</v>
      </c>
      <c r="AZ12" s="88">
        <v>452</v>
      </c>
      <c r="BA12" s="88">
        <v>528</v>
      </c>
      <c r="BB12" s="88">
        <v>805</v>
      </c>
      <c r="BC12" s="88">
        <v>619</v>
      </c>
      <c r="BD12" s="88">
        <v>426</v>
      </c>
      <c r="BE12" s="88">
        <v>396</v>
      </c>
      <c r="BF12" s="88">
        <v>260</v>
      </c>
      <c r="BG12" s="81">
        <f t="shared" si="0"/>
        <v>36243</v>
      </c>
      <c r="BH12" s="9"/>
    </row>
    <row r="13" spans="1:60" ht="15.95" customHeight="1">
      <c r="A13" s="3" t="s">
        <v>9</v>
      </c>
      <c r="B13" s="80">
        <v>1147</v>
      </c>
      <c r="C13" s="80">
        <v>915</v>
      </c>
      <c r="D13" s="80">
        <v>533</v>
      </c>
      <c r="E13" s="80">
        <v>1012</v>
      </c>
      <c r="F13" s="80">
        <v>1235</v>
      </c>
      <c r="G13" s="80">
        <v>1669</v>
      </c>
      <c r="H13" s="80">
        <v>1013</v>
      </c>
      <c r="I13" s="80">
        <v>1033</v>
      </c>
      <c r="J13" s="80">
        <v>944</v>
      </c>
      <c r="K13" s="80">
        <v>534</v>
      </c>
      <c r="L13" s="80">
        <v>1389</v>
      </c>
      <c r="M13" s="80">
        <v>1389</v>
      </c>
      <c r="N13" s="80">
        <v>1018</v>
      </c>
      <c r="O13" s="80">
        <v>879</v>
      </c>
      <c r="P13" s="80">
        <v>1605</v>
      </c>
      <c r="Q13" s="80">
        <v>1288</v>
      </c>
      <c r="R13" s="80">
        <v>1704</v>
      </c>
      <c r="S13" s="80">
        <v>1416</v>
      </c>
      <c r="T13" s="80">
        <v>1313</v>
      </c>
      <c r="U13" s="80">
        <v>1495</v>
      </c>
      <c r="V13" s="80">
        <v>1714</v>
      </c>
      <c r="W13" s="80">
        <v>1806</v>
      </c>
      <c r="X13" s="80">
        <v>2829</v>
      </c>
      <c r="Y13" s="80">
        <v>2801</v>
      </c>
      <c r="Z13" s="80">
        <v>3731</v>
      </c>
      <c r="AA13" s="80">
        <v>4286</v>
      </c>
      <c r="AB13" s="80">
        <v>2768</v>
      </c>
      <c r="AC13" s="80">
        <v>2576</v>
      </c>
      <c r="AD13" s="80">
        <v>1619</v>
      </c>
      <c r="AE13" s="80">
        <v>1422</v>
      </c>
      <c r="AF13" s="80">
        <v>1330</v>
      </c>
      <c r="AG13" s="88">
        <v>1723</v>
      </c>
      <c r="AH13" s="88">
        <v>1101</v>
      </c>
      <c r="AI13" s="88">
        <v>1494</v>
      </c>
      <c r="AJ13" s="88">
        <v>1753</v>
      </c>
      <c r="AK13" s="88">
        <v>1925</v>
      </c>
      <c r="AL13" s="88">
        <v>1210</v>
      </c>
      <c r="AM13" s="88">
        <v>1577</v>
      </c>
      <c r="AN13" s="88">
        <v>1498</v>
      </c>
      <c r="AO13" s="88">
        <v>1362</v>
      </c>
      <c r="AP13" s="88">
        <v>510</v>
      </c>
      <c r="AQ13" s="88">
        <v>1558</v>
      </c>
      <c r="AR13" s="88">
        <v>1311</v>
      </c>
      <c r="AS13" s="88">
        <v>1169</v>
      </c>
      <c r="AT13" s="88">
        <v>821</v>
      </c>
      <c r="AU13" s="88">
        <v>1141</v>
      </c>
      <c r="AV13" s="88">
        <v>1517</v>
      </c>
      <c r="AW13" s="88">
        <v>1071</v>
      </c>
      <c r="AX13" s="88">
        <v>1103</v>
      </c>
      <c r="AY13" s="88">
        <v>895</v>
      </c>
      <c r="AZ13" s="88">
        <v>986</v>
      </c>
      <c r="BA13" s="88">
        <v>853</v>
      </c>
      <c r="BB13" s="88">
        <v>938</v>
      </c>
      <c r="BC13" s="88">
        <v>1037</v>
      </c>
      <c r="BD13" s="88">
        <v>928</v>
      </c>
      <c r="BE13" s="88">
        <v>789</v>
      </c>
      <c r="BF13" s="88">
        <v>728</v>
      </c>
      <c r="BG13" s="81">
        <f t="shared" si="0"/>
        <v>81411</v>
      </c>
      <c r="BH13" s="9"/>
    </row>
    <row r="14" spans="1:60" ht="15.95" customHeight="1">
      <c r="A14" s="3" t="s">
        <v>10</v>
      </c>
      <c r="B14" s="80">
        <v>1166</v>
      </c>
      <c r="C14" s="80">
        <v>1005</v>
      </c>
      <c r="D14" s="80">
        <v>648</v>
      </c>
      <c r="E14" s="80">
        <v>804</v>
      </c>
      <c r="F14" s="80">
        <v>861</v>
      </c>
      <c r="G14" s="80">
        <v>1307</v>
      </c>
      <c r="H14" s="80">
        <v>822</v>
      </c>
      <c r="I14" s="80">
        <v>933</v>
      </c>
      <c r="J14" s="80">
        <v>818</v>
      </c>
      <c r="K14" s="80">
        <v>601</v>
      </c>
      <c r="L14" s="80">
        <v>1415</v>
      </c>
      <c r="M14" s="80">
        <v>962</v>
      </c>
      <c r="N14" s="80">
        <v>631</v>
      </c>
      <c r="O14" s="80">
        <v>1075</v>
      </c>
      <c r="P14" s="80">
        <v>1524</v>
      </c>
      <c r="Q14" s="80">
        <v>1391</v>
      </c>
      <c r="R14" s="80">
        <v>1449</v>
      </c>
      <c r="S14" s="80">
        <v>1113</v>
      </c>
      <c r="T14" s="80">
        <v>1115</v>
      </c>
      <c r="U14" s="80">
        <v>712</v>
      </c>
      <c r="V14" s="80">
        <v>697</v>
      </c>
      <c r="W14" s="80">
        <v>1821</v>
      </c>
      <c r="X14" s="80">
        <v>2267</v>
      </c>
      <c r="Y14" s="80">
        <v>1706</v>
      </c>
      <c r="Z14" s="80">
        <v>980</v>
      </c>
      <c r="AA14" s="80">
        <v>923</v>
      </c>
      <c r="AB14" s="80">
        <v>1320</v>
      </c>
      <c r="AC14" s="80">
        <v>1055</v>
      </c>
      <c r="AD14" s="80">
        <v>1196</v>
      </c>
      <c r="AE14" s="80">
        <v>1207</v>
      </c>
      <c r="AF14" s="80">
        <v>1120</v>
      </c>
      <c r="AG14" s="88">
        <v>1297</v>
      </c>
      <c r="AH14" s="88">
        <v>1045</v>
      </c>
      <c r="AI14" s="88">
        <v>1347</v>
      </c>
      <c r="AJ14" s="88">
        <v>1138</v>
      </c>
      <c r="AK14" s="88">
        <v>1008</v>
      </c>
      <c r="AL14" s="88">
        <v>933</v>
      </c>
      <c r="AM14" s="88">
        <v>705</v>
      </c>
      <c r="AN14" s="88">
        <v>772</v>
      </c>
      <c r="AO14" s="88">
        <v>607</v>
      </c>
      <c r="AP14" s="88">
        <v>244</v>
      </c>
      <c r="AQ14" s="88">
        <v>1327</v>
      </c>
      <c r="AR14" s="88">
        <v>1029</v>
      </c>
      <c r="AS14" s="88">
        <v>1224</v>
      </c>
      <c r="AT14" s="88">
        <v>728</v>
      </c>
      <c r="AU14" s="88">
        <v>1134</v>
      </c>
      <c r="AV14" s="88">
        <v>812</v>
      </c>
      <c r="AW14" s="88">
        <v>845</v>
      </c>
      <c r="AX14" s="88">
        <v>674</v>
      </c>
      <c r="AY14" s="88">
        <v>601</v>
      </c>
      <c r="AZ14" s="88">
        <v>614</v>
      </c>
      <c r="BA14" s="88">
        <v>1031</v>
      </c>
      <c r="BB14" s="88">
        <v>935</v>
      </c>
      <c r="BC14" s="88">
        <v>796</v>
      </c>
      <c r="BD14" s="88">
        <v>705</v>
      </c>
      <c r="BE14" s="88">
        <v>896</v>
      </c>
      <c r="BF14" s="88">
        <v>659</v>
      </c>
      <c r="BG14" s="81">
        <f t="shared" si="0"/>
        <v>57750</v>
      </c>
      <c r="BH14" s="9"/>
    </row>
    <row r="15" spans="1:60" ht="15.95" customHeight="1">
      <c r="A15" s="3" t="s">
        <v>11</v>
      </c>
      <c r="B15" s="80">
        <v>243</v>
      </c>
      <c r="C15" s="80">
        <v>267</v>
      </c>
      <c r="D15" s="80">
        <v>70</v>
      </c>
      <c r="E15" s="80">
        <v>175</v>
      </c>
      <c r="F15" s="80">
        <v>221</v>
      </c>
      <c r="G15" s="80">
        <v>312</v>
      </c>
      <c r="H15" s="80">
        <v>318</v>
      </c>
      <c r="I15" s="80">
        <v>312</v>
      </c>
      <c r="J15" s="80">
        <v>312</v>
      </c>
      <c r="K15" s="80">
        <v>320</v>
      </c>
      <c r="L15" s="80">
        <v>309</v>
      </c>
      <c r="M15" s="80">
        <v>304</v>
      </c>
      <c r="N15" s="80">
        <v>315</v>
      </c>
      <c r="O15" s="80">
        <v>312</v>
      </c>
      <c r="P15" s="80">
        <v>309</v>
      </c>
      <c r="Q15" s="80">
        <v>315</v>
      </c>
      <c r="R15" s="80">
        <v>312</v>
      </c>
      <c r="S15" s="80">
        <v>315</v>
      </c>
      <c r="T15" s="80">
        <v>367</v>
      </c>
      <c r="U15" s="80">
        <v>391</v>
      </c>
      <c r="V15" s="80">
        <v>388</v>
      </c>
      <c r="W15" s="80">
        <v>254</v>
      </c>
      <c r="X15" s="80">
        <v>268</v>
      </c>
      <c r="Y15" s="80">
        <v>242</v>
      </c>
      <c r="Z15" s="80">
        <v>388</v>
      </c>
      <c r="AA15" s="80">
        <v>315</v>
      </c>
      <c r="AB15" s="80">
        <v>219</v>
      </c>
      <c r="AC15" s="80">
        <v>216</v>
      </c>
      <c r="AD15" s="80">
        <v>188</v>
      </c>
      <c r="AE15" s="80">
        <v>141</v>
      </c>
      <c r="AF15" s="80">
        <v>179</v>
      </c>
      <c r="AG15" s="88">
        <v>282</v>
      </c>
      <c r="AH15" s="88">
        <v>184</v>
      </c>
      <c r="AI15" s="88">
        <v>372</v>
      </c>
      <c r="AJ15" s="88">
        <v>236</v>
      </c>
      <c r="AK15" s="88">
        <v>369</v>
      </c>
      <c r="AL15" s="88">
        <v>285</v>
      </c>
      <c r="AM15" s="88">
        <v>287</v>
      </c>
      <c r="AN15" s="88">
        <v>292</v>
      </c>
      <c r="AO15" s="88">
        <v>252</v>
      </c>
      <c r="AP15" s="88">
        <v>102</v>
      </c>
      <c r="AQ15" s="88">
        <v>201</v>
      </c>
      <c r="AR15" s="88">
        <v>285</v>
      </c>
      <c r="AS15" s="88">
        <v>94</v>
      </c>
      <c r="AT15" s="88">
        <v>140</v>
      </c>
      <c r="AU15" s="88">
        <v>126</v>
      </c>
      <c r="AV15" s="88">
        <v>161</v>
      </c>
      <c r="AW15" s="88">
        <v>118</v>
      </c>
      <c r="AX15" s="88">
        <v>62</v>
      </c>
      <c r="AY15" s="88">
        <v>145</v>
      </c>
      <c r="AZ15" s="88">
        <v>145</v>
      </c>
      <c r="BA15" s="88">
        <v>125</v>
      </c>
      <c r="BB15" s="88">
        <v>146</v>
      </c>
      <c r="BC15" s="88">
        <v>145</v>
      </c>
      <c r="BD15" s="88">
        <v>280</v>
      </c>
      <c r="BE15" s="88">
        <v>399</v>
      </c>
      <c r="BF15" s="88">
        <v>167</v>
      </c>
      <c r="BG15" s="81">
        <f t="shared" si="0"/>
        <v>13997</v>
      </c>
      <c r="BH15" s="9"/>
    </row>
    <row r="16" spans="1:60" ht="15.95" customHeight="1">
      <c r="A16" s="3" t="s">
        <v>12</v>
      </c>
      <c r="B16" s="80">
        <v>746</v>
      </c>
      <c r="C16" s="80">
        <v>821</v>
      </c>
      <c r="D16" s="80">
        <v>575</v>
      </c>
      <c r="E16" s="80">
        <v>321</v>
      </c>
      <c r="F16" s="80">
        <v>1163</v>
      </c>
      <c r="G16" s="80">
        <v>482</v>
      </c>
      <c r="H16" s="80">
        <v>490</v>
      </c>
      <c r="I16" s="80">
        <v>362</v>
      </c>
      <c r="J16" s="80">
        <v>747</v>
      </c>
      <c r="K16" s="80">
        <v>196</v>
      </c>
      <c r="L16" s="80">
        <v>475</v>
      </c>
      <c r="M16" s="80">
        <v>598</v>
      </c>
      <c r="N16" s="80">
        <v>412</v>
      </c>
      <c r="O16" s="80">
        <v>929</v>
      </c>
      <c r="P16" s="80">
        <v>729</v>
      </c>
      <c r="Q16" s="80">
        <v>591</v>
      </c>
      <c r="R16" s="80">
        <v>929</v>
      </c>
      <c r="S16" s="80">
        <v>508</v>
      </c>
      <c r="T16" s="80">
        <v>517</v>
      </c>
      <c r="U16" s="80">
        <v>703</v>
      </c>
      <c r="V16" s="80">
        <v>411</v>
      </c>
      <c r="W16" s="80">
        <v>977</v>
      </c>
      <c r="X16" s="80">
        <v>1454</v>
      </c>
      <c r="Y16" s="80">
        <v>1567</v>
      </c>
      <c r="Z16" s="80">
        <v>1115</v>
      </c>
      <c r="AA16" s="80">
        <v>1415</v>
      </c>
      <c r="AB16" s="80">
        <v>987</v>
      </c>
      <c r="AC16" s="80">
        <v>728</v>
      </c>
      <c r="AD16" s="80">
        <v>889</v>
      </c>
      <c r="AE16" s="80">
        <v>977</v>
      </c>
      <c r="AF16" s="80">
        <v>316</v>
      </c>
      <c r="AG16" s="88">
        <v>462</v>
      </c>
      <c r="AH16" s="88">
        <v>1915</v>
      </c>
      <c r="AI16" s="88">
        <v>824</v>
      </c>
      <c r="AJ16" s="88">
        <v>970</v>
      </c>
      <c r="AK16" s="88">
        <v>634</v>
      </c>
      <c r="AL16" s="88">
        <v>432</v>
      </c>
      <c r="AM16" s="88">
        <v>276</v>
      </c>
      <c r="AN16" s="88">
        <v>348</v>
      </c>
      <c r="AO16" s="88">
        <v>455</v>
      </c>
      <c r="AP16" s="88">
        <v>168</v>
      </c>
      <c r="AQ16" s="88">
        <v>446</v>
      </c>
      <c r="AR16" s="88">
        <v>657</v>
      </c>
      <c r="AS16" s="88">
        <v>556</v>
      </c>
      <c r="AT16" s="88">
        <v>322</v>
      </c>
      <c r="AU16" s="88">
        <v>444</v>
      </c>
      <c r="AV16" s="88">
        <v>450</v>
      </c>
      <c r="AW16" s="88">
        <v>732</v>
      </c>
      <c r="AX16" s="88">
        <v>396</v>
      </c>
      <c r="AY16" s="88">
        <v>395</v>
      </c>
      <c r="AZ16" s="88">
        <v>360</v>
      </c>
      <c r="BA16" s="88">
        <v>343</v>
      </c>
      <c r="BB16" s="88">
        <v>465</v>
      </c>
      <c r="BC16" s="88">
        <v>521</v>
      </c>
      <c r="BD16" s="88">
        <v>210</v>
      </c>
      <c r="BE16" s="88">
        <v>205</v>
      </c>
      <c r="BF16" s="88">
        <v>160</v>
      </c>
      <c r="BG16" s="81">
        <f t="shared" si="0"/>
        <v>36276</v>
      </c>
      <c r="BH16" s="9"/>
    </row>
    <row r="17" spans="1:60" ht="15.95" customHeight="1">
      <c r="A17" s="3" t="s">
        <v>13</v>
      </c>
      <c r="B17" s="80">
        <v>229</v>
      </c>
      <c r="C17" s="80">
        <v>363</v>
      </c>
      <c r="D17" s="80">
        <v>126</v>
      </c>
      <c r="E17" s="80">
        <v>259</v>
      </c>
      <c r="F17" s="80">
        <v>256</v>
      </c>
      <c r="G17" s="80">
        <v>259</v>
      </c>
      <c r="H17" s="80">
        <v>241</v>
      </c>
      <c r="I17" s="80">
        <v>229</v>
      </c>
      <c r="J17" s="80">
        <v>237</v>
      </c>
      <c r="K17" s="80">
        <v>121</v>
      </c>
      <c r="L17" s="80">
        <v>207</v>
      </c>
      <c r="M17" s="80">
        <v>201</v>
      </c>
      <c r="N17" s="80">
        <v>203</v>
      </c>
      <c r="O17" s="80">
        <v>205</v>
      </c>
      <c r="P17" s="80">
        <v>205</v>
      </c>
      <c r="Q17" s="80">
        <v>207</v>
      </c>
      <c r="R17" s="80">
        <v>209</v>
      </c>
      <c r="S17" s="80">
        <v>225</v>
      </c>
      <c r="T17" s="80">
        <v>201</v>
      </c>
      <c r="U17" s="80">
        <v>244</v>
      </c>
      <c r="V17" s="80">
        <v>352</v>
      </c>
      <c r="W17" s="80">
        <v>223</v>
      </c>
      <c r="X17" s="80">
        <v>259</v>
      </c>
      <c r="Y17" s="80">
        <v>262</v>
      </c>
      <c r="Z17" s="80">
        <v>247</v>
      </c>
      <c r="AA17" s="80">
        <v>239</v>
      </c>
      <c r="AB17" s="80">
        <v>362</v>
      </c>
      <c r="AC17" s="80">
        <v>165</v>
      </c>
      <c r="AD17" s="80">
        <v>227</v>
      </c>
      <c r="AE17" s="80">
        <v>213</v>
      </c>
      <c r="AF17" s="80">
        <v>204</v>
      </c>
      <c r="AG17" s="88">
        <v>175</v>
      </c>
      <c r="AH17" s="88">
        <v>168</v>
      </c>
      <c r="AI17" s="88">
        <v>215</v>
      </c>
      <c r="AJ17" s="88">
        <v>274</v>
      </c>
      <c r="AK17" s="88">
        <v>188</v>
      </c>
      <c r="AL17" s="88">
        <v>321</v>
      </c>
      <c r="AM17" s="88">
        <v>209</v>
      </c>
      <c r="AN17" s="88">
        <v>231</v>
      </c>
      <c r="AO17" s="88">
        <v>223</v>
      </c>
      <c r="AP17" s="88">
        <v>167</v>
      </c>
      <c r="AQ17" s="88">
        <v>155</v>
      </c>
      <c r="AR17" s="88">
        <v>125</v>
      </c>
      <c r="AS17" s="88">
        <v>159</v>
      </c>
      <c r="AT17" s="88">
        <v>300</v>
      </c>
      <c r="AU17" s="88">
        <v>325</v>
      </c>
      <c r="AV17" s="88">
        <v>233</v>
      </c>
      <c r="AW17" s="88">
        <v>276</v>
      </c>
      <c r="AX17" s="88">
        <v>144</v>
      </c>
      <c r="AY17" s="88">
        <v>180</v>
      </c>
      <c r="AZ17" s="88">
        <v>209</v>
      </c>
      <c r="BA17" s="88">
        <v>325</v>
      </c>
      <c r="BB17" s="88">
        <v>329</v>
      </c>
      <c r="BC17" s="88">
        <v>207</v>
      </c>
      <c r="BD17" s="88">
        <v>164</v>
      </c>
      <c r="BE17" s="88">
        <v>144</v>
      </c>
      <c r="BF17" s="88">
        <v>133</v>
      </c>
      <c r="BG17" s="81">
        <f t="shared" si="0"/>
        <v>12759</v>
      </c>
      <c r="BH17" s="9"/>
    </row>
    <row r="18" spans="1:60" ht="15.95" customHeight="1">
      <c r="A18" s="3" t="s">
        <v>14</v>
      </c>
      <c r="B18" s="80">
        <v>862</v>
      </c>
      <c r="C18" s="80">
        <v>953</v>
      </c>
      <c r="D18" s="80">
        <v>458</v>
      </c>
      <c r="E18" s="80">
        <v>811</v>
      </c>
      <c r="F18" s="80">
        <v>1014</v>
      </c>
      <c r="G18" s="80">
        <v>593</v>
      </c>
      <c r="H18" s="80">
        <v>749</v>
      </c>
      <c r="I18" s="80">
        <v>368</v>
      </c>
      <c r="J18" s="80">
        <v>824</v>
      </c>
      <c r="K18" s="80">
        <v>257</v>
      </c>
      <c r="L18" s="80">
        <v>666</v>
      </c>
      <c r="M18" s="80">
        <v>973</v>
      </c>
      <c r="N18" s="80">
        <v>628</v>
      </c>
      <c r="O18" s="80">
        <v>985</v>
      </c>
      <c r="P18" s="80">
        <v>798</v>
      </c>
      <c r="Q18" s="80">
        <v>647</v>
      </c>
      <c r="R18" s="80">
        <v>893</v>
      </c>
      <c r="S18" s="80">
        <v>788</v>
      </c>
      <c r="T18" s="80">
        <v>709</v>
      </c>
      <c r="U18" s="80">
        <v>617</v>
      </c>
      <c r="V18" s="80">
        <v>798</v>
      </c>
      <c r="W18" s="80">
        <v>1050</v>
      </c>
      <c r="X18" s="80">
        <v>2099</v>
      </c>
      <c r="Y18" s="80">
        <v>2183</v>
      </c>
      <c r="Z18" s="80">
        <v>2174</v>
      </c>
      <c r="AA18" s="80">
        <v>2061</v>
      </c>
      <c r="AB18" s="80">
        <v>843</v>
      </c>
      <c r="AC18" s="80">
        <v>1158</v>
      </c>
      <c r="AD18" s="80">
        <v>1327</v>
      </c>
      <c r="AE18" s="80">
        <v>1110</v>
      </c>
      <c r="AF18" s="80">
        <v>1189</v>
      </c>
      <c r="AG18" s="88">
        <v>1234</v>
      </c>
      <c r="AH18" s="88">
        <v>544</v>
      </c>
      <c r="AI18" s="88">
        <v>1169</v>
      </c>
      <c r="AJ18" s="88">
        <v>1270</v>
      </c>
      <c r="AK18" s="88">
        <v>908</v>
      </c>
      <c r="AL18" s="88">
        <v>902</v>
      </c>
      <c r="AM18" s="88">
        <v>1207</v>
      </c>
      <c r="AN18" s="88">
        <v>1072</v>
      </c>
      <c r="AO18" s="88">
        <v>735</v>
      </c>
      <c r="AP18" s="88">
        <v>420</v>
      </c>
      <c r="AQ18" s="88">
        <v>865</v>
      </c>
      <c r="AR18" s="88">
        <v>699</v>
      </c>
      <c r="AS18" s="88">
        <v>802</v>
      </c>
      <c r="AT18" s="88">
        <v>464</v>
      </c>
      <c r="AU18" s="88">
        <v>683</v>
      </c>
      <c r="AV18" s="88">
        <v>654</v>
      </c>
      <c r="AW18" s="88">
        <v>648</v>
      </c>
      <c r="AX18" s="88">
        <v>648</v>
      </c>
      <c r="AY18" s="88">
        <v>569</v>
      </c>
      <c r="AZ18" s="88">
        <v>585</v>
      </c>
      <c r="BA18" s="88">
        <v>760</v>
      </c>
      <c r="BB18" s="88">
        <v>765</v>
      </c>
      <c r="BC18" s="88">
        <v>736</v>
      </c>
      <c r="BD18" s="88">
        <v>470</v>
      </c>
      <c r="BE18" s="88">
        <v>505</v>
      </c>
      <c r="BF18" s="88">
        <v>432</v>
      </c>
      <c r="BG18" s="81">
        <f t="shared" si="0"/>
        <v>50331</v>
      </c>
      <c r="BH18" s="9"/>
    </row>
    <row r="19" spans="1:60" ht="15.95" customHeight="1">
      <c r="A19" s="3" t="s">
        <v>15</v>
      </c>
      <c r="B19" s="80">
        <v>149</v>
      </c>
      <c r="C19" s="80">
        <v>139</v>
      </c>
      <c r="D19" s="80">
        <v>174</v>
      </c>
      <c r="E19" s="80">
        <v>100</v>
      </c>
      <c r="F19" s="80">
        <v>278</v>
      </c>
      <c r="G19" s="80">
        <v>204</v>
      </c>
      <c r="H19" s="80">
        <v>169</v>
      </c>
      <c r="I19" s="80">
        <v>267</v>
      </c>
      <c r="J19" s="80">
        <v>174</v>
      </c>
      <c r="K19" s="80">
        <v>235</v>
      </c>
      <c r="L19" s="80">
        <v>287</v>
      </c>
      <c r="M19" s="80">
        <v>249</v>
      </c>
      <c r="N19" s="80">
        <v>233</v>
      </c>
      <c r="O19" s="80">
        <v>154</v>
      </c>
      <c r="P19" s="80">
        <v>264</v>
      </c>
      <c r="Q19" s="80">
        <v>225</v>
      </c>
      <c r="R19" s="80">
        <v>187</v>
      </c>
      <c r="S19" s="80">
        <v>323</v>
      </c>
      <c r="T19" s="80">
        <v>209</v>
      </c>
      <c r="U19" s="80">
        <v>184</v>
      </c>
      <c r="V19" s="80">
        <v>181</v>
      </c>
      <c r="W19" s="80">
        <v>299</v>
      </c>
      <c r="X19" s="80">
        <v>529</v>
      </c>
      <c r="Y19" s="80">
        <v>449</v>
      </c>
      <c r="Z19" s="80">
        <v>616</v>
      </c>
      <c r="AA19" s="80">
        <v>695</v>
      </c>
      <c r="AB19" s="80">
        <v>471</v>
      </c>
      <c r="AC19" s="80">
        <v>305</v>
      </c>
      <c r="AD19" s="80">
        <v>279</v>
      </c>
      <c r="AE19" s="80">
        <v>382</v>
      </c>
      <c r="AF19" s="80">
        <v>345</v>
      </c>
      <c r="AG19" s="88">
        <v>321</v>
      </c>
      <c r="AH19" s="88">
        <v>305</v>
      </c>
      <c r="AI19" s="88">
        <v>311</v>
      </c>
      <c r="AJ19" s="88">
        <v>243</v>
      </c>
      <c r="AK19" s="88">
        <v>334</v>
      </c>
      <c r="AL19" s="88">
        <v>155</v>
      </c>
      <c r="AM19" s="88">
        <v>265</v>
      </c>
      <c r="AN19" s="88">
        <v>156</v>
      </c>
      <c r="AO19" s="88">
        <v>289</v>
      </c>
      <c r="AP19" s="88">
        <v>93</v>
      </c>
      <c r="AQ19" s="88">
        <v>238</v>
      </c>
      <c r="AR19" s="88">
        <v>249</v>
      </c>
      <c r="AS19" s="88">
        <v>187</v>
      </c>
      <c r="AT19" s="88">
        <v>134</v>
      </c>
      <c r="AU19" s="88">
        <v>292</v>
      </c>
      <c r="AV19" s="88">
        <v>156</v>
      </c>
      <c r="AW19" s="88">
        <v>114</v>
      </c>
      <c r="AX19" s="88">
        <v>131</v>
      </c>
      <c r="AY19" s="88">
        <v>179</v>
      </c>
      <c r="AZ19" s="88">
        <v>190</v>
      </c>
      <c r="BA19" s="88">
        <v>182</v>
      </c>
      <c r="BB19" s="88">
        <v>183</v>
      </c>
      <c r="BC19" s="88">
        <v>168</v>
      </c>
      <c r="BD19" s="88">
        <v>184</v>
      </c>
      <c r="BE19" s="88">
        <v>119</v>
      </c>
      <c r="BF19" s="88">
        <v>72</v>
      </c>
      <c r="BG19" s="81">
        <f t="shared" si="0"/>
        <v>14005</v>
      </c>
      <c r="BH19" s="9"/>
    </row>
    <row r="20" spans="1:60" s="5" customFormat="1" ht="18.75" customHeight="1">
      <c r="A20" s="4" t="s">
        <v>16</v>
      </c>
      <c r="B20" s="83">
        <f>SUM(B4:B19)</f>
        <v>10346</v>
      </c>
      <c r="C20" s="83">
        <f t="shared" ref="C20:BF20" si="1">SUM(C4:C19)</f>
        <v>10208</v>
      </c>
      <c r="D20" s="83">
        <f t="shared" si="1"/>
        <v>5923</v>
      </c>
      <c r="E20" s="83">
        <f t="shared" si="1"/>
        <v>10079</v>
      </c>
      <c r="F20" s="83">
        <f t="shared" si="1"/>
        <v>11236</v>
      </c>
      <c r="G20" s="83">
        <f t="shared" si="1"/>
        <v>10748</v>
      </c>
      <c r="H20" s="83">
        <f t="shared" si="1"/>
        <v>9777</v>
      </c>
      <c r="I20" s="83">
        <f t="shared" si="1"/>
        <v>9314</v>
      </c>
      <c r="J20" s="83">
        <f t="shared" si="1"/>
        <v>9353</v>
      </c>
      <c r="K20" s="83">
        <f t="shared" si="1"/>
        <v>6337</v>
      </c>
      <c r="L20" s="83">
        <f t="shared" si="1"/>
        <v>12578</v>
      </c>
      <c r="M20" s="83">
        <f t="shared" si="1"/>
        <v>11445</v>
      </c>
      <c r="N20" s="83">
        <f t="shared" si="1"/>
        <v>9237</v>
      </c>
      <c r="O20" s="83">
        <f t="shared" si="1"/>
        <v>10643</v>
      </c>
      <c r="P20" s="83">
        <f t="shared" si="1"/>
        <v>12191</v>
      </c>
      <c r="Q20" s="83">
        <f t="shared" si="1"/>
        <v>10369</v>
      </c>
      <c r="R20" s="83">
        <f t="shared" si="1"/>
        <v>12881</v>
      </c>
      <c r="S20" s="83">
        <f t="shared" si="1"/>
        <v>11257</v>
      </c>
      <c r="T20" s="83">
        <f t="shared" si="1"/>
        <v>10168</v>
      </c>
      <c r="U20" s="83">
        <f t="shared" si="1"/>
        <v>11065</v>
      </c>
      <c r="V20" s="83">
        <f t="shared" si="1"/>
        <v>10516</v>
      </c>
      <c r="W20" s="83">
        <f t="shared" si="1"/>
        <v>13720</v>
      </c>
      <c r="X20" s="83">
        <f t="shared" si="1"/>
        <v>19482</v>
      </c>
      <c r="Y20" s="83">
        <f t="shared" si="1"/>
        <v>18300</v>
      </c>
      <c r="Z20" s="83">
        <f t="shared" si="1"/>
        <v>17098</v>
      </c>
      <c r="AA20" s="83">
        <f t="shared" si="1"/>
        <v>19891</v>
      </c>
      <c r="AB20" s="83">
        <f t="shared" si="1"/>
        <v>14792</v>
      </c>
      <c r="AC20" s="83">
        <f t="shared" si="1"/>
        <v>14629</v>
      </c>
      <c r="AD20" s="83">
        <f t="shared" si="1"/>
        <v>13249</v>
      </c>
      <c r="AE20" s="83">
        <f t="shared" si="1"/>
        <v>11508</v>
      </c>
      <c r="AF20" s="83">
        <f t="shared" si="1"/>
        <v>12208</v>
      </c>
      <c r="AG20" s="83">
        <f t="shared" si="1"/>
        <v>13065</v>
      </c>
      <c r="AH20" s="83">
        <f t="shared" si="1"/>
        <v>11316</v>
      </c>
      <c r="AI20" s="83">
        <f t="shared" si="1"/>
        <v>13567</v>
      </c>
      <c r="AJ20" s="83">
        <f t="shared" si="1"/>
        <v>13692</v>
      </c>
      <c r="AK20" s="83">
        <f t="shared" si="1"/>
        <v>11956</v>
      </c>
      <c r="AL20" s="83">
        <f t="shared" si="1"/>
        <v>9738</v>
      </c>
      <c r="AM20" s="83">
        <f t="shared" si="1"/>
        <v>10815</v>
      </c>
      <c r="AN20" s="83">
        <f t="shared" si="1"/>
        <v>10393</v>
      </c>
      <c r="AO20" s="83">
        <f t="shared" si="1"/>
        <v>11425</v>
      </c>
      <c r="AP20" s="83">
        <f t="shared" si="1"/>
        <v>4670</v>
      </c>
      <c r="AQ20" s="83">
        <f t="shared" si="1"/>
        <v>11717</v>
      </c>
      <c r="AR20" s="83">
        <f t="shared" si="1"/>
        <v>11059</v>
      </c>
      <c r="AS20" s="83">
        <f t="shared" si="1"/>
        <v>9873</v>
      </c>
      <c r="AT20" s="83">
        <f t="shared" si="1"/>
        <v>7293</v>
      </c>
      <c r="AU20" s="83">
        <f t="shared" si="1"/>
        <v>9578</v>
      </c>
      <c r="AV20" s="83">
        <f t="shared" si="1"/>
        <v>9907</v>
      </c>
      <c r="AW20" s="83">
        <f t="shared" si="1"/>
        <v>10300</v>
      </c>
      <c r="AX20" s="83">
        <f t="shared" si="1"/>
        <v>8087</v>
      </c>
      <c r="AY20" s="83">
        <f t="shared" si="1"/>
        <v>7899</v>
      </c>
      <c r="AZ20" s="83">
        <f t="shared" si="1"/>
        <v>8581</v>
      </c>
      <c r="BA20" s="83">
        <f t="shared" si="1"/>
        <v>14929</v>
      </c>
      <c r="BB20" s="83">
        <f>SUM(BB4:BB19)</f>
        <v>11297</v>
      </c>
      <c r="BC20" s="83">
        <f t="shared" ref="BC20:BF20" si="2">SUM(BC4:BC19)</f>
        <v>10967</v>
      </c>
      <c r="BD20" s="83">
        <f t="shared" si="2"/>
        <v>8462</v>
      </c>
      <c r="BE20" s="83">
        <f t="shared" si="2"/>
        <v>8112</v>
      </c>
      <c r="BF20" s="83">
        <f t="shared" si="2"/>
        <v>6256</v>
      </c>
      <c r="BG20" s="83">
        <f>SUM(BG4:BG19)</f>
        <v>635502</v>
      </c>
      <c r="BH20" s="10"/>
    </row>
    <row r="21" spans="1:60"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4"/>
      <c r="AJ21" s="84"/>
      <c r="AK21" s="84"/>
      <c r="AL21" s="84"/>
      <c r="AM21" s="84"/>
      <c r="AN21" s="84"/>
      <c r="AO21" s="84"/>
      <c r="AP21" s="84"/>
      <c r="AQ21" s="84"/>
      <c r="AR21" s="84"/>
      <c r="AS21" s="84"/>
      <c r="AT21" s="84"/>
      <c r="AU21" s="84"/>
      <c r="AV21" s="84"/>
      <c r="AW21" s="84"/>
      <c r="AX21" s="84"/>
      <c r="AY21" s="84"/>
      <c r="AZ21" s="84"/>
      <c r="BA21" s="84"/>
      <c r="BB21" s="84"/>
      <c r="BC21" s="84"/>
      <c r="BD21" s="84"/>
      <c r="BE21" s="84"/>
      <c r="BF21" s="84"/>
      <c r="BG21" s="84"/>
      <c r="BH21" s="2"/>
    </row>
    <row r="22" spans="1:60" ht="15" customHeight="1">
      <c r="A22" s="52" t="s">
        <v>38</v>
      </c>
    </row>
    <row r="23" spans="1:60" ht="15.75" customHeight="1">
      <c r="A23" s="52" t="s">
        <v>37</v>
      </c>
    </row>
    <row r="24" spans="1:60" ht="13.5" thickBot="1"/>
    <row r="25" spans="1:60" ht="13.5" thickBot="1">
      <c r="A25" s="49"/>
      <c r="B25" s="47" t="s">
        <v>16</v>
      </c>
      <c r="C25" s="47" t="s">
        <v>16</v>
      </c>
      <c r="D25" s="47" t="s">
        <v>16</v>
      </c>
      <c r="E25" s="47" t="s">
        <v>16</v>
      </c>
      <c r="F25" s="47" t="s">
        <v>16</v>
      </c>
      <c r="G25" s="47" t="s">
        <v>16</v>
      </c>
      <c r="H25" s="47" t="s">
        <v>16</v>
      </c>
      <c r="I25" s="47" t="s">
        <v>16</v>
      </c>
      <c r="J25" s="47" t="s">
        <v>16</v>
      </c>
      <c r="K25" s="47" t="s">
        <v>16</v>
      </c>
      <c r="L25" s="47" t="s">
        <v>16</v>
      </c>
      <c r="M25" s="47" t="s">
        <v>16</v>
      </c>
      <c r="N25" s="47" t="s">
        <v>16</v>
      </c>
      <c r="O25" s="47" t="s">
        <v>16</v>
      </c>
      <c r="P25" s="47" t="s">
        <v>16</v>
      </c>
      <c r="Q25" s="47" t="s">
        <v>16</v>
      </c>
      <c r="R25" s="47" t="s">
        <v>16</v>
      </c>
      <c r="S25" s="47" t="s">
        <v>16</v>
      </c>
      <c r="T25" s="47" t="s">
        <v>16</v>
      </c>
      <c r="U25" s="47" t="s">
        <v>16</v>
      </c>
      <c r="V25" s="47" t="s">
        <v>16</v>
      </c>
      <c r="W25" s="47" t="s">
        <v>16</v>
      </c>
      <c r="X25" s="47" t="s">
        <v>16</v>
      </c>
      <c r="Y25" s="47" t="s">
        <v>16</v>
      </c>
      <c r="Z25" s="47" t="s">
        <v>16</v>
      </c>
      <c r="AA25" s="47" t="s">
        <v>16</v>
      </c>
      <c r="AB25" s="47" t="s">
        <v>16</v>
      </c>
      <c r="AC25" s="47" t="s">
        <v>16</v>
      </c>
      <c r="AD25" s="47" t="s">
        <v>16</v>
      </c>
      <c r="AE25" s="47" t="s">
        <v>16</v>
      </c>
      <c r="AF25" s="47" t="s">
        <v>16</v>
      </c>
      <c r="AG25" s="47" t="s">
        <v>16</v>
      </c>
      <c r="AH25" s="47" t="s">
        <v>16</v>
      </c>
      <c r="AI25" s="47" t="s">
        <v>16</v>
      </c>
      <c r="AJ25" s="47" t="s">
        <v>16</v>
      </c>
      <c r="AK25" s="47" t="s">
        <v>16</v>
      </c>
      <c r="AL25" s="47" t="s">
        <v>16</v>
      </c>
      <c r="AM25" s="47" t="s">
        <v>16</v>
      </c>
      <c r="AN25" s="47" t="s">
        <v>16</v>
      </c>
      <c r="AO25" s="47" t="s">
        <v>16</v>
      </c>
      <c r="AP25" s="47" t="s">
        <v>16</v>
      </c>
      <c r="AQ25" s="47" t="s">
        <v>16</v>
      </c>
      <c r="AR25" s="47" t="s">
        <v>16</v>
      </c>
      <c r="AS25" s="47" t="s">
        <v>16</v>
      </c>
      <c r="AT25" s="47" t="s">
        <v>16</v>
      </c>
      <c r="AU25" s="47" t="s">
        <v>16</v>
      </c>
      <c r="AV25" s="47" t="s">
        <v>16</v>
      </c>
      <c r="AW25" s="47" t="s">
        <v>16</v>
      </c>
      <c r="AX25" s="47" t="s">
        <v>16</v>
      </c>
      <c r="AY25" s="47" t="s">
        <v>16</v>
      </c>
      <c r="AZ25" s="47" t="s">
        <v>16</v>
      </c>
      <c r="BA25" s="47" t="s">
        <v>16</v>
      </c>
      <c r="BB25" s="47" t="s">
        <v>16</v>
      </c>
      <c r="BC25" s="47" t="s">
        <v>16</v>
      </c>
      <c r="BD25" s="47" t="s">
        <v>16</v>
      </c>
      <c r="BE25" s="47" t="s">
        <v>16</v>
      </c>
      <c r="BF25" s="47" t="s">
        <v>16</v>
      </c>
      <c r="BG25" s="48" t="s">
        <v>16</v>
      </c>
    </row>
    <row r="26" spans="1:60">
      <c r="A26" s="44" t="s">
        <v>33</v>
      </c>
      <c r="B26" s="43">
        <f>SUM(B27:B31)</f>
        <v>8020</v>
      </c>
      <c r="C26" s="43">
        <f t="shared" ref="C26:AC26" si="3">SUM(C27:C31)</f>
        <v>7837</v>
      </c>
      <c r="D26" s="43">
        <f t="shared" si="3"/>
        <v>4575</v>
      </c>
      <c r="E26" s="43">
        <f t="shared" si="3"/>
        <v>8284</v>
      </c>
      <c r="F26" s="43">
        <f t="shared" si="3"/>
        <v>8202</v>
      </c>
      <c r="G26" s="43">
        <f t="shared" si="3"/>
        <v>8598</v>
      </c>
      <c r="H26" s="43">
        <f t="shared" si="3"/>
        <v>7557</v>
      </c>
      <c r="I26" s="43">
        <f t="shared" si="3"/>
        <v>7176</v>
      </c>
      <c r="J26" s="43">
        <f t="shared" si="3"/>
        <v>7063</v>
      </c>
      <c r="K26" s="43">
        <f t="shared" si="3"/>
        <v>4594</v>
      </c>
      <c r="L26" s="43">
        <f t="shared" si="3"/>
        <v>10367</v>
      </c>
      <c r="M26" s="43">
        <f t="shared" si="3"/>
        <v>9139</v>
      </c>
      <c r="N26" s="43">
        <f t="shared" si="3"/>
        <v>7277</v>
      </c>
      <c r="O26" s="43">
        <f t="shared" si="3"/>
        <v>8388</v>
      </c>
      <c r="P26" s="43">
        <f t="shared" si="3"/>
        <v>9912</v>
      </c>
      <c r="Q26" s="43">
        <f t="shared" si="3"/>
        <v>8075</v>
      </c>
      <c r="R26" s="43">
        <f t="shared" si="3"/>
        <v>10205</v>
      </c>
      <c r="S26" s="43">
        <f t="shared" si="3"/>
        <v>9077</v>
      </c>
      <c r="T26" s="43">
        <f t="shared" si="3"/>
        <v>7826</v>
      </c>
      <c r="U26" s="43">
        <f t="shared" si="3"/>
        <v>8737</v>
      </c>
      <c r="V26" s="43">
        <f t="shared" si="3"/>
        <v>8512</v>
      </c>
      <c r="W26" s="43">
        <f t="shared" si="3"/>
        <v>10968</v>
      </c>
      <c r="X26" s="43">
        <f t="shared" si="3"/>
        <v>15579</v>
      </c>
      <c r="Y26" s="43">
        <f t="shared" si="3"/>
        <v>14642</v>
      </c>
      <c r="Z26" s="43">
        <f t="shared" si="3"/>
        <v>13829</v>
      </c>
      <c r="AA26" s="43">
        <f t="shared" si="3"/>
        <v>15954</v>
      </c>
      <c r="AB26" s="43">
        <f t="shared" si="3"/>
        <v>11864</v>
      </c>
      <c r="AC26" s="43">
        <f t="shared" si="3"/>
        <v>12284</v>
      </c>
      <c r="AD26" s="43">
        <f t="shared" ref="AD26" si="4">SUM(AD27:AD31)</f>
        <v>10716</v>
      </c>
      <c r="AE26" s="43">
        <f t="shared" ref="AE26:AF26" si="5">SUM(AE27:AE31)</f>
        <v>8943</v>
      </c>
      <c r="AF26" s="43">
        <f t="shared" si="5"/>
        <v>10318</v>
      </c>
      <c r="AG26" s="43">
        <f t="shared" ref="AG26:AM26" si="6">SUM(AG27:AG31)</f>
        <v>10902</v>
      </c>
      <c r="AH26" s="43">
        <f t="shared" si="6"/>
        <v>8176</v>
      </c>
      <c r="AI26" s="43">
        <f t="shared" si="6"/>
        <v>10934</v>
      </c>
      <c r="AJ26" s="43">
        <f t="shared" si="6"/>
        <v>11378</v>
      </c>
      <c r="AK26" s="43">
        <f t="shared" ref="AK26:AL26" si="7">SUM(AK27:AK31)</f>
        <v>9638</v>
      </c>
      <c r="AL26" s="43">
        <f t="shared" si="7"/>
        <v>7863</v>
      </c>
      <c r="AM26" s="43">
        <f t="shared" si="6"/>
        <v>9033</v>
      </c>
      <c r="AN26" s="43">
        <f t="shared" ref="AN26:AQ26" si="8">SUM(AN27:AN31)</f>
        <v>8185</v>
      </c>
      <c r="AO26" s="43">
        <f t="shared" si="8"/>
        <v>8867</v>
      </c>
      <c r="AP26" s="43">
        <f t="shared" si="8"/>
        <v>3530</v>
      </c>
      <c r="AQ26" s="43">
        <f t="shared" si="8"/>
        <v>9860</v>
      </c>
      <c r="AR26" s="43">
        <f t="shared" ref="AR26:AS26" si="9">SUM(AR27:AR31)</f>
        <v>8757</v>
      </c>
      <c r="AS26" s="43">
        <f t="shared" si="9"/>
        <v>8209</v>
      </c>
      <c r="AT26" s="43">
        <f t="shared" ref="AT26:AW26" si="10">SUM(AT27:AT31)</f>
        <v>5781</v>
      </c>
      <c r="AU26" s="43">
        <f t="shared" si="10"/>
        <v>7840</v>
      </c>
      <c r="AV26" s="43">
        <f t="shared" si="10"/>
        <v>7959</v>
      </c>
      <c r="AW26" s="43">
        <f t="shared" si="10"/>
        <v>8267</v>
      </c>
      <c r="AX26" s="43">
        <f t="shared" ref="AX26:AZ26" si="11">SUM(AX27:AX31)</f>
        <v>6789</v>
      </c>
      <c r="AY26" s="43">
        <f t="shared" si="11"/>
        <v>6395</v>
      </c>
      <c r="AZ26" s="43">
        <f t="shared" si="11"/>
        <v>7063</v>
      </c>
      <c r="BA26" s="43">
        <f>SUM(BA27:BA31)</f>
        <v>10511</v>
      </c>
      <c r="BB26" s="43">
        <f>SUM(BB27:BB31)</f>
        <v>9334</v>
      </c>
      <c r="BC26" s="43">
        <f t="shared" ref="BC26:BF26" si="12">SUM(BC27:BC31)</f>
        <v>8874</v>
      </c>
      <c r="BD26" s="43">
        <f t="shared" si="12"/>
        <v>6537</v>
      </c>
      <c r="BE26" s="43">
        <f t="shared" si="12"/>
        <v>6405</v>
      </c>
      <c r="BF26" s="43">
        <f t="shared" si="12"/>
        <v>4968</v>
      </c>
      <c r="BG26" s="43">
        <f>SUM(BG27:BG31)</f>
        <v>456242</v>
      </c>
    </row>
    <row r="27" spans="1:60">
      <c r="A27" s="45" t="s">
        <v>1</v>
      </c>
      <c r="B27" s="43">
        <f>B5+B11+B13+B18</f>
        <v>4652</v>
      </c>
      <c r="C27" s="43">
        <f t="shared" ref="C27:AM27" si="13">C5+C11+C13+C18</f>
        <v>4507</v>
      </c>
      <c r="D27" s="43">
        <f t="shared" si="13"/>
        <v>2297</v>
      </c>
      <c r="E27" s="43">
        <f t="shared" si="13"/>
        <v>5455</v>
      </c>
      <c r="F27" s="43">
        <f t="shared" si="13"/>
        <v>5072</v>
      </c>
      <c r="G27" s="43">
        <f t="shared" si="13"/>
        <v>5025</v>
      </c>
      <c r="H27" s="43">
        <f t="shared" si="13"/>
        <v>4217</v>
      </c>
      <c r="I27" s="43">
        <f t="shared" si="13"/>
        <v>3944</v>
      </c>
      <c r="J27" s="43">
        <f t="shared" si="13"/>
        <v>4072</v>
      </c>
      <c r="K27" s="43">
        <f t="shared" si="13"/>
        <v>2369</v>
      </c>
      <c r="L27" s="43">
        <f t="shared" si="13"/>
        <v>5842</v>
      </c>
      <c r="M27" s="43">
        <f t="shared" si="13"/>
        <v>5628</v>
      </c>
      <c r="N27" s="43">
        <f t="shared" si="13"/>
        <v>4521</v>
      </c>
      <c r="O27" s="43">
        <f t="shared" si="13"/>
        <v>5028</v>
      </c>
      <c r="P27" s="43">
        <f t="shared" si="13"/>
        <v>6313</v>
      </c>
      <c r="Q27" s="43">
        <f t="shared" si="13"/>
        <v>4623</v>
      </c>
      <c r="R27" s="43">
        <f t="shared" si="13"/>
        <v>6289</v>
      </c>
      <c r="S27" s="43">
        <f t="shared" si="13"/>
        <v>5517</v>
      </c>
      <c r="T27" s="43">
        <f t="shared" si="13"/>
        <v>4673</v>
      </c>
      <c r="U27" s="43">
        <f t="shared" si="13"/>
        <v>5476</v>
      </c>
      <c r="V27" s="43">
        <f t="shared" si="13"/>
        <v>5374</v>
      </c>
      <c r="W27" s="43">
        <f t="shared" si="13"/>
        <v>6911</v>
      </c>
      <c r="X27" s="43">
        <f t="shared" si="13"/>
        <v>10628</v>
      </c>
      <c r="Y27" s="43">
        <f t="shared" si="13"/>
        <v>10111</v>
      </c>
      <c r="Z27" s="43">
        <f t="shared" si="13"/>
        <v>10480</v>
      </c>
      <c r="AA27" s="43">
        <f t="shared" si="13"/>
        <v>11195</v>
      </c>
      <c r="AB27" s="43">
        <f t="shared" si="13"/>
        <v>7868</v>
      </c>
      <c r="AC27" s="43">
        <f t="shared" si="13"/>
        <v>8688</v>
      </c>
      <c r="AD27" s="43">
        <f t="shared" si="13"/>
        <v>6964</v>
      </c>
      <c r="AE27" s="43">
        <f t="shared" si="13"/>
        <v>5772</v>
      </c>
      <c r="AF27" s="43">
        <f t="shared" si="13"/>
        <v>7549</v>
      </c>
      <c r="AG27" s="43">
        <f t="shared" si="13"/>
        <v>7876</v>
      </c>
      <c r="AH27" s="43">
        <f t="shared" si="13"/>
        <v>5661</v>
      </c>
      <c r="AI27" s="43">
        <f t="shared" si="13"/>
        <v>7182</v>
      </c>
      <c r="AJ27" s="43">
        <f t="shared" si="13"/>
        <v>7968</v>
      </c>
      <c r="AK27" s="43">
        <f t="shared" ref="AK27:AL27" si="14">AK5+AK11+AK13+AK18</f>
        <v>6644</v>
      </c>
      <c r="AL27" s="43">
        <f t="shared" si="14"/>
        <v>5097</v>
      </c>
      <c r="AM27" s="43">
        <f t="shared" si="13"/>
        <v>6106</v>
      </c>
      <c r="AN27" s="43">
        <f t="shared" ref="AN27:AQ27" si="15">AN5+AN11+AN13+AN18</f>
        <v>5556</v>
      </c>
      <c r="AO27" s="43">
        <f t="shared" si="15"/>
        <v>6181</v>
      </c>
      <c r="AP27" s="43">
        <f t="shared" si="15"/>
        <v>2183</v>
      </c>
      <c r="AQ27" s="43">
        <f t="shared" si="15"/>
        <v>6006</v>
      </c>
      <c r="AR27" s="43">
        <f t="shared" ref="AR27:AS27" si="16">AR5+AR11+AR13+AR18</f>
        <v>5780</v>
      </c>
      <c r="AS27" s="43">
        <f t="shared" si="16"/>
        <v>4744</v>
      </c>
      <c r="AT27" s="43">
        <f t="shared" ref="AT27:AW27" si="17">AT5+AT11+AT13+AT18</f>
        <v>3763</v>
      </c>
      <c r="AU27" s="43">
        <f t="shared" si="17"/>
        <v>4719</v>
      </c>
      <c r="AV27" s="43">
        <f t="shared" si="17"/>
        <v>5245</v>
      </c>
      <c r="AW27" s="43">
        <f t="shared" si="17"/>
        <v>5260</v>
      </c>
      <c r="AX27" s="43">
        <f t="shared" ref="AX27:AZ27" si="18">AX5+AX11+AX13+AX18</f>
        <v>4455</v>
      </c>
      <c r="AY27" s="43">
        <f t="shared" si="18"/>
        <v>3972</v>
      </c>
      <c r="AZ27" s="43">
        <f t="shared" si="18"/>
        <v>4778</v>
      </c>
      <c r="BA27" s="43">
        <f>BA5+BA11+BA13+BA18</f>
        <v>5083</v>
      </c>
      <c r="BB27" s="43">
        <f>BB5+BB11+BB13+BB18</f>
        <v>5340</v>
      </c>
      <c r="BC27" s="43">
        <f t="shared" ref="BC27:BF27" si="19">BC5+BC11+BC13+BC18</f>
        <v>5488</v>
      </c>
      <c r="BD27" s="43">
        <f t="shared" si="19"/>
        <v>3804</v>
      </c>
      <c r="BE27" s="43">
        <f t="shared" si="19"/>
        <v>3655</v>
      </c>
      <c r="BF27" s="43">
        <f t="shared" si="19"/>
        <v>3079</v>
      </c>
      <c r="BG27" s="43">
        <f t="shared" ref="BG27" si="20">BG5+BG11+BG13</f>
        <v>272354</v>
      </c>
    </row>
    <row r="28" spans="1:60">
      <c r="A28" s="45" t="s">
        <v>6</v>
      </c>
      <c r="B28" s="43">
        <f>B10</f>
        <v>1284</v>
      </c>
      <c r="C28" s="43">
        <f t="shared" ref="C28:BG28" si="21">C10</f>
        <v>1021</v>
      </c>
      <c r="D28" s="43">
        <f t="shared" si="21"/>
        <v>737</v>
      </c>
      <c r="E28" s="43">
        <f t="shared" si="21"/>
        <v>1142</v>
      </c>
      <c r="F28" s="43">
        <f t="shared" si="21"/>
        <v>938</v>
      </c>
      <c r="G28" s="43">
        <f t="shared" si="21"/>
        <v>1369</v>
      </c>
      <c r="H28" s="43">
        <f t="shared" si="21"/>
        <v>1296</v>
      </c>
      <c r="I28" s="43">
        <f t="shared" si="21"/>
        <v>1125</v>
      </c>
      <c r="J28" s="43">
        <f t="shared" si="21"/>
        <v>1016</v>
      </c>
      <c r="K28" s="43">
        <f t="shared" si="21"/>
        <v>768</v>
      </c>
      <c r="L28" s="43">
        <f t="shared" si="21"/>
        <v>1669</v>
      </c>
      <c r="M28" s="43">
        <f t="shared" si="21"/>
        <v>1321</v>
      </c>
      <c r="N28" s="43">
        <f t="shared" si="21"/>
        <v>1127</v>
      </c>
      <c r="O28" s="43">
        <f t="shared" si="21"/>
        <v>1046</v>
      </c>
      <c r="P28" s="43">
        <f t="shared" si="21"/>
        <v>1022</v>
      </c>
      <c r="Q28" s="43">
        <f t="shared" si="21"/>
        <v>1116</v>
      </c>
      <c r="R28" s="43">
        <f t="shared" si="21"/>
        <v>1287</v>
      </c>
      <c r="S28" s="43">
        <f t="shared" si="21"/>
        <v>1168</v>
      </c>
      <c r="T28" s="43">
        <f t="shared" si="21"/>
        <v>1187</v>
      </c>
      <c r="U28" s="43">
        <f t="shared" si="21"/>
        <v>1176</v>
      </c>
      <c r="V28" s="43">
        <f t="shared" si="21"/>
        <v>972</v>
      </c>
      <c r="W28" s="43">
        <f t="shared" si="21"/>
        <v>889</v>
      </c>
      <c r="X28" s="43">
        <f t="shared" si="21"/>
        <v>1018</v>
      </c>
      <c r="Y28" s="43">
        <f t="shared" si="21"/>
        <v>1482</v>
      </c>
      <c r="Z28" s="43">
        <f t="shared" si="21"/>
        <v>935</v>
      </c>
      <c r="AA28" s="43">
        <f t="shared" si="21"/>
        <v>2385</v>
      </c>
      <c r="AB28" s="43">
        <f t="shared" si="21"/>
        <v>1302</v>
      </c>
      <c r="AC28" s="43">
        <f t="shared" si="21"/>
        <v>1635</v>
      </c>
      <c r="AD28" s="43">
        <f t="shared" ref="AD28" si="22">AD10</f>
        <v>1908</v>
      </c>
      <c r="AE28" s="43">
        <f t="shared" ref="AE28:AF28" si="23">AE10</f>
        <v>1218</v>
      </c>
      <c r="AF28" s="43">
        <f t="shared" si="23"/>
        <v>970</v>
      </c>
      <c r="AG28" s="43">
        <f t="shared" ref="AG28:AM28" si="24">AG10</f>
        <v>1049</v>
      </c>
      <c r="AH28" s="43">
        <f t="shared" si="24"/>
        <v>770</v>
      </c>
      <c r="AI28" s="43">
        <f t="shared" si="24"/>
        <v>1070</v>
      </c>
      <c r="AJ28" s="43">
        <f t="shared" si="24"/>
        <v>1357</v>
      </c>
      <c r="AK28" s="43">
        <f t="shared" ref="AK28:AL28" si="25">AK10</f>
        <v>1174</v>
      </c>
      <c r="AL28" s="43">
        <f t="shared" si="25"/>
        <v>1080</v>
      </c>
      <c r="AM28" s="43">
        <f t="shared" si="24"/>
        <v>1154</v>
      </c>
      <c r="AN28" s="43">
        <f t="shared" ref="AN28:AQ28" si="26">AN10</f>
        <v>1018</v>
      </c>
      <c r="AO28" s="43">
        <f t="shared" si="26"/>
        <v>1369</v>
      </c>
      <c r="AP28" s="43">
        <f t="shared" si="26"/>
        <v>573</v>
      </c>
      <c r="AQ28" s="43">
        <f t="shared" si="26"/>
        <v>1446</v>
      </c>
      <c r="AR28" s="43">
        <f t="shared" ref="AR28:AS28" si="27">AR10</f>
        <v>972</v>
      </c>
      <c r="AS28" s="43">
        <f t="shared" si="27"/>
        <v>1084</v>
      </c>
      <c r="AT28" s="43">
        <f t="shared" ref="AT28:AW28" si="28">AT10</f>
        <v>726</v>
      </c>
      <c r="AU28" s="43">
        <f t="shared" si="28"/>
        <v>1050</v>
      </c>
      <c r="AV28" s="43">
        <f t="shared" si="28"/>
        <v>1038</v>
      </c>
      <c r="AW28" s="43">
        <f t="shared" si="28"/>
        <v>1038</v>
      </c>
      <c r="AX28" s="43">
        <f t="shared" ref="AX28:AZ28" si="29">AX10</f>
        <v>882</v>
      </c>
      <c r="AY28" s="43">
        <f t="shared" si="29"/>
        <v>1059</v>
      </c>
      <c r="AZ28" s="43">
        <f t="shared" si="29"/>
        <v>1045</v>
      </c>
      <c r="BA28" s="43">
        <f>BA10</f>
        <v>3583</v>
      </c>
      <c r="BB28" s="43">
        <f>BB10</f>
        <v>1504</v>
      </c>
      <c r="BC28" s="43">
        <f t="shared" ref="BC28:BF28" si="30">BC10</f>
        <v>1562</v>
      </c>
      <c r="BD28" s="43">
        <f t="shared" si="30"/>
        <v>1201</v>
      </c>
      <c r="BE28" s="43">
        <f t="shared" si="30"/>
        <v>1203</v>
      </c>
      <c r="BF28" s="43">
        <f t="shared" si="30"/>
        <v>876</v>
      </c>
      <c r="BG28" s="43">
        <f t="shared" si="21"/>
        <v>68412</v>
      </c>
    </row>
    <row r="29" spans="1:60">
      <c r="A29" s="45" t="s">
        <v>30</v>
      </c>
      <c r="B29" s="43">
        <f>B14</f>
        <v>1166</v>
      </c>
      <c r="C29" s="43">
        <f t="shared" ref="C29:BG29" si="31">C14</f>
        <v>1005</v>
      </c>
      <c r="D29" s="43">
        <f t="shared" si="31"/>
        <v>648</v>
      </c>
      <c r="E29" s="43">
        <f t="shared" si="31"/>
        <v>804</v>
      </c>
      <c r="F29" s="43">
        <f t="shared" si="31"/>
        <v>861</v>
      </c>
      <c r="G29" s="43">
        <f t="shared" si="31"/>
        <v>1307</v>
      </c>
      <c r="H29" s="43">
        <f t="shared" si="31"/>
        <v>822</v>
      </c>
      <c r="I29" s="43">
        <f t="shared" si="31"/>
        <v>933</v>
      </c>
      <c r="J29" s="43">
        <f t="shared" si="31"/>
        <v>818</v>
      </c>
      <c r="K29" s="43">
        <f t="shared" si="31"/>
        <v>601</v>
      </c>
      <c r="L29" s="43">
        <f t="shared" si="31"/>
        <v>1415</v>
      </c>
      <c r="M29" s="43">
        <f t="shared" si="31"/>
        <v>962</v>
      </c>
      <c r="N29" s="43">
        <f t="shared" si="31"/>
        <v>631</v>
      </c>
      <c r="O29" s="43">
        <f t="shared" si="31"/>
        <v>1075</v>
      </c>
      <c r="P29" s="43">
        <f t="shared" si="31"/>
        <v>1524</v>
      </c>
      <c r="Q29" s="43">
        <f t="shared" si="31"/>
        <v>1391</v>
      </c>
      <c r="R29" s="43">
        <f t="shared" si="31"/>
        <v>1449</v>
      </c>
      <c r="S29" s="43">
        <f t="shared" si="31"/>
        <v>1113</v>
      </c>
      <c r="T29" s="43">
        <f t="shared" si="31"/>
        <v>1115</v>
      </c>
      <c r="U29" s="43">
        <f t="shared" si="31"/>
        <v>712</v>
      </c>
      <c r="V29" s="43">
        <f t="shared" si="31"/>
        <v>697</v>
      </c>
      <c r="W29" s="43">
        <f t="shared" si="31"/>
        <v>1821</v>
      </c>
      <c r="X29" s="43">
        <f t="shared" si="31"/>
        <v>2267</v>
      </c>
      <c r="Y29" s="43">
        <f t="shared" si="31"/>
        <v>1706</v>
      </c>
      <c r="Z29" s="43">
        <f t="shared" si="31"/>
        <v>980</v>
      </c>
      <c r="AA29" s="43">
        <f t="shared" si="31"/>
        <v>923</v>
      </c>
      <c r="AB29" s="43">
        <f t="shared" si="31"/>
        <v>1320</v>
      </c>
      <c r="AC29" s="43">
        <f t="shared" si="31"/>
        <v>1055</v>
      </c>
      <c r="AD29" s="43">
        <f t="shared" ref="AD29" si="32">AD14</f>
        <v>1196</v>
      </c>
      <c r="AE29" s="43">
        <f t="shared" ref="AE29:AF29" si="33">AE14</f>
        <v>1207</v>
      </c>
      <c r="AF29" s="43">
        <f t="shared" si="33"/>
        <v>1120</v>
      </c>
      <c r="AG29" s="43">
        <f t="shared" ref="AG29:AM29" si="34">AG14</f>
        <v>1297</v>
      </c>
      <c r="AH29" s="43">
        <f t="shared" si="34"/>
        <v>1045</v>
      </c>
      <c r="AI29" s="43">
        <f t="shared" si="34"/>
        <v>1347</v>
      </c>
      <c r="AJ29" s="43">
        <f t="shared" si="34"/>
        <v>1138</v>
      </c>
      <c r="AK29" s="43">
        <f t="shared" ref="AK29:AL29" si="35">AK14</f>
        <v>1008</v>
      </c>
      <c r="AL29" s="43">
        <f t="shared" si="35"/>
        <v>933</v>
      </c>
      <c r="AM29" s="43">
        <f t="shared" si="34"/>
        <v>705</v>
      </c>
      <c r="AN29" s="43">
        <f t="shared" ref="AN29:AQ29" si="36">AN14</f>
        <v>772</v>
      </c>
      <c r="AO29" s="43">
        <f t="shared" si="36"/>
        <v>607</v>
      </c>
      <c r="AP29" s="43">
        <f t="shared" si="36"/>
        <v>244</v>
      </c>
      <c r="AQ29" s="43">
        <f t="shared" si="36"/>
        <v>1327</v>
      </c>
      <c r="AR29" s="43">
        <f t="shared" ref="AR29:AS29" si="37">AR14</f>
        <v>1029</v>
      </c>
      <c r="AS29" s="43">
        <f t="shared" si="37"/>
        <v>1224</v>
      </c>
      <c r="AT29" s="43">
        <f t="shared" ref="AT29:AW29" si="38">AT14</f>
        <v>728</v>
      </c>
      <c r="AU29" s="43">
        <f t="shared" si="38"/>
        <v>1134</v>
      </c>
      <c r="AV29" s="43">
        <f t="shared" si="38"/>
        <v>812</v>
      </c>
      <c r="AW29" s="43">
        <f t="shared" si="38"/>
        <v>845</v>
      </c>
      <c r="AX29" s="43">
        <f t="shared" ref="AX29:AZ29" si="39">AX14</f>
        <v>674</v>
      </c>
      <c r="AY29" s="43">
        <f t="shared" si="39"/>
        <v>601</v>
      </c>
      <c r="AZ29" s="43">
        <f t="shared" si="39"/>
        <v>614</v>
      </c>
      <c r="BA29" s="43">
        <f>BA14</f>
        <v>1031</v>
      </c>
      <c r="BB29" s="43">
        <f>BB14</f>
        <v>935</v>
      </c>
      <c r="BC29" s="43">
        <f t="shared" ref="BC29:BF29" si="40">BC14</f>
        <v>796</v>
      </c>
      <c r="BD29" s="43">
        <f t="shared" si="40"/>
        <v>705</v>
      </c>
      <c r="BE29" s="43">
        <f t="shared" si="40"/>
        <v>896</v>
      </c>
      <c r="BF29" s="43">
        <f t="shared" si="40"/>
        <v>659</v>
      </c>
      <c r="BG29" s="43">
        <f t="shared" si="31"/>
        <v>57750</v>
      </c>
    </row>
    <row r="30" spans="1:60">
      <c r="A30" s="45" t="s">
        <v>8</v>
      </c>
      <c r="B30" s="43">
        <f>B12</f>
        <v>419</v>
      </c>
      <c r="C30" s="43">
        <f t="shared" ref="C30:BG30" si="41">C12</f>
        <v>520</v>
      </c>
      <c r="D30" s="43">
        <f t="shared" si="41"/>
        <v>330</v>
      </c>
      <c r="E30" s="43">
        <f t="shared" si="41"/>
        <v>400</v>
      </c>
      <c r="F30" s="43">
        <f t="shared" si="41"/>
        <v>846</v>
      </c>
      <c r="G30" s="43">
        <f t="shared" si="41"/>
        <v>394</v>
      </c>
      <c r="H30" s="43">
        <f t="shared" si="41"/>
        <v>740</v>
      </c>
      <c r="I30" s="43">
        <f t="shared" si="41"/>
        <v>780</v>
      </c>
      <c r="J30" s="43">
        <f t="shared" si="41"/>
        <v>782</v>
      </c>
      <c r="K30" s="43">
        <f t="shared" si="41"/>
        <v>425</v>
      </c>
      <c r="L30" s="43">
        <f t="shared" si="41"/>
        <v>878</v>
      </c>
      <c r="M30" s="43">
        <f t="shared" si="41"/>
        <v>923</v>
      </c>
      <c r="N30" s="43">
        <f t="shared" si="41"/>
        <v>507</v>
      </c>
      <c r="O30" s="43">
        <f t="shared" si="41"/>
        <v>906</v>
      </c>
      <c r="P30" s="43">
        <f t="shared" si="41"/>
        <v>585</v>
      </c>
      <c r="Q30" s="43">
        <f t="shared" si="41"/>
        <v>603</v>
      </c>
      <c r="R30" s="43">
        <f t="shared" si="41"/>
        <v>837</v>
      </c>
      <c r="S30" s="43">
        <f t="shared" si="41"/>
        <v>856</v>
      </c>
      <c r="T30" s="43">
        <f t="shared" si="41"/>
        <v>403</v>
      </c>
      <c r="U30" s="43">
        <f t="shared" si="41"/>
        <v>855</v>
      </c>
      <c r="V30" s="43">
        <f t="shared" si="41"/>
        <v>762</v>
      </c>
      <c r="W30" s="43">
        <f t="shared" si="41"/>
        <v>845</v>
      </c>
      <c r="X30" s="43">
        <f t="shared" si="41"/>
        <v>1044</v>
      </c>
      <c r="Y30" s="43">
        <f t="shared" si="41"/>
        <v>735</v>
      </c>
      <c r="Z30" s="43">
        <f t="shared" si="41"/>
        <v>818</v>
      </c>
      <c r="AA30" s="43">
        <f t="shared" si="41"/>
        <v>859</v>
      </c>
      <c r="AB30" s="43">
        <f t="shared" si="41"/>
        <v>886</v>
      </c>
      <c r="AC30" s="43">
        <f t="shared" si="41"/>
        <v>607</v>
      </c>
      <c r="AD30" s="43">
        <f t="shared" ref="AD30" si="42">AD12</f>
        <v>453</v>
      </c>
      <c r="AE30" s="43">
        <f t="shared" ref="AE30:AF30" si="43">AE12</f>
        <v>459</v>
      </c>
      <c r="AF30" s="43">
        <f t="shared" si="43"/>
        <v>421</v>
      </c>
      <c r="AG30" s="43">
        <f t="shared" ref="AG30:AM30" si="44">AG12</f>
        <v>544</v>
      </c>
      <c r="AH30" s="43">
        <f t="shared" si="44"/>
        <v>537</v>
      </c>
      <c r="AI30" s="43">
        <f t="shared" si="44"/>
        <v>1017</v>
      </c>
      <c r="AJ30" s="43">
        <f t="shared" si="44"/>
        <v>742</v>
      </c>
      <c r="AK30" s="43">
        <f t="shared" ref="AK30:AL30" si="45">AK12</f>
        <v>613</v>
      </c>
      <c r="AL30" s="43">
        <f t="shared" si="45"/>
        <v>490</v>
      </c>
      <c r="AM30" s="43">
        <f t="shared" si="44"/>
        <v>705</v>
      </c>
      <c r="AN30" s="43">
        <f t="shared" ref="AN30:AQ30" si="46">AN12</f>
        <v>647</v>
      </c>
      <c r="AO30" s="43">
        <f t="shared" si="46"/>
        <v>528</v>
      </c>
      <c r="AP30" s="43">
        <f t="shared" si="46"/>
        <v>433</v>
      </c>
      <c r="AQ30" s="43">
        <f t="shared" si="46"/>
        <v>534</v>
      </c>
      <c r="AR30" s="43">
        <f t="shared" ref="AR30:AS30" si="47">AR12</f>
        <v>699</v>
      </c>
      <c r="AS30" s="43">
        <f t="shared" si="47"/>
        <v>863</v>
      </c>
      <c r="AT30" s="43">
        <f t="shared" ref="AT30:AW30" si="48">AT12</f>
        <v>397</v>
      </c>
      <c r="AU30" s="43">
        <f t="shared" si="48"/>
        <v>599</v>
      </c>
      <c r="AV30" s="43">
        <f t="shared" si="48"/>
        <v>611</v>
      </c>
      <c r="AW30" s="43">
        <f t="shared" si="48"/>
        <v>909</v>
      </c>
      <c r="AX30" s="43">
        <f t="shared" ref="AX30:AZ30" si="49">AX12</f>
        <v>530</v>
      </c>
      <c r="AY30" s="43">
        <f t="shared" si="49"/>
        <v>481</v>
      </c>
      <c r="AZ30" s="43">
        <f t="shared" si="49"/>
        <v>452</v>
      </c>
      <c r="BA30" s="43">
        <f>BA12</f>
        <v>528</v>
      </c>
      <c r="BB30" s="43">
        <f>BB12</f>
        <v>805</v>
      </c>
      <c r="BC30" s="43">
        <f t="shared" ref="BC30:BF30" si="50">BC12</f>
        <v>619</v>
      </c>
      <c r="BD30" s="43">
        <f t="shared" si="50"/>
        <v>426</v>
      </c>
      <c r="BE30" s="43">
        <f t="shared" si="50"/>
        <v>396</v>
      </c>
      <c r="BF30" s="43">
        <f t="shared" si="50"/>
        <v>260</v>
      </c>
      <c r="BG30" s="43">
        <f t="shared" si="41"/>
        <v>36243</v>
      </c>
    </row>
    <row r="31" spans="1:60" ht="13.5" thickBot="1">
      <c r="A31" s="46" t="s">
        <v>31</v>
      </c>
      <c r="B31" s="43">
        <f>B9</f>
        <v>499</v>
      </c>
      <c r="C31" s="43">
        <f t="shared" ref="C31:BG31" si="51">C9</f>
        <v>784</v>
      </c>
      <c r="D31" s="43">
        <f t="shared" si="51"/>
        <v>563</v>
      </c>
      <c r="E31" s="43">
        <f t="shared" si="51"/>
        <v>483</v>
      </c>
      <c r="F31" s="43">
        <f t="shared" si="51"/>
        <v>485</v>
      </c>
      <c r="G31" s="43">
        <f t="shared" si="51"/>
        <v>503</v>
      </c>
      <c r="H31" s="43">
        <f t="shared" si="51"/>
        <v>482</v>
      </c>
      <c r="I31" s="43">
        <f t="shared" si="51"/>
        <v>394</v>
      </c>
      <c r="J31" s="43">
        <f t="shared" si="51"/>
        <v>375</v>
      </c>
      <c r="K31" s="43">
        <f t="shared" si="51"/>
        <v>431</v>
      </c>
      <c r="L31" s="43">
        <f t="shared" si="51"/>
        <v>563</v>
      </c>
      <c r="M31" s="43">
        <f t="shared" si="51"/>
        <v>305</v>
      </c>
      <c r="N31" s="43">
        <f t="shared" si="51"/>
        <v>491</v>
      </c>
      <c r="O31" s="43">
        <f t="shared" si="51"/>
        <v>333</v>
      </c>
      <c r="P31" s="43">
        <f t="shared" si="51"/>
        <v>468</v>
      </c>
      <c r="Q31" s="43">
        <f t="shared" si="51"/>
        <v>342</v>
      </c>
      <c r="R31" s="43">
        <f t="shared" si="51"/>
        <v>343</v>
      </c>
      <c r="S31" s="43">
        <f t="shared" si="51"/>
        <v>423</v>
      </c>
      <c r="T31" s="43">
        <f t="shared" si="51"/>
        <v>448</v>
      </c>
      <c r="U31" s="43">
        <f t="shared" si="51"/>
        <v>518</v>
      </c>
      <c r="V31" s="43">
        <f t="shared" si="51"/>
        <v>707</v>
      </c>
      <c r="W31" s="43">
        <f t="shared" si="51"/>
        <v>502</v>
      </c>
      <c r="X31" s="43">
        <f t="shared" si="51"/>
        <v>622</v>
      </c>
      <c r="Y31" s="43">
        <f t="shared" si="51"/>
        <v>608</v>
      </c>
      <c r="Z31" s="43">
        <f t="shared" si="51"/>
        <v>616</v>
      </c>
      <c r="AA31" s="43">
        <f t="shared" si="51"/>
        <v>592</v>
      </c>
      <c r="AB31" s="43">
        <f t="shared" si="51"/>
        <v>488</v>
      </c>
      <c r="AC31" s="43">
        <f t="shared" si="51"/>
        <v>299</v>
      </c>
      <c r="AD31" s="43">
        <f t="shared" ref="AD31" si="52">AD9</f>
        <v>195</v>
      </c>
      <c r="AE31" s="43">
        <f t="shared" ref="AE31:AF31" si="53">AE9</f>
        <v>287</v>
      </c>
      <c r="AF31" s="43">
        <f t="shared" si="53"/>
        <v>258</v>
      </c>
      <c r="AG31" s="43">
        <f t="shared" ref="AG31:AM31" si="54">AG9</f>
        <v>136</v>
      </c>
      <c r="AH31" s="43">
        <f t="shared" si="54"/>
        <v>163</v>
      </c>
      <c r="AI31" s="43">
        <f t="shared" si="54"/>
        <v>318</v>
      </c>
      <c r="AJ31" s="43">
        <f t="shared" si="54"/>
        <v>173</v>
      </c>
      <c r="AK31" s="43">
        <f t="shared" ref="AK31:AL31" si="55">AK9</f>
        <v>199</v>
      </c>
      <c r="AL31" s="43">
        <f t="shared" si="55"/>
        <v>263</v>
      </c>
      <c r="AM31" s="43">
        <f t="shared" si="54"/>
        <v>363</v>
      </c>
      <c r="AN31" s="43">
        <f t="shared" ref="AN31:AQ31" si="56">AN9</f>
        <v>192</v>
      </c>
      <c r="AO31" s="43">
        <f t="shared" si="56"/>
        <v>182</v>
      </c>
      <c r="AP31" s="43">
        <f t="shared" si="56"/>
        <v>97</v>
      </c>
      <c r="AQ31" s="43">
        <f t="shared" si="56"/>
        <v>547</v>
      </c>
      <c r="AR31" s="43">
        <f t="shared" ref="AR31:AS31" si="57">AR9</f>
        <v>277</v>
      </c>
      <c r="AS31" s="43">
        <f t="shared" si="57"/>
        <v>294</v>
      </c>
      <c r="AT31" s="43">
        <f t="shared" ref="AT31:AW31" si="58">AT9</f>
        <v>167</v>
      </c>
      <c r="AU31" s="43">
        <f t="shared" si="58"/>
        <v>338</v>
      </c>
      <c r="AV31" s="43">
        <f t="shared" si="58"/>
        <v>253</v>
      </c>
      <c r="AW31" s="43">
        <f t="shared" si="58"/>
        <v>215</v>
      </c>
      <c r="AX31" s="43">
        <f t="shared" ref="AX31:AZ31" si="59">AX9</f>
        <v>248</v>
      </c>
      <c r="AY31" s="43">
        <f t="shared" si="59"/>
        <v>282</v>
      </c>
      <c r="AZ31" s="43">
        <f t="shared" si="59"/>
        <v>174</v>
      </c>
      <c r="BA31" s="43">
        <f>BA9</f>
        <v>286</v>
      </c>
      <c r="BB31" s="43">
        <f>BB9</f>
        <v>750</v>
      </c>
      <c r="BC31" s="43">
        <f t="shared" ref="BC31:BF31" si="60">BC9</f>
        <v>409</v>
      </c>
      <c r="BD31" s="43">
        <f t="shared" si="60"/>
        <v>401</v>
      </c>
      <c r="BE31" s="43">
        <f t="shared" si="60"/>
        <v>255</v>
      </c>
      <c r="BF31" s="43">
        <f t="shared" si="60"/>
        <v>94</v>
      </c>
      <c r="BG31" s="43">
        <f t="shared" si="51"/>
        <v>21483</v>
      </c>
      <c r="BH31" s="78"/>
    </row>
    <row r="32" spans="1:60" ht="13.5" thickBot="1">
      <c r="A32" s="41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</row>
    <row r="33" spans="1:60" ht="13.5" thickBot="1">
      <c r="A33" s="53" t="s">
        <v>34</v>
      </c>
      <c r="B33" s="50" t="s">
        <v>36</v>
      </c>
      <c r="C33" s="50" t="s">
        <v>36</v>
      </c>
      <c r="D33" s="50" t="s">
        <v>36</v>
      </c>
      <c r="E33" s="50" t="s">
        <v>36</v>
      </c>
      <c r="F33" s="50" t="s">
        <v>36</v>
      </c>
      <c r="G33" s="50" t="s">
        <v>36</v>
      </c>
      <c r="H33" s="50" t="s">
        <v>36</v>
      </c>
      <c r="I33" s="50" t="s">
        <v>36</v>
      </c>
      <c r="J33" s="50" t="s">
        <v>36</v>
      </c>
      <c r="K33" s="50" t="s">
        <v>36</v>
      </c>
      <c r="L33" s="50" t="s">
        <v>36</v>
      </c>
      <c r="M33" s="50" t="s">
        <v>36</v>
      </c>
      <c r="N33" s="50" t="s">
        <v>36</v>
      </c>
      <c r="O33" s="50" t="s">
        <v>36</v>
      </c>
      <c r="P33" s="50" t="s">
        <v>36</v>
      </c>
      <c r="Q33" s="50" t="s">
        <v>36</v>
      </c>
      <c r="R33" s="50" t="s">
        <v>36</v>
      </c>
      <c r="S33" s="50" t="s">
        <v>36</v>
      </c>
      <c r="T33" s="50" t="s">
        <v>36</v>
      </c>
      <c r="U33" s="50" t="s">
        <v>36</v>
      </c>
      <c r="V33" s="50" t="s">
        <v>36</v>
      </c>
      <c r="W33" s="50" t="s">
        <v>36</v>
      </c>
      <c r="X33" s="50" t="s">
        <v>36</v>
      </c>
      <c r="Y33" s="50" t="s">
        <v>36</v>
      </c>
      <c r="Z33" s="50" t="s">
        <v>36</v>
      </c>
      <c r="AA33" s="50" t="s">
        <v>36</v>
      </c>
      <c r="AB33" s="50" t="s">
        <v>36</v>
      </c>
      <c r="AC33" s="50" t="s">
        <v>36</v>
      </c>
      <c r="AD33" s="50" t="s">
        <v>36</v>
      </c>
      <c r="AE33" s="50" t="s">
        <v>36</v>
      </c>
      <c r="AF33" s="50" t="s">
        <v>36</v>
      </c>
      <c r="AG33" s="50" t="s">
        <v>36</v>
      </c>
      <c r="AH33" s="50" t="s">
        <v>36</v>
      </c>
      <c r="AI33" s="50" t="s">
        <v>36</v>
      </c>
      <c r="AJ33" s="50" t="s">
        <v>36</v>
      </c>
      <c r="AK33" s="50" t="s">
        <v>36</v>
      </c>
      <c r="AL33" s="50" t="s">
        <v>36</v>
      </c>
      <c r="AM33" s="50" t="s">
        <v>36</v>
      </c>
      <c r="AN33" s="50" t="s">
        <v>36</v>
      </c>
      <c r="AO33" s="50" t="s">
        <v>36</v>
      </c>
      <c r="AP33" s="50" t="s">
        <v>36</v>
      </c>
      <c r="AQ33" s="50" t="s">
        <v>36</v>
      </c>
      <c r="AR33" s="50" t="s">
        <v>36</v>
      </c>
      <c r="AS33" s="50" t="s">
        <v>36</v>
      </c>
      <c r="AT33" s="50" t="s">
        <v>36</v>
      </c>
      <c r="AU33" s="50" t="s">
        <v>36</v>
      </c>
      <c r="AV33" s="50" t="s">
        <v>36</v>
      </c>
      <c r="AW33" s="50" t="s">
        <v>36</v>
      </c>
      <c r="AX33" s="50" t="s">
        <v>36</v>
      </c>
      <c r="AY33" s="50" t="s">
        <v>36</v>
      </c>
      <c r="AZ33" s="50" t="s">
        <v>36</v>
      </c>
      <c r="BA33" s="50" t="s">
        <v>36</v>
      </c>
      <c r="BB33" s="50"/>
      <c r="BC33" s="50"/>
      <c r="BD33" s="50"/>
      <c r="BE33" s="50"/>
      <c r="BF33" s="50"/>
      <c r="BG33" s="51" t="s">
        <v>36</v>
      </c>
    </row>
    <row r="34" spans="1:60">
      <c r="A34" s="54" t="s">
        <v>32</v>
      </c>
      <c r="B34" s="42">
        <f>B26/B$20*100</f>
        <v>77.517881306785227</v>
      </c>
      <c r="C34" s="42">
        <f t="shared" ref="C34:AC34" si="61">C26/C$20*100</f>
        <v>76.773119122257043</v>
      </c>
      <c r="D34" s="42">
        <f t="shared" si="61"/>
        <v>77.241262873543818</v>
      </c>
      <c r="E34" s="42">
        <f t="shared" si="61"/>
        <v>82.190693521182652</v>
      </c>
      <c r="F34" s="42">
        <f t="shared" si="61"/>
        <v>72.997508009967959</v>
      </c>
      <c r="G34" s="42">
        <f t="shared" si="61"/>
        <v>79.996278377372533</v>
      </c>
      <c r="H34" s="42">
        <f t="shared" si="61"/>
        <v>77.293648358392147</v>
      </c>
      <c r="I34" s="42">
        <f t="shared" si="61"/>
        <v>77.045308138286444</v>
      </c>
      <c r="J34" s="42">
        <f t="shared" si="61"/>
        <v>75.515877258633594</v>
      </c>
      <c r="K34" s="42">
        <f t="shared" si="61"/>
        <v>72.494871390247752</v>
      </c>
      <c r="L34" s="42">
        <f t="shared" si="61"/>
        <v>82.421688662744472</v>
      </c>
      <c r="M34" s="42">
        <f t="shared" si="61"/>
        <v>79.851463521188293</v>
      </c>
      <c r="N34" s="42">
        <f t="shared" si="61"/>
        <v>78.780989498755005</v>
      </c>
      <c r="O34" s="42">
        <f t="shared" si="61"/>
        <v>78.812364934698863</v>
      </c>
      <c r="P34" s="42">
        <f t="shared" si="61"/>
        <v>81.305881387909125</v>
      </c>
      <c r="Q34" s="42">
        <f t="shared" si="61"/>
        <v>77.876362233580863</v>
      </c>
      <c r="R34" s="42">
        <f t="shared" si="61"/>
        <v>79.225215433584353</v>
      </c>
      <c r="S34" s="42">
        <f t="shared" si="61"/>
        <v>80.634272008528029</v>
      </c>
      <c r="T34" s="42">
        <f t="shared" si="61"/>
        <v>76.966955153422504</v>
      </c>
      <c r="U34" s="42">
        <f t="shared" si="61"/>
        <v>78.960686850429283</v>
      </c>
      <c r="V34" s="42">
        <f t="shared" si="61"/>
        <v>80.943324457968814</v>
      </c>
      <c r="W34" s="42">
        <f t="shared" si="61"/>
        <v>79.941690962099116</v>
      </c>
      <c r="X34" s="42">
        <f t="shared" si="61"/>
        <v>79.966122574684334</v>
      </c>
      <c r="Y34" s="42">
        <f t="shared" si="61"/>
        <v>80.010928961748633</v>
      </c>
      <c r="Z34" s="42">
        <f t="shared" si="61"/>
        <v>80.88080477248802</v>
      </c>
      <c r="AA34" s="42">
        <f t="shared" si="61"/>
        <v>80.207128852244736</v>
      </c>
      <c r="AB34" s="42">
        <f t="shared" si="61"/>
        <v>80.205516495402918</v>
      </c>
      <c r="AC34" s="42">
        <f t="shared" si="61"/>
        <v>83.970196185658622</v>
      </c>
      <c r="AD34" s="42">
        <f t="shared" ref="AD34" si="62">AD26/AD$20*100</f>
        <v>80.881575967997591</v>
      </c>
      <c r="AE34" s="42">
        <f t="shared" ref="AE34:AF34" si="63">AE26/AE$20*100</f>
        <v>77.711157455682994</v>
      </c>
      <c r="AF34" s="42">
        <f t="shared" si="63"/>
        <v>84.518348623853214</v>
      </c>
      <c r="AG34" s="42">
        <f t="shared" ref="AG34:AM34" si="64">AG26/AG$20*100</f>
        <v>83.444316877152701</v>
      </c>
      <c r="AH34" s="42">
        <f t="shared" si="64"/>
        <v>72.251679038529517</v>
      </c>
      <c r="AI34" s="42">
        <f t="shared" si="64"/>
        <v>80.592614432077838</v>
      </c>
      <c r="AJ34" s="42">
        <f t="shared" si="64"/>
        <v>83.099620216184633</v>
      </c>
      <c r="AK34" s="42">
        <f t="shared" ref="AK34:AL34" si="65">AK26/AK$20*100</f>
        <v>80.612244897959187</v>
      </c>
      <c r="AL34" s="42">
        <f t="shared" si="65"/>
        <v>80.745532963647577</v>
      </c>
      <c r="AM34" s="42">
        <f t="shared" si="64"/>
        <v>83.522884882108187</v>
      </c>
      <c r="AN34" s="42">
        <f t="shared" ref="AN34:AQ34" si="66">AN26/AN$20*100</f>
        <v>78.754931203694795</v>
      </c>
      <c r="AO34" s="42">
        <f t="shared" si="66"/>
        <v>77.610503282275715</v>
      </c>
      <c r="AP34" s="42">
        <f t="shared" si="66"/>
        <v>75.588865096359754</v>
      </c>
      <c r="AQ34" s="42">
        <f t="shared" si="66"/>
        <v>84.151233250832121</v>
      </c>
      <c r="AR34" s="42">
        <f t="shared" ref="AR34:AS34" si="67">AR26/AR$20*100</f>
        <v>79.184374717424717</v>
      </c>
      <c r="AS34" s="42">
        <f t="shared" si="67"/>
        <v>83.145953610857887</v>
      </c>
      <c r="AT34" s="42">
        <f t="shared" ref="AT34:AW34" si="68">AT26/AT$20*100</f>
        <v>79.267791032496916</v>
      </c>
      <c r="AU34" s="42">
        <f t="shared" si="68"/>
        <v>81.854249321361451</v>
      </c>
      <c r="AV34" s="42">
        <f t="shared" si="68"/>
        <v>80.337135358837187</v>
      </c>
      <c r="AW34" s="42">
        <f t="shared" si="68"/>
        <v>80.262135922330103</v>
      </c>
      <c r="AX34" s="42">
        <f t="shared" ref="AX34:AZ34" si="69">AX26/AX$20*100</f>
        <v>83.949548658340547</v>
      </c>
      <c r="AY34" s="42">
        <f t="shared" si="69"/>
        <v>80.959615141157101</v>
      </c>
      <c r="AZ34" s="42">
        <f t="shared" si="69"/>
        <v>82.309754107912838</v>
      </c>
      <c r="BA34" s="42">
        <f>BA26/BA$20*100</f>
        <v>70.406591198338802</v>
      </c>
      <c r="BB34" s="42">
        <f>BB26/BB$20*100</f>
        <v>82.623705408515534</v>
      </c>
      <c r="BC34" s="42">
        <f t="shared" ref="BC34:BF34" si="70">BC26/BC$20*100</f>
        <v>80.915473693808707</v>
      </c>
      <c r="BD34" s="42">
        <f t="shared" si="70"/>
        <v>77.251240841408659</v>
      </c>
      <c r="BE34" s="42">
        <f t="shared" si="70"/>
        <v>78.957100591715985</v>
      </c>
      <c r="BF34" s="42">
        <f t="shared" si="70"/>
        <v>79.411764705882348</v>
      </c>
      <c r="BG34" s="42">
        <f>BG26/BG$20*100</f>
        <v>71.792378308801545</v>
      </c>
    </row>
    <row r="35" spans="1:60">
      <c r="A35" s="54" t="str">
        <f>A27</f>
        <v>Durban</v>
      </c>
      <c r="B35" s="42">
        <f>B27/B$20*100</f>
        <v>44.964237386429538</v>
      </c>
      <c r="C35" s="42">
        <f t="shared" ref="C35:BG39" si="71">C27/C$20*100</f>
        <v>44.151645768025077</v>
      </c>
      <c r="D35" s="42">
        <f t="shared" si="71"/>
        <v>38.781023130170524</v>
      </c>
      <c r="E35" s="42">
        <f t="shared" si="71"/>
        <v>54.122432781029858</v>
      </c>
      <c r="F35" s="42">
        <f t="shared" si="71"/>
        <v>45.140619437522247</v>
      </c>
      <c r="G35" s="42">
        <f t="shared" si="71"/>
        <v>46.752884257536287</v>
      </c>
      <c r="H35" s="42">
        <f t="shared" si="71"/>
        <v>43.131840032729876</v>
      </c>
      <c r="I35" s="42">
        <f t="shared" si="71"/>
        <v>42.344857204208722</v>
      </c>
      <c r="J35" s="42">
        <f t="shared" si="71"/>
        <v>43.53683310167861</v>
      </c>
      <c r="K35" s="42">
        <f t="shared" si="71"/>
        <v>37.383620009468203</v>
      </c>
      <c r="L35" s="42">
        <f t="shared" si="71"/>
        <v>46.446175862617267</v>
      </c>
      <c r="M35" s="42">
        <f t="shared" si="71"/>
        <v>49.174311926605505</v>
      </c>
      <c r="N35" s="42">
        <f t="shared" si="71"/>
        <v>48.944462487820722</v>
      </c>
      <c r="O35" s="42">
        <f t="shared" si="71"/>
        <v>47.242318895048392</v>
      </c>
      <c r="P35" s="42">
        <f t="shared" si="71"/>
        <v>51.784103026823068</v>
      </c>
      <c r="Q35" s="42">
        <f t="shared" si="71"/>
        <v>44.584820136946668</v>
      </c>
      <c r="R35" s="42">
        <f t="shared" si="71"/>
        <v>48.823849080040368</v>
      </c>
      <c r="S35" s="42">
        <f t="shared" si="71"/>
        <v>49.009505196766455</v>
      </c>
      <c r="T35" s="42">
        <f t="shared" si="71"/>
        <v>45.957907159716761</v>
      </c>
      <c r="U35" s="42">
        <f t="shared" si="71"/>
        <v>49.489380930863078</v>
      </c>
      <c r="V35" s="42">
        <f t="shared" si="71"/>
        <v>51.103081019399013</v>
      </c>
      <c r="W35" s="42">
        <f t="shared" si="71"/>
        <v>50.371720116618079</v>
      </c>
      <c r="X35" s="42">
        <f t="shared" si="71"/>
        <v>54.552920644697664</v>
      </c>
      <c r="Y35" s="42">
        <f t="shared" si="71"/>
        <v>55.251366120218584</v>
      </c>
      <c r="Z35" s="42">
        <f t="shared" si="71"/>
        <v>61.293718563574686</v>
      </c>
      <c r="AA35" s="42">
        <f t="shared" si="71"/>
        <v>56.281735458247454</v>
      </c>
      <c r="AB35" s="42">
        <f t="shared" si="71"/>
        <v>53.190914007571664</v>
      </c>
      <c r="AC35" s="42">
        <f t="shared" si="71"/>
        <v>59.388885091257094</v>
      </c>
      <c r="AD35" s="42">
        <f t="shared" ref="AD35" si="72">AD27/AD$20*100</f>
        <v>52.562457543965579</v>
      </c>
      <c r="AE35" s="42">
        <f t="shared" ref="AE35:AF35" si="73">AE27/AE$20*100</f>
        <v>50.156412930135566</v>
      </c>
      <c r="AF35" s="42">
        <f t="shared" si="73"/>
        <v>61.836500655307994</v>
      </c>
      <c r="AG35" s="42">
        <f t="shared" ref="AG35:AM35" si="74">AG27/AG$20*100</f>
        <v>60.283199387677001</v>
      </c>
      <c r="AH35" s="42">
        <f t="shared" si="74"/>
        <v>50.026511134676568</v>
      </c>
      <c r="AI35" s="42">
        <f t="shared" si="74"/>
        <v>52.937274268445492</v>
      </c>
      <c r="AJ35" s="42">
        <f t="shared" si="74"/>
        <v>58.194566170026299</v>
      </c>
      <c r="AK35" s="42">
        <f t="shared" ref="AK35:AL35" si="75">AK27/AK$20*100</f>
        <v>55.570424891267976</v>
      </c>
      <c r="AL35" s="42">
        <f t="shared" si="75"/>
        <v>52.34134319162046</v>
      </c>
      <c r="AM35" s="42">
        <f t="shared" si="74"/>
        <v>56.458622283864997</v>
      </c>
      <c r="AN35" s="42">
        <f t="shared" ref="AN35:AQ35" si="76">AN27/AN$20*100</f>
        <v>53.459058982007122</v>
      </c>
      <c r="AO35" s="42">
        <f t="shared" si="76"/>
        <v>54.100656455142229</v>
      </c>
      <c r="AP35" s="42">
        <f t="shared" si="76"/>
        <v>46.745182012847962</v>
      </c>
      <c r="AQ35" s="42">
        <f t="shared" si="76"/>
        <v>51.258854655628575</v>
      </c>
      <c r="AR35" s="42">
        <f t="shared" ref="AR35:AS35" si="77">AR27/AR$20*100</f>
        <v>52.265123428881452</v>
      </c>
      <c r="AS35" s="42">
        <f t="shared" si="77"/>
        <v>48.05023802289071</v>
      </c>
      <c r="AT35" s="42">
        <f t="shared" ref="AT35:AW35" si="78">AT27/AT$20*100</f>
        <v>51.597422185657479</v>
      </c>
      <c r="AU35" s="42">
        <f t="shared" si="78"/>
        <v>49.26915848820213</v>
      </c>
      <c r="AV35" s="42">
        <f t="shared" si="78"/>
        <v>52.942363985061071</v>
      </c>
      <c r="AW35" s="42">
        <f t="shared" si="78"/>
        <v>51.067961165048544</v>
      </c>
      <c r="AX35" s="42">
        <f t="shared" ref="AX35:AZ35" si="79">AX27/AX$20*100</f>
        <v>55.088413503153213</v>
      </c>
      <c r="AY35" s="42">
        <f t="shared" si="79"/>
        <v>50.284846183061148</v>
      </c>
      <c r="AZ35" s="42">
        <f t="shared" si="79"/>
        <v>55.681156042419303</v>
      </c>
      <c r="BA35" s="42">
        <f t="shared" ref="BA35:BF39" si="80">BA27/BA$20*100</f>
        <v>34.047826378190102</v>
      </c>
      <c r="BB35" s="42">
        <f t="shared" si="80"/>
        <v>47.269186509692837</v>
      </c>
      <c r="BC35" s="42">
        <f t="shared" ref="BC35:BF35" si="81">BC27/BC$20*100</f>
        <v>50.041032187471501</v>
      </c>
      <c r="BD35" s="42">
        <f t="shared" si="81"/>
        <v>44.953911604821556</v>
      </c>
      <c r="BE35" s="42">
        <f t="shared" si="81"/>
        <v>45.056706114398423</v>
      </c>
      <c r="BF35" s="42">
        <f t="shared" si="81"/>
        <v>49.216751918158572</v>
      </c>
      <c r="BG35" s="42">
        <f t="shared" si="71"/>
        <v>42.856513433474639</v>
      </c>
    </row>
    <row r="36" spans="1:60">
      <c r="A36" s="54" t="str">
        <f t="shared" ref="A36:A39" si="82">A28</f>
        <v>Pietermaritzburg</v>
      </c>
      <c r="B36" s="42">
        <f t="shared" ref="B36:Q39" si="83">B28/B$20*100</f>
        <v>12.410593466073845</v>
      </c>
      <c r="C36" s="42">
        <f t="shared" si="83"/>
        <v>10.001959247648903</v>
      </c>
      <c r="D36" s="42">
        <f t="shared" si="83"/>
        <v>12.443018740503122</v>
      </c>
      <c r="E36" s="42">
        <f t="shared" si="83"/>
        <v>11.330489135826967</v>
      </c>
      <c r="F36" s="42">
        <f t="shared" si="83"/>
        <v>8.348166607333571</v>
      </c>
      <c r="G36" s="42">
        <f t="shared" si="83"/>
        <v>12.737253442500931</v>
      </c>
      <c r="H36" s="42">
        <f t="shared" si="83"/>
        <v>13.255599877262963</v>
      </c>
      <c r="I36" s="42">
        <f t="shared" si="83"/>
        <v>12.078591367833369</v>
      </c>
      <c r="J36" s="42">
        <f t="shared" si="83"/>
        <v>10.862824762108414</v>
      </c>
      <c r="K36" s="42">
        <f t="shared" si="83"/>
        <v>12.119299353006156</v>
      </c>
      <c r="L36" s="42">
        <f t="shared" si="83"/>
        <v>13.26920019080935</v>
      </c>
      <c r="M36" s="42">
        <f t="shared" si="83"/>
        <v>11.542158147662734</v>
      </c>
      <c r="N36" s="42">
        <f t="shared" si="83"/>
        <v>12.20093103821587</v>
      </c>
      <c r="O36" s="42">
        <f t="shared" si="83"/>
        <v>9.828055999248333</v>
      </c>
      <c r="P36" s="42">
        <f t="shared" si="83"/>
        <v>8.3832335329341312</v>
      </c>
      <c r="Q36" s="42">
        <f t="shared" si="83"/>
        <v>10.762850805284984</v>
      </c>
      <c r="R36" s="42">
        <f t="shared" si="71"/>
        <v>9.9914602903501279</v>
      </c>
      <c r="S36" s="42">
        <f t="shared" si="71"/>
        <v>10.375766189926267</v>
      </c>
      <c r="T36" s="42">
        <f t="shared" si="71"/>
        <v>11.673878835562549</v>
      </c>
      <c r="U36" s="42">
        <f t="shared" si="71"/>
        <v>10.628106642566651</v>
      </c>
      <c r="V36" s="42">
        <f t="shared" si="71"/>
        <v>9.2430581970330916</v>
      </c>
      <c r="W36" s="42">
        <f t="shared" si="71"/>
        <v>6.4795918367346941</v>
      </c>
      <c r="X36" s="42">
        <f t="shared" si="71"/>
        <v>5.2253362077815417</v>
      </c>
      <c r="Y36" s="42">
        <f t="shared" si="71"/>
        <v>8.0983606557377055</v>
      </c>
      <c r="Z36" s="42">
        <f t="shared" si="71"/>
        <v>5.4684758451280855</v>
      </c>
      <c r="AA36" s="42">
        <f t="shared" si="71"/>
        <v>11.990347393293449</v>
      </c>
      <c r="AB36" s="42">
        <f t="shared" si="71"/>
        <v>8.8020551649540302</v>
      </c>
      <c r="AC36" s="42">
        <f t="shared" si="71"/>
        <v>11.176430378016269</v>
      </c>
      <c r="AD36" s="42">
        <f t="shared" ref="AD36" si="84">AD28/AD$20*100</f>
        <v>14.401086874481091</v>
      </c>
      <c r="AE36" s="42">
        <f t="shared" ref="AE36:AF36" si="85">AE28/AE$20*100</f>
        <v>10.583941605839415</v>
      </c>
      <c r="AF36" s="42">
        <f t="shared" si="85"/>
        <v>7.9456094364351246</v>
      </c>
      <c r="AG36" s="42">
        <f t="shared" ref="AG36:AM36" si="86">AG28/AG$20*100</f>
        <v>8.0290853425181794</v>
      </c>
      <c r="AH36" s="42">
        <f t="shared" si="86"/>
        <v>6.8045245669848002</v>
      </c>
      <c r="AI36" s="42">
        <f t="shared" si="86"/>
        <v>7.8867841084985626</v>
      </c>
      <c r="AJ36" s="42">
        <f t="shared" si="86"/>
        <v>9.910896874087058</v>
      </c>
      <c r="AK36" s="42">
        <f t="shared" ref="AK36:AL36" si="87">AK28/AK$20*100</f>
        <v>9.8193375710940103</v>
      </c>
      <c r="AL36" s="42">
        <f t="shared" si="87"/>
        <v>11.090573012939002</v>
      </c>
      <c r="AM36" s="42">
        <f t="shared" si="86"/>
        <v>10.67036523347203</v>
      </c>
      <c r="AN36" s="42">
        <f t="shared" ref="AN36:AQ36" si="88">AN28/AN$20*100</f>
        <v>9.7950543635139038</v>
      </c>
      <c r="AO36" s="42">
        <f t="shared" si="88"/>
        <v>11.982494529540482</v>
      </c>
      <c r="AP36" s="42">
        <f t="shared" si="88"/>
        <v>12.269807280513918</v>
      </c>
      <c r="AQ36" s="42">
        <f t="shared" si="88"/>
        <v>12.341042929077409</v>
      </c>
      <c r="AR36" s="42">
        <f t="shared" ref="AR36:AS36" si="89">AR28/AR$20*100</f>
        <v>8.7892214485939046</v>
      </c>
      <c r="AS36" s="42">
        <f t="shared" si="89"/>
        <v>10.979438873695939</v>
      </c>
      <c r="AT36" s="42">
        <f t="shared" ref="AT36:AW36" si="90">AT28/AT$20*100</f>
        <v>9.9547511312217196</v>
      </c>
      <c r="AU36" s="42">
        <f t="shared" si="90"/>
        <v>10.962622676968053</v>
      </c>
      <c r="AV36" s="42">
        <f t="shared" si="90"/>
        <v>10.477440193802362</v>
      </c>
      <c r="AW36" s="42">
        <f t="shared" si="90"/>
        <v>10.077669902912621</v>
      </c>
      <c r="AX36" s="42">
        <f t="shared" ref="AX36:AZ36" si="91">AX28/AX$20*100</f>
        <v>10.906392976381847</v>
      </c>
      <c r="AY36" s="42">
        <f t="shared" si="91"/>
        <v>13.406760349411318</v>
      </c>
      <c r="AZ36" s="42">
        <f t="shared" si="91"/>
        <v>12.178067824262905</v>
      </c>
      <c r="BA36" s="42">
        <f t="shared" si="80"/>
        <v>24.000267934891824</v>
      </c>
      <c r="BB36" s="42">
        <f t="shared" si="80"/>
        <v>13.31326900947154</v>
      </c>
      <c r="BC36" s="42">
        <f t="shared" ref="BC36:BF36" si="92">BC28/BC$20*100</f>
        <v>14.242728184553661</v>
      </c>
      <c r="BD36" s="42">
        <f t="shared" si="92"/>
        <v>14.192862207515955</v>
      </c>
      <c r="BE36" s="42">
        <f t="shared" si="92"/>
        <v>14.829881656804734</v>
      </c>
      <c r="BF36" s="42">
        <f t="shared" si="92"/>
        <v>14.002557544757032</v>
      </c>
      <c r="BG36" s="42">
        <f t="shared" si="71"/>
        <v>10.765032997535807</v>
      </c>
    </row>
    <row r="37" spans="1:60">
      <c r="A37" s="54" t="str">
        <f t="shared" si="82"/>
        <v>Richards Bay</v>
      </c>
      <c r="B37" s="42">
        <f t="shared" si="83"/>
        <v>11.270056060313165</v>
      </c>
      <c r="C37" s="42">
        <f t="shared" si="71"/>
        <v>9.8452194357366771</v>
      </c>
      <c r="D37" s="42">
        <f t="shared" si="71"/>
        <v>10.940401823400304</v>
      </c>
      <c r="E37" s="42">
        <f t="shared" si="71"/>
        <v>7.9769818434368496</v>
      </c>
      <c r="F37" s="42">
        <f t="shared" si="71"/>
        <v>7.6628693485226069</v>
      </c>
      <c r="G37" s="42">
        <f t="shared" si="71"/>
        <v>12.160401935243765</v>
      </c>
      <c r="H37" s="42">
        <f t="shared" si="71"/>
        <v>8.407486959189935</v>
      </c>
      <c r="I37" s="42">
        <f t="shared" si="71"/>
        <v>10.017178441056473</v>
      </c>
      <c r="J37" s="42">
        <f t="shared" si="71"/>
        <v>8.745856944295948</v>
      </c>
      <c r="K37" s="42">
        <f t="shared" si="71"/>
        <v>9.4839829572352841</v>
      </c>
      <c r="L37" s="42">
        <f t="shared" si="71"/>
        <v>11.249801240260773</v>
      </c>
      <c r="M37" s="42">
        <f t="shared" si="71"/>
        <v>8.405417212756662</v>
      </c>
      <c r="N37" s="42">
        <f t="shared" si="71"/>
        <v>6.8312222583089746</v>
      </c>
      <c r="O37" s="42">
        <f t="shared" si="71"/>
        <v>10.10053556328103</v>
      </c>
      <c r="P37" s="42">
        <f t="shared" si="71"/>
        <v>12.50102534656714</v>
      </c>
      <c r="Q37" s="42">
        <f t="shared" si="71"/>
        <v>13.414986980422414</v>
      </c>
      <c r="R37" s="42">
        <f t="shared" si="71"/>
        <v>11.24912662060399</v>
      </c>
      <c r="S37" s="42">
        <f t="shared" si="71"/>
        <v>9.8871813094074792</v>
      </c>
      <c r="T37" s="42">
        <f t="shared" si="71"/>
        <v>10.965774980330449</v>
      </c>
      <c r="U37" s="42">
        <f t="shared" si="71"/>
        <v>6.4347040216900133</v>
      </c>
      <c r="V37" s="42">
        <f t="shared" si="71"/>
        <v>6.6279954355268167</v>
      </c>
      <c r="W37" s="42">
        <f t="shared" si="71"/>
        <v>13.27259475218659</v>
      </c>
      <c r="X37" s="42">
        <f t="shared" si="71"/>
        <v>11.636382301611745</v>
      </c>
      <c r="Y37" s="42">
        <f t="shared" si="71"/>
        <v>9.3224043715846996</v>
      </c>
      <c r="Z37" s="42">
        <f t="shared" si="71"/>
        <v>5.7316645221663354</v>
      </c>
      <c r="AA37" s="42">
        <f t="shared" si="71"/>
        <v>4.6402895782011973</v>
      </c>
      <c r="AB37" s="42">
        <f t="shared" si="71"/>
        <v>8.9237425635478633</v>
      </c>
      <c r="AC37" s="42">
        <f t="shared" si="71"/>
        <v>7.2117027821450543</v>
      </c>
      <c r="AD37" s="42">
        <f t="shared" ref="AD37" si="93">AD29/AD$20*100</f>
        <v>9.0270963846328023</v>
      </c>
      <c r="AE37" s="42">
        <f t="shared" ref="AE37:AF37" si="94">AE29/AE$20*100</f>
        <v>10.48835592631213</v>
      </c>
      <c r="AF37" s="42">
        <f t="shared" si="94"/>
        <v>9.1743119266055047</v>
      </c>
      <c r="AG37" s="42">
        <f t="shared" ref="AG37:AM37" si="95">AG29/AG$20*100</f>
        <v>9.9272866437045533</v>
      </c>
      <c r="AH37" s="42">
        <f t="shared" si="95"/>
        <v>9.2347119123365147</v>
      </c>
      <c r="AI37" s="42">
        <f t="shared" si="95"/>
        <v>9.9285029851846396</v>
      </c>
      <c r="AJ37" s="42">
        <f t="shared" si="95"/>
        <v>8.3114227286006432</v>
      </c>
      <c r="AK37" s="42">
        <f t="shared" ref="AK37:AL37" si="96">AK29/AK$20*100</f>
        <v>8.4309133489461363</v>
      </c>
      <c r="AL37" s="42">
        <f t="shared" si="96"/>
        <v>9.5810227972889717</v>
      </c>
      <c r="AM37" s="42">
        <f t="shared" si="95"/>
        <v>6.5187239944521496</v>
      </c>
      <c r="AN37" s="42">
        <f t="shared" ref="AN37:AQ37" si="97">AN29/AN$20*100</f>
        <v>7.4280765900125081</v>
      </c>
      <c r="AO37" s="42">
        <f t="shared" si="97"/>
        <v>5.3129102844638947</v>
      </c>
      <c r="AP37" s="42">
        <f t="shared" si="97"/>
        <v>5.224839400428265</v>
      </c>
      <c r="AQ37" s="42">
        <f t="shared" si="97"/>
        <v>11.325424596739781</v>
      </c>
      <c r="AR37" s="42">
        <f t="shared" ref="AR37:AS37" si="98">AR29/AR$20*100</f>
        <v>9.304638755764536</v>
      </c>
      <c r="AS37" s="42">
        <f t="shared" si="98"/>
        <v>12.397447584320876</v>
      </c>
      <c r="AT37" s="42">
        <f t="shared" ref="AT37:AW37" si="99">AT29/AT$20*100</f>
        <v>9.9821746880570412</v>
      </c>
      <c r="AU37" s="42">
        <f t="shared" si="99"/>
        <v>11.839632491125496</v>
      </c>
      <c r="AV37" s="42">
        <f t="shared" si="99"/>
        <v>8.1962248914908642</v>
      </c>
      <c r="AW37" s="42">
        <f t="shared" si="99"/>
        <v>8.2038834951456305</v>
      </c>
      <c r="AX37" s="42">
        <f t="shared" ref="AX37:AZ37" si="100">AX29/AX$20*100</f>
        <v>8.3343637937430444</v>
      </c>
      <c r="AY37" s="42">
        <f t="shared" si="100"/>
        <v>7.6085580453221935</v>
      </c>
      <c r="AZ37" s="42">
        <f t="shared" si="100"/>
        <v>7.1553432000932293</v>
      </c>
      <c r="BA37" s="42">
        <f t="shared" si="80"/>
        <v>6.9060218366936832</v>
      </c>
      <c r="BB37" s="42">
        <f t="shared" si="80"/>
        <v>8.2765335929892903</v>
      </c>
      <c r="BC37" s="42">
        <f t="shared" ref="BC37:BF37" si="101">BC29/BC$20*100</f>
        <v>7.258138050515182</v>
      </c>
      <c r="BD37" s="42">
        <f t="shared" si="101"/>
        <v>8.3313637437957926</v>
      </c>
      <c r="BE37" s="42">
        <f t="shared" si="101"/>
        <v>11.045364891518737</v>
      </c>
      <c r="BF37" s="42">
        <f t="shared" si="101"/>
        <v>10.533887468030692</v>
      </c>
      <c r="BG37" s="42">
        <f t="shared" si="71"/>
        <v>9.0873042099002035</v>
      </c>
    </row>
    <row r="38" spans="1:60">
      <c r="A38" s="54" t="str">
        <f t="shared" si="82"/>
        <v>Port Shepstone</v>
      </c>
      <c r="B38" s="42">
        <f t="shared" si="83"/>
        <v>4.049874347573942</v>
      </c>
      <c r="C38" s="42">
        <f t="shared" si="71"/>
        <v>5.0940438871473352</v>
      </c>
      <c r="D38" s="42">
        <f t="shared" si="71"/>
        <v>5.5715009285834878</v>
      </c>
      <c r="E38" s="42">
        <f t="shared" si="71"/>
        <v>3.9686476833019153</v>
      </c>
      <c r="F38" s="42">
        <f t="shared" si="71"/>
        <v>7.52936988252047</v>
      </c>
      <c r="G38" s="42">
        <f t="shared" si="71"/>
        <v>3.6657982880535913</v>
      </c>
      <c r="H38" s="42">
        <f t="shared" si="71"/>
        <v>7.5687838805359524</v>
      </c>
      <c r="I38" s="42">
        <f t="shared" si="71"/>
        <v>8.3744900150311352</v>
      </c>
      <c r="J38" s="42">
        <f t="shared" si="71"/>
        <v>8.3609537046936815</v>
      </c>
      <c r="K38" s="42">
        <f t="shared" si="71"/>
        <v>6.7066435221713743</v>
      </c>
      <c r="L38" s="42">
        <f t="shared" si="71"/>
        <v>6.9804420416600417</v>
      </c>
      <c r="M38" s="42">
        <f t="shared" si="71"/>
        <v>8.0646570554827441</v>
      </c>
      <c r="N38" s="42">
        <f t="shared" si="71"/>
        <v>5.4887950633322511</v>
      </c>
      <c r="O38" s="42">
        <f t="shared" si="71"/>
        <v>8.5126374142628958</v>
      </c>
      <c r="P38" s="42">
        <f t="shared" si="71"/>
        <v>4.7986219342137639</v>
      </c>
      <c r="Q38" s="42">
        <f t="shared" si="71"/>
        <v>5.8154113222104353</v>
      </c>
      <c r="R38" s="42">
        <f t="shared" si="71"/>
        <v>6.4979427063116209</v>
      </c>
      <c r="S38" s="42">
        <f t="shared" si="71"/>
        <v>7.604157413165141</v>
      </c>
      <c r="T38" s="42">
        <f t="shared" si="71"/>
        <v>3.9634146341463414</v>
      </c>
      <c r="U38" s="42">
        <f t="shared" si="71"/>
        <v>7.7270673294170811</v>
      </c>
      <c r="V38" s="42">
        <f t="shared" si="71"/>
        <v>7.2461011791555734</v>
      </c>
      <c r="W38" s="42">
        <f t="shared" si="71"/>
        <v>6.1588921282798834</v>
      </c>
      <c r="X38" s="42">
        <f t="shared" si="71"/>
        <v>5.3587927317523869</v>
      </c>
      <c r="Y38" s="42">
        <f t="shared" si="71"/>
        <v>4.0163934426229506</v>
      </c>
      <c r="Z38" s="42">
        <f t="shared" si="71"/>
        <v>4.7841852848286344</v>
      </c>
      <c r="AA38" s="42">
        <f t="shared" si="71"/>
        <v>4.3185360213161728</v>
      </c>
      <c r="AB38" s="42">
        <f t="shared" si="71"/>
        <v>5.9897241752298536</v>
      </c>
      <c r="AC38" s="42">
        <f t="shared" si="71"/>
        <v>4.1492925011962543</v>
      </c>
      <c r="AD38" s="42">
        <f t="shared" ref="AD38" si="102">AD30/AD$20*100</f>
        <v>3.4191259717714542</v>
      </c>
      <c r="AE38" s="42">
        <f t="shared" ref="AE38:AF38" si="103">AE30/AE$20*100</f>
        <v>3.9885297184567259</v>
      </c>
      <c r="AF38" s="42">
        <f t="shared" si="103"/>
        <v>3.4485583224115337</v>
      </c>
      <c r="AG38" s="42">
        <f t="shared" ref="AG38:AM38" si="104">AG30/AG$20*100</f>
        <v>4.1637964026023724</v>
      </c>
      <c r="AH38" s="42">
        <f t="shared" si="104"/>
        <v>4.7454931071049842</v>
      </c>
      <c r="AI38" s="42">
        <f t="shared" si="104"/>
        <v>7.4961303162084461</v>
      </c>
      <c r="AJ38" s="42">
        <f t="shared" si="104"/>
        <v>5.4192229038854807</v>
      </c>
      <c r="AK38" s="42">
        <f t="shared" ref="AK38:AL38" si="105">AK30/AK$20*100</f>
        <v>5.1271328203412514</v>
      </c>
      <c r="AL38" s="42">
        <f t="shared" si="105"/>
        <v>5.0318340521667695</v>
      </c>
      <c r="AM38" s="42">
        <f t="shared" si="104"/>
        <v>6.5187239944521496</v>
      </c>
      <c r="AN38" s="42">
        <f t="shared" ref="AN38:AQ38" si="106">AN30/AN$20*100</f>
        <v>6.2253439815260272</v>
      </c>
      <c r="AO38" s="42">
        <f t="shared" si="106"/>
        <v>4.6214442013129107</v>
      </c>
      <c r="AP38" s="42">
        <f t="shared" si="106"/>
        <v>9.2719486081370448</v>
      </c>
      <c r="AQ38" s="42">
        <f t="shared" si="106"/>
        <v>4.5574805837671759</v>
      </c>
      <c r="AR38" s="42">
        <f t="shared" ref="AR38:AS38" si="107">AR30/AR$20*100</f>
        <v>6.3206438195135188</v>
      </c>
      <c r="AS38" s="42">
        <f t="shared" si="107"/>
        <v>8.7410108376380027</v>
      </c>
      <c r="AT38" s="42">
        <f t="shared" ref="AT38:AW38" si="108">AT30/AT$20*100</f>
        <v>5.4435760318113253</v>
      </c>
      <c r="AU38" s="42">
        <f t="shared" si="108"/>
        <v>6.2539152223846317</v>
      </c>
      <c r="AV38" s="42">
        <f t="shared" si="108"/>
        <v>6.1673564146563038</v>
      </c>
      <c r="AW38" s="42">
        <f t="shared" si="108"/>
        <v>8.8252427184466029</v>
      </c>
      <c r="AX38" s="42">
        <f t="shared" ref="AX38:AZ38" si="109">AX30/AX$20*100</f>
        <v>6.5537282057623356</v>
      </c>
      <c r="AY38" s="42">
        <f t="shared" si="109"/>
        <v>6.0893784023294089</v>
      </c>
      <c r="AZ38" s="42">
        <f t="shared" si="109"/>
        <v>5.2674513459969701</v>
      </c>
      <c r="BA38" s="42">
        <f t="shared" si="80"/>
        <v>3.5367405720409937</v>
      </c>
      <c r="BB38" s="42">
        <f t="shared" si="80"/>
        <v>7.1257856067982654</v>
      </c>
      <c r="BC38" s="42">
        <f t="shared" ref="BC38:BF38" si="110">BC30/BC$20*100</f>
        <v>5.6442053433026347</v>
      </c>
      <c r="BD38" s="42">
        <f t="shared" si="110"/>
        <v>5.0342708579532029</v>
      </c>
      <c r="BE38" s="42">
        <f t="shared" si="110"/>
        <v>4.8816568047337281</v>
      </c>
      <c r="BF38" s="42">
        <f t="shared" si="110"/>
        <v>4.156010230179028</v>
      </c>
      <c r="BG38" s="42">
        <f t="shared" si="71"/>
        <v>5.7030505018080193</v>
      </c>
    </row>
    <row r="39" spans="1:60" ht="13.5" thickBot="1">
      <c r="A39" s="55" t="str">
        <f t="shared" si="82"/>
        <v>New Castle</v>
      </c>
      <c r="B39" s="42">
        <f t="shared" si="83"/>
        <v>4.8231200463947417</v>
      </c>
      <c r="C39" s="42">
        <f t="shared" si="71"/>
        <v>7.6802507836990594</v>
      </c>
      <c r="D39" s="42">
        <f t="shared" si="71"/>
        <v>9.5053182508863756</v>
      </c>
      <c r="E39" s="42">
        <f t="shared" si="71"/>
        <v>4.7921420775870622</v>
      </c>
      <c r="F39" s="42">
        <f t="shared" si="71"/>
        <v>4.3164827340690639</v>
      </c>
      <c r="G39" s="42">
        <f t="shared" si="71"/>
        <v>4.6799404540379603</v>
      </c>
      <c r="H39" s="42">
        <f t="shared" si="71"/>
        <v>4.9299376086734172</v>
      </c>
      <c r="I39" s="42">
        <f t="shared" si="71"/>
        <v>4.2301911101567526</v>
      </c>
      <c r="J39" s="42">
        <f t="shared" si="71"/>
        <v>4.0094087458569438</v>
      </c>
      <c r="K39" s="42">
        <f t="shared" si="71"/>
        <v>6.8013255483667354</v>
      </c>
      <c r="L39" s="42">
        <f t="shared" si="71"/>
        <v>4.4760693273970427</v>
      </c>
      <c r="M39" s="42">
        <f t="shared" si="71"/>
        <v>2.6649191786806465</v>
      </c>
      <c r="N39" s="42">
        <f t="shared" si="71"/>
        <v>5.315578651077189</v>
      </c>
      <c r="O39" s="42">
        <f t="shared" si="71"/>
        <v>3.128817062858217</v>
      </c>
      <c r="P39" s="42">
        <f t="shared" si="71"/>
        <v>3.838897547371011</v>
      </c>
      <c r="Q39" s="42">
        <f t="shared" si="71"/>
        <v>3.2982929887163661</v>
      </c>
      <c r="R39" s="42">
        <f t="shared" si="71"/>
        <v>2.6628367362782392</v>
      </c>
      <c r="S39" s="42">
        <f t="shared" si="71"/>
        <v>3.7576618992626813</v>
      </c>
      <c r="T39" s="42">
        <f t="shared" si="71"/>
        <v>4.4059795436664047</v>
      </c>
      <c r="U39" s="42">
        <f t="shared" si="71"/>
        <v>4.6814279258924536</v>
      </c>
      <c r="V39" s="42">
        <f t="shared" si="71"/>
        <v>6.7230886268543175</v>
      </c>
      <c r="W39" s="42">
        <f t="shared" si="71"/>
        <v>3.6588921282798834</v>
      </c>
      <c r="X39" s="42">
        <f t="shared" si="71"/>
        <v>3.1926906888409814</v>
      </c>
      <c r="Y39" s="42">
        <f t="shared" si="71"/>
        <v>3.3224043715846996</v>
      </c>
      <c r="Z39" s="42">
        <f t="shared" si="71"/>
        <v>3.6027605567902681</v>
      </c>
      <c r="AA39" s="42">
        <f t="shared" si="71"/>
        <v>2.9762204011864664</v>
      </c>
      <c r="AB39" s="42">
        <f t="shared" si="71"/>
        <v>3.2990805840995132</v>
      </c>
      <c r="AC39" s="42">
        <f t="shared" si="71"/>
        <v>2.0438854330439535</v>
      </c>
      <c r="AD39" s="42">
        <f t="shared" ref="AD39" si="111">AD31/AD$20*100</f>
        <v>1.4718091931466526</v>
      </c>
      <c r="AE39" s="42">
        <f t="shared" ref="AE39:AF39" si="112">AE31/AE$20*100</f>
        <v>2.4939172749391729</v>
      </c>
      <c r="AF39" s="42">
        <f t="shared" si="112"/>
        <v>2.1133682830930538</v>
      </c>
      <c r="AG39" s="42">
        <f t="shared" ref="AG39:AM39" si="113">AG31/AG$20*100</f>
        <v>1.0409491006505931</v>
      </c>
      <c r="AH39" s="42">
        <f t="shared" si="113"/>
        <v>1.4404383174266524</v>
      </c>
      <c r="AI39" s="42">
        <f t="shared" si="113"/>
        <v>2.3439227537406944</v>
      </c>
      <c r="AJ39" s="42">
        <f t="shared" si="113"/>
        <v>1.2635115395851593</v>
      </c>
      <c r="AK39" s="42">
        <f t="shared" ref="AK39:AL39" si="114">AK31/AK$20*100</f>
        <v>1.6644362663098027</v>
      </c>
      <c r="AL39" s="42">
        <f t="shared" si="114"/>
        <v>2.7007599096323682</v>
      </c>
      <c r="AM39" s="42">
        <f t="shared" si="113"/>
        <v>3.3564493758668519</v>
      </c>
      <c r="AN39" s="42">
        <f t="shared" ref="AN39:AQ39" si="115">AN31/AN$20*100</f>
        <v>1.8473972866352353</v>
      </c>
      <c r="AO39" s="42">
        <f t="shared" si="115"/>
        <v>1.5929978118161925</v>
      </c>
      <c r="AP39" s="42">
        <f t="shared" si="115"/>
        <v>2.0770877944325483</v>
      </c>
      <c r="AQ39" s="42">
        <f t="shared" si="115"/>
        <v>4.6684304856191856</v>
      </c>
      <c r="AR39" s="42">
        <f t="shared" ref="AR39:AS39" si="116">AR31/AR$20*100</f>
        <v>2.5047472646713085</v>
      </c>
      <c r="AS39" s="42">
        <f t="shared" si="116"/>
        <v>2.9778182923123673</v>
      </c>
      <c r="AT39" s="42">
        <f t="shared" ref="AT39:AW39" si="117">AT31/AT$20*100</f>
        <v>2.2898669957493487</v>
      </c>
      <c r="AU39" s="42">
        <f t="shared" si="117"/>
        <v>3.5289204426811445</v>
      </c>
      <c r="AV39" s="42">
        <f t="shared" si="117"/>
        <v>2.5537498738265874</v>
      </c>
      <c r="AW39" s="42">
        <f t="shared" si="117"/>
        <v>2.087378640776699</v>
      </c>
      <c r="AX39" s="42">
        <f t="shared" ref="AX39:AZ39" si="118">AX31/AX$20*100</f>
        <v>3.0666501793001113</v>
      </c>
      <c r="AY39" s="42">
        <f t="shared" si="118"/>
        <v>3.5700721610330421</v>
      </c>
      <c r="AZ39" s="42">
        <f t="shared" si="118"/>
        <v>2.0277356951404264</v>
      </c>
      <c r="BA39" s="42">
        <f t="shared" si="80"/>
        <v>1.9157344765222053</v>
      </c>
      <c r="BB39" s="42">
        <f t="shared" si="80"/>
        <v>6.6389306895636002</v>
      </c>
      <c r="BC39" s="42">
        <f t="shared" ref="BC39:BF39" si="119">BC31/BC$20*100</f>
        <v>3.7293699279657151</v>
      </c>
      <c r="BD39" s="42">
        <f t="shared" si="119"/>
        <v>4.738832427322146</v>
      </c>
      <c r="BE39" s="42">
        <f t="shared" si="119"/>
        <v>3.1434911242603549</v>
      </c>
      <c r="BF39" s="42">
        <f t="shared" si="119"/>
        <v>1.5025575447570332</v>
      </c>
      <c r="BG39" s="42">
        <f t="shared" si="71"/>
        <v>3.3804771660828763</v>
      </c>
    </row>
    <row r="40" spans="1:60" ht="13.5" thickBot="1">
      <c r="A40" s="11"/>
    </row>
    <row r="41" spans="1:60" ht="13.5" thickBot="1">
      <c r="A41" s="60"/>
      <c r="B41" s="57" t="s">
        <v>16</v>
      </c>
      <c r="C41" s="57" t="s">
        <v>16</v>
      </c>
      <c r="D41" s="57" t="s">
        <v>16</v>
      </c>
      <c r="E41" s="57" t="s">
        <v>16</v>
      </c>
      <c r="F41" s="57" t="s">
        <v>16</v>
      </c>
      <c r="G41" s="57" t="s">
        <v>16</v>
      </c>
      <c r="H41" s="57" t="s">
        <v>16</v>
      </c>
      <c r="I41" s="57" t="s">
        <v>16</v>
      </c>
      <c r="J41" s="57" t="s">
        <v>16</v>
      </c>
      <c r="K41" s="57" t="s">
        <v>16</v>
      </c>
      <c r="L41" s="57" t="s">
        <v>16</v>
      </c>
      <c r="M41" s="57" t="s">
        <v>16</v>
      </c>
      <c r="N41" s="57" t="s">
        <v>16</v>
      </c>
      <c r="O41" s="57" t="s">
        <v>16</v>
      </c>
      <c r="P41" s="57" t="s">
        <v>16</v>
      </c>
      <c r="Q41" s="57" t="s">
        <v>16</v>
      </c>
      <c r="R41" s="57" t="s">
        <v>16</v>
      </c>
      <c r="S41" s="57" t="s">
        <v>16</v>
      </c>
      <c r="T41" s="57" t="s">
        <v>16</v>
      </c>
      <c r="U41" s="57" t="s">
        <v>16</v>
      </c>
      <c r="V41" s="57" t="s">
        <v>16</v>
      </c>
      <c r="W41" s="57" t="s">
        <v>16</v>
      </c>
      <c r="X41" s="57" t="s">
        <v>16</v>
      </c>
      <c r="Y41" s="57" t="s">
        <v>16</v>
      </c>
      <c r="Z41" s="57" t="s">
        <v>16</v>
      </c>
      <c r="AA41" s="57" t="s">
        <v>16</v>
      </c>
      <c r="AB41" s="57" t="s">
        <v>16</v>
      </c>
      <c r="AC41" s="57" t="s">
        <v>16</v>
      </c>
      <c r="AD41" s="57" t="s">
        <v>16</v>
      </c>
      <c r="AE41" s="57" t="s">
        <v>16</v>
      </c>
      <c r="AF41" s="57" t="s">
        <v>16</v>
      </c>
      <c r="AG41" s="57" t="s">
        <v>16</v>
      </c>
      <c r="AH41" s="57" t="s">
        <v>16</v>
      </c>
      <c r="AI41" s="57" t="s">
        <v>16</v>
      </c>
      <c r="AJ41" s="57" t="s">
        <v>16</v>
      </c>
      <c r="AK41" s="57" t="s">
        <v>16</v>
      </c>
      <c r="AL41" s="57" t="s">
        <v>16</v>
      </c>
      <c r="AM41" s="57" t="s">
        <v>16</v>
      </c>
      <c r="AN41" s="57" t="s">
        <v>16</v>
      </c>
      <c r="AO41" s="57" t="s">
        <v>16</v>
      </c>
      <c r="AP41" s="57" t="s">
        <v>16</v>
      </c>
      <c r="AQ41" s="57" t="s">
        <v>16</v>
      </c>
      <c r="AR41" s="57" t="s">
        <v>16</v>
      </c>
      <c r="AS41" s="57" t="s">
        <v>16</v>
      </c>
      <c r="AT41" s="57" t="s">
        <v>16</v>
      </c>
      <c r="AU41" s="57" t="s">
        <v>16</v>
      </c>
      <c r="AV41" s="57" t="s">
        <v>16</v>
      </c>
      <c r="AW41" s="57" t="s">
        <v>16</v>
      </c>
      <c r="AX41" s="57" t="s">
        <v>16</v>
      </c>
      <c r="AY41" s="57" t="s">
        <v>16</v>
      </c>
      <c r="AZ41" s="57" t="s">
        <v>16</v>
      </c>
      <c r="BA41" s="57" t="s">
        <v>16</v>
      </c>
      <c r="BB41" s="57" t="s">
        <v>16</v>
      </c>
      <c r="BC41" s="57" t="s">
        <v>16</v>
      </c>
      <c r="BD41" s="57" t="s">
        <v>16</v>
      </c>
      <c r="BE41" s="57" t="s">
        <v>16</v>
      </c>
      <c r="BF41" s="57" t="s">
        <v>16</v>
      </c>
      <c r="BG41" s="58" t="s">
        <v>16</v>
      </c>
    </row>
    <row r="42" spans="1:60" ht="13.5" thickBot="1">
      <c r="A42" s="59" t="s">
        <v>35</v>
      </c>
      <c r="B42" s="43">
        <f>B20-B26</f>
        <v>2326</v>
      </c>
      <c r="C42" s="43">
        <f t="shared" ref="C42:AC42" si="120">C20-C26</f>
        <v>2371</v>
      </c>
      <c r="D42" s="43">
        <f t="shared" si="120"/>
        <v>1348</v>
      </c>
      <c r="E42" s="43">
        <f t="shared" si="120"/>
        <v>1795</v>
      </c>
      <c r="F42" s="43">
        <f t="shared" si="120"/>
        <v>3034</v>
      </c>
      <c r="G42" s="43">
        <f t="shared" si="120"/>
        <v>2150</v>
      </c>
      <c r="H42" s="43">
        <f t="shared" si="120"/>
        <v>2220</v>
      </c>
      <c r="I42" s="43">
        <f t="shared" si="120"/>
        <v>2138</v>
      </c>
      <c r="J42" s="43">
        <f t="shared" si="120"/>
        <v>2290</v>
      </c>
      <c r="K42" s="43">
        <f t="shared" si="120"/>
        <v>1743</v>
      </c>
      <c r="L42" s="43">
        <f t="shared" si="120"/>
        <v>2211</v>
      </c>
      <c r="M42" s="43">
        <f t="shared" si="120"/>
        <v>2306</v>
      </c>
      <c r="N42" s="43">
        <f t="shared" si="120"/>
        <v>1960</v>
      </c>
      <c r="O42" s="43">
        <f t="shared" si="120"/>
        <v>2255</v>
      </c>
      <c r="P42" s="43">
        <f t="shared" si="120"/>
        <v>2279</v>
      </c>
      <c r="Q42" s="43">
        <f t="shared" si="120"/>
        <v>2294</v>
      </c>
      <c r="R42" s="43">
        <f t="shared" si="120"/>
        <v>2676</v>
      </c>
      <c r="S42" s="43">
        <f t="shared" si="120"/>
        <v>2180</v>
      </c>
      <c r="T42" s="43">
        <f t="shared" si="120"/>
        <v>2342</v>
      </c>
      <c r="U42" s="43">
        <f t="shared" si="120"/>
        <v>2328</v>
      </c>
      <c r="V42" s="43">
        <f t="shared" si="120"/>
        <v>2004</v>
      </c>
      <c r="W42" s="43">
        <f t="shared" si="120"/>
        <v>2752</v>
      </c>
      <c r="X42" s="43">
        <f t="shared" si="120"/>
        <v>3903</v>
      </c>
      <c r="Y42" s="43">
        <f t="shared" si="120"/>
        <v>3658</v>
      </c>
      <c r="Z42" s="43">
        <f t="shared" si="120"/>
        <v>3269</v>
      </c>
      <c r="AA42" s="43">
        <f t="shared" si="120"/>
        <v>3937</v>
      </c>
      <c r="AB42" s="43">
        <f t="shared" si="120"/>
        <v>2928</v>
      </c>
      <c r="AC42" s="43">
        <f t="shared" si="120"/>
        <v>2345</v>
      </c>
      <c r="AD42" s="43">
        <f t="shared" ref="AD42" si="121">AD20-AD26</f>
        <v>2533</v>
      </c>
      <c r="AE42" s="43">
        <f t="shared" ref="AE42:AF42" si="122">AE20-AE26</f>
        <v>2565</v>
      </c>
      <c r="AF42" s="43">
        <f t="shared" si="122"/>
        <v>1890</v>
      </c>
      <c r="AG42" s="43">
        <f t="shared" ref="AG42:AM42" si="123">AG20-AG26</f>
        <v>2163</v>
      </c>
      <c r="AH42" s="43">
        <f t="shared" si="123"/>
        <v>3140</v>
      </c>
      <c r="AI42" s="43">
        <f t="shared" si="123"/>
        <v>2633</v>
      </c>
      <c r="AJ42" s="43">
        <f t="shared" si="123"/>
        <v>2314</v>
      </c>
      <c r="AK42" s="43">
        <f t="shared" ref="AK42:AL42" si="124">AK20-AK26</f>
        <v>2318</v>
      </c>
      <c r="AL42" s="43">
        <f t="shared" si="124"/>
        <v>1875</v>
      </c>
      <c r="AM42" s="43">
        <f t="shared" si="123"/>
        <v>1782</v>
      </c>
      <c r="AN42" s="43">
        <f t="shared" ref="AN42:AS42" si="125">AN20-AN26</f>
        <v>2208</v>
      </c>
      <c r="AO42" s="43">
        <f t="shared" si="125"/>
        <v>2558</v>
      </c>
      <c r="AP42" s="43">
        <f t="shared" si="125"/>
        <v>1140</v>
      </c>
      <c r="AQ42" s="43">
        <f t="shared" si="125"/>
        <v>1857</v>
      </c>
      <c r="AR42" s="43">
        <f t="shared" si="125"/>
        <v>2302</v>
      </c>
      <c r="AS42" s="43">
        <f t="shared" si="125"/>
        <v>1664</v>
      </c>
      <c r="AT42" s="43">
        <f t="shared" ref="AT42:AW42" si="126">AT20-AT26</f>
        <v>1512</v>
      </c>
      <c r="AU42" s="43">
        <f t="shared" si="126"/>
        <v>1738</v>
      </c>
      <c r="AV42" s="43">
        <f t="shared" si="126"/>
        <v>1948</v>
      </c>
      <c r="AW42" s="43">
        <f t="shared" si="126"/>
        <v>2033</v>
      </c>
      <c r="AX42" s="43">
        <f t="shared" ref="AX42:AZ42" si="127">AX20-AX26</f>
        <v>1298</v>
      </c>
      <c r="AY42" s="43">
        <f t="shared" si="127"/>
        <v>1504</v>
      </c>
      <c r="AZ42" s="43">
        <f t="shared" si="127"/>
        <v>1518</v>
      </c>
      <c r="BA42" s="43">
        <f>BA20-BA26</f>
        <v>4418</v>
      </c>
      <c r="BB42" s="43">
        <f>BB20-BB26</f>
        <v>1963</v>
      </c>
      <c r="BC42" s="43">
        <f t="shared" ref="BC42:BF42" si="128">BC20-BC26</f>
        <v>2093</v>
      </c>
      <c r="BD42" s="43">
        <f t="shared" si="128"/>
        <v>1925</v>
      </c>
      <c r="BE42" s="43">
        <f t="shared" si="128"/>
        <v>1707</v>
      </c>
      <c r="BF42" s="43">
        <f t="shared" si="128"/>
        <v>1288</v>
      </c>
      <c r="BG42" s="43">
        <f>BG20-BG26</f>
        <v>179260</v>
      </c>
      <c r="BH42" s="78"/>
    </row>
    <row r="43" spans="1:60" ht="13.5" thickBot="1">
      <c r="A43" s="11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</row>
    <row r="44" spans="1:60" ht="13.5" thickBot="1">
      <c r="A44" s="64" t="s">
        <v>34</v>
      </c>
      <c r="B44" s="61" t="s">
        <v>36</v>
      </c>
      <c r="C44" s="61" t="s">
        <v>36</v>
      </c>
      <c r="D44" s="61" t="s">
        <v>36</v>
      </c>
      <c r="E44" s="61" t="s">
        <v>36</v>
      </c>
      <c r="F44" s="61" t="s">
        <v>36</v>
      </c>
      <c r="G44" s="61" t="s">
        <v>36</v>
      </c>
      <c r="H44" s="61" t="s">
        <v>36</v>
      </c>
      <c r="I44" s="61" t="s">
        <v>36</v>
      </c>
      <c r="J44" s="61" t="s">
        <v>36</v>
      </c>
      <c r="K44" s="61" t="s">
        <v>36</v>
      </c>
      <c r="L44" s="61" t="s">
        <v>36</v>
      </c>
      <c r="M44" s="61" t="s">
        <v>36</v>
      </c>
      <c r="N44" s="61" t="s">
        <v>36</v>
      </c>
      <c r="O44" s="61" t="s">
        <v>36</v>
      </c>
      <c r="P44" s="61" t="s">
        <v>36</v>
      </c>
      <c r="Q44" s="61" t="s">
        <v>36</v>
      </c>
      <c r="R44" s="61" t="s">
        <v>36</v>
      </c>
      <c r="S44" s="61" t="s">
        <v>36</v>
      </c>
      <c r="T44" s="61" t="s">
        <v>36</v>
      </c>
      <c r="U44" s="61" t="s">
        <v>36</v>
      </c>
      <c r="V44" s="61" t="s">
        <v>36</v>
      </c>
      <c r="W44" s="61" t="s">
        <v>36</v>
      </c>
      <c r="X44" s="61" t="s">
        <v>36</v>
      </c>
      <c r="Y44" s="61" t="s">
        <v>36</v>
      </c>
      <c r="Z44" s="61" t="s">
        <v>36</v>
      </c>
      <c r="AA44" s="61" t="s">
        <v>36</v>
      </c>
      <c r="AB44" s="61" t="s">
        <v>36</v>
      </c>
      <c r="AC44" s="61" t="s">
        <v>36</v>
      </c>
      <c r="AD44" s="61" t="s">
        <v>36</v>
      </c>
      <c r="AE44" s="61" t="s">
        <v>36</v>
      </c>
      <c r="AF44" s="61" t="s">
        <v>36</v>
      </c>
      <c r="AG44" s="61" t="s">
        <v>36</v>
      </c>
      <c r="AH44" s="61" t="s">
        <v>36</v>
      </c>
      <c r="AI44" s="61" t="s">
        <v>36</v>
      </c>
      <c r="AJ44" s="61" t="s">
        <v>36</v>
      </c>
      <c r="AK44" s="61" t="s">
        <v>36</v>
      </c>
      <c r="AL44" s="61" t="s">
        <v>36</v>
      </c>
      <c r="AM44" s="61" t="s">
        <v>36</v>
      </c>
      <c r="AN44" s="61" t="s">
        <v>36</v>
      </c>
      <c r="AO44" s="61" t="s">
        <v>36</v>
      </c>
      <c r="AP44" s="61" t="s">
        <v>36</v>
      </c>
      <c r="AQ44" s="61" t="s">
        <v>36</v>
      </c>
      <c r="AR44" s="61" t="s">
        <v>36</v>
      </c>
      <c r="AS44" s="61" t="s">
        <v>36</v>
      </c>
      <c r="AT44" s="61" t="s">
        <v>36</v>
      </c>
      <c r="AU44" s="61" t="s">
        <v>36</v>
      </c>
      <c r="AV44" s="61" t="s">
        <v>36</v>
      </c>
      <c r="AW44" s="61" t="s">
        <v>36</v>
      </c>
      <c r="AX44" s="61" t="s">
        <v>36</v>
      </c>
      <c r="AY44" s="61" t="s">
        <v>36</v>
      </c>
      <c r="AZ44" s="61" t="s">
        <v>36</v>
      </c>
      <c r="BA44" s="61" t="s">
        <v>36</v>
      </c>
      <c r="BB44" s="61"/>
      <c r="BC44" s="61"/>
      <c r="BD44" s="61"/>
      <c r="BE44" s="61"/>
      <c r="BF44" s="61"/>
      <c r="BG44" s="62" t="s">
        <v>36</v>
      </c>
    </row>
    <row r="45" spans="1:60" ht="13.5" thickBot="1">
      <c r="A45" s="63" t="s">
        <v>35</v>
      </c>
      <c r="B45" s="42">
        <f>B42/B20*100</f>
        <v>22.482118693214769</v>
      </c>
      <c r="C45" s="42">
        <f t="shared" ref="C45:AC45" si="129">C42/C20*100</f>
        <v>23.226880877742946</v>
      </c>
      <c r="D45" s="42">
        <f t="shared" si="129"/>
        <v>22.75873712645619</v>
      </c>
      <c r="E45" s="42">
        <f t="shared" si="129"/>
        <v>17.809306478817344</v>
      </c>
      <c r="F45" s="42">
        <f t="shared" si="129"/>
        <v>27.002491990032041</v>
      </c>
      <c r="G45" s="42">
        <f t="shared" si="129"/>
        <v>20.003721622627467</v>
      </c>
      <c r="H45" s="42">
        <f t="shared" si="129"/>
        <v>22.706351641607856</v>
      </c>
      <c r="I45" s="42">
        <f t="shared" si="129"/>
        <v>22.954691861713549</v>
      </c>
      <c r="J45" s="42">
        <f t="shared" si="129"/>
        <v>24.484122741366406</v>
      </c>
      <c r="K45" s="42">
        <f t="shared" si="129"/>
        <v>27.505128609752248</v>
      </c>
      <c r="L45" s="42">
        <f t="shared" si="129"/>
        <v>17.578311337255524</v>
      </c>
      <c r="M45" s="42">
        <f t="shared" si="129"/>
        <v>20.148536478811707</v>
      </c>
      <c r="N45" s="42">
        <f t="shared" si="129"/>
        <v>21.219010501244991</v>
      </c>
      <c r="O45" s="42">
        <f t="shared" si="129"/>
        <v>21.187635065301137</v>
      </c>
      <c r="P45" s="42">
        <f t="shared" si="129"/>
        <v>18.694118612090886</v>
      </c>
      <c r="Q45" s="42">
        <f t="shared" si="129"/>
        <v>22.123637766419137</v>
      </c>
      <c r="R45" s="42">
        <f t="shared" si="129"/>
        <v>20.774784566415651</v>
      </c>
      <c r="S45" s="42">
        <f t="shared" si="129"/>
        <v>19.365727991471974</v>
      </c>
      <c r="T45" s="42">
        <f t="shared" si="129"/>
        <v>23.033044846577496</v>
      </c>
      <c r="U45" s="42">
        <f t="shared" si="129"/>
        <v>21.039313149570717</v>
      </c>
      <c r="V45" s="42">
        <f t="shared" si="129"/>
        <v>19.05667554203119</v>
      </c>
      <c r="W45" s="42">
        <f t="shared" si="129"/>
        <v>20.058309037900873</v>
      </c>
      <c r="X45" s="42">
        <f t="shared" si="129"/>
        <v>20.033877425315676</v>
      </c>
      <c r="Y45" s="42">
        <f t="shared" si="129"/>
        <v>19.989071038251367</v>
      </c>
      <c r="Z45" s="42">
        <f t="shared" si="129"/>
        <v>19.119195227511991</v>
      </c>
      <c r="AA45" s="42">
        <f t="shared" si="129"/>
        <v>19.792871147755267</v>
      </c>
      <c r="AB45" s="42">
        <f t="shared" si="129"/>
        <v>19.794483504597078</v>
      </c>
      <c r="AC45" s="42">
        <f t="shared" si="129"/>
        <v>16.029803814341374</v>
      </c>
      <c r="AD45" s="42">
        <f t="shared" ref="AD45" si="130">AD42/AD20*100</f>
        <v>19.118424032002416</v>
      </c>
      <c r="AE45" s="42">
        <f t="shared" ref="AE45:AF45" si="131">AE42/AE20*100</f>
        <v>22.288842544316996</v>
      </c>
      <c r="AF45" s="42">
        <f t="shared" si="131"/>
        <v>15.481651376146788</v>
      </c>
      <c r="AG45" s="42">
        <f t="shared" ref="AG45:AM45" si="132">AG42/AG20*100</f>
        <v>16.555683122847302</v>
      </c>
      <c r="AH45" s="42">
        <f t="shared" si="132"/>
        <v>27.748320961470483</v>
      </c>
      <c r="AI45" s="42">
        <f t="shared" si="132"/>
        <v>19.407385567922162</v>
      </c>
      <c r="AJ45" s="42">
        <f t="shared" si="132"/>
        <v>16.900379783815367</v>
      </c>
      <c r="AK45" s="42">
        <f t="shared" ref="AK45" si="133">AK42/AK20*100</f>
        <v>19.387755102040817</v>
      </c>
      <c r="AL45" s="42">
        <f>AL42/AL20*100</f>
        <v>19.254467036352434</v>
      </c>
      <c r="AM45" s="42">
        <f t="shared" si="132"/>
        <v>16.477115117891817</v>
      </c>
      <c r="AN45" s="42">
        <f t="shared" ref="AN45:AS45" si="134">AN42/AN20*100</f>
        <v>21.245068796305205</v>
      </c>
      <c r="AO45" s="42">
        <f t="shared" si="134"/>
        <v>22.389496717724288</v>
      </c>
      <c r="AP45" s="42">
        <f t="shared" si="134"/>
        <v>24.411134903640257</v>
      </c>
      <c r="AQ45" s="42">
        <f t="shared" si="134"/>
        <v>15.848766749167876</v>
      </c>
      <c r="AR45" s="42">
        <f t="shared" si="134"/>
        <v>20.815625282575279</v>
      </c>
      <c r="AS45" s="42">
        <f t="shared" si="134"/>
        <v>16.854046389142106</v>
      </c>
      <c r="AT45" s="42">
        <f t="shared" ref="AT45:AW45" si="135">AT42/AT20*100</f>
        <v>20.732208967503084</v>
      </c>
      <c r="AU45" s="42">
        <f t="shared" si="135"/>
        <v>18.145750678638546</v>
      </c>
      <c r="AV45" s="42">
        <f t="shared" si="135"/>
        <v>19.662864641162813</v>
      </c>
      <c r="AW45" s="42">
        <f t="shared" si="135"/>
        <v>19.737864077669904</v>
      </c>
      <c r="AX45" s="42">
        <f t="shared" ref="AX45:AZ45" si="136">AX42/AX20*100</f>
        <v>16.050451341659453</v>
      </c>
      <c r="AY45" s="42">
        <f t="shared" si="136"/>
        <v>19.040384858842891</v>
      </c>
      <c r="AZ45" s="42">
        <f t="shared" si="136"/>
        <v>17.690245892087169</v>
      </c>
      <c r="BA45" s="42">
        <f>BA42/BA20*100</f>
        <v>29.593408801661198</v>
      </c>
      <c r="BB45" s="42">
        <f>BB42/BB20*100</f>
        <v>17.376294591484466</v>
      </c>
      <c r="BC45" s="42">
        <f t="shared" ref="BC45:BF45" si="137">BC42/BC20*100</f>
        <v>19.0845263061913</v>
      </c>
      <c r="BD45" s="42">
        <f t="shared" si="137"/>
        <v>22.748759158591351</v>
      </c>
      <c r="BE45" s="42">
        <f t="shared" si="137"/>
        <v>21.042899408284025</v>
      </c>
      <c r="BF45" s="42">
        <f t="shared" si="137"/>
        <v>20.588235294117645</v>
      </c>
      <c r="BG45" s="42">
        <f>BG42/BG20*100</f>
        <v>28.207621691198455</v>
      </c>
    </row>
    <row r="46" spans="1:60"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</row>
    <row r="47" spans="1:60" ht="13.5" thickBot="1"/>
    <row r="48" spans="1:60" ht="15">
      <c r="A48" s="68" t="s">
        <v>39</v>
      </c>
      <c r="B48" s="85" t="s">
        <v>40</v>
      </c>
      <c r="C48" s="86" t="s">
        <v>41</v>
      </c>
      <c r="D48" s="86" t="s">
        <v>42</v>
      </c>
      <c r="E48" s="86" t="s">
        <v>43</v>
      </c>
      <c r="F48" s="86" t="s">
        <v>44</v>
      </c>
      <c r="G48" s="87" t="s">
        <v>45</v>
      </c>
      <c r="H48" s="56"/>
    </row>
    <row r="49" spans="1:8">
      <c r="A49" s="67"/>
      <c r="B49" s="69"/>
      <c r="C49" s="70"/>
      <c r="D49" s="70"/>
      <c r="E49" s="70"/>
      <c r="F49" s="70"/>
      <c r="G49" s="71"/>
    </row>
    <row r="50" spans="1:8">
      <c r="A50" s="93" t="s">
        <v>32</v>
      </c>
      <c r="B50" s="72">
        <f>AVERAGE(B34:BF34)</f>
        <v>79.54999971583419</v>
      </c>
      <c r="C50" s="73">
        <f>AVERAGE(B34:BF34)</f>
        <v>79.54999971583419</v>
      </c>
      <c r="D50" s="73">
        <f>AVERAGE(B34:BF34)</f>
        <v>79.54999971583419</v>
      </c>
      <c r="E50" s="73">
        <f>AVERAGE(B34:BF34)</f>
        <v>79.54999971583419</v>
      </c>
      <c r="F50" s="73">
        <f>AVERAGE(B34:BF34)</f>
        <v>79.54999971583419</v>
      </c>
      <c r="G50" s="74">
        <f t="shared" ref="G50:G55" si="138">AVERAGE(B34:BF34)</f>
        <v>79.54999971583419</v>
      </c>
      <c r="H50" s="42"/>
    </row>
    <row r="51" spans="1:8">
      <c r="A51" s="65" t="s">
        <v>1</v>
      </c>
      <c r="B51" s="72">
        <f>AVERAGE(B35:BA35)</f>
        <v>50.373591207284818</v>
      </c>
      <c r="C51" s="73">
        <f>AVERAGE(B35:BA35)</f>
        <v>50.373591207284818</v>
      </c>
      <c r="D51" s="73">
        <f>AVERAGE(B35:BA35)</f>
        <v>50.373591207284818</v>
      </c>
      <c r="E51" s="73">
        <f>AVERAGE(B35:BA35)</f>
        <v>50.373591207284818</v>
      </c>
      <c r="F51" s="73">
        <f>AVERAGE(B35:BA35)</f>
        <v>50.373591207284818</v>
      </c>
      <c r="G51" s="74">
        <f t="shared" si="138"/>
        <v>50.104637387953566</v>
      </c>
      <c r="H51" s="42"/>
    </row>
    <row r="52" spans="1:8">
      <c r="A52" s="65" t="s">
        <v>6</v>
      </c>
      <c r="B52" s="72">
        <f>AVERAGE(B36:BF36)</f>
        <v>10.992484719220675</v>
      </c>
      <c r="C52" s="73">
        <f>AVERAGE(B36:BF36)</f>
        <v>10.992484719220675</v>
      </c>
      <c r="D52" s="73">
        <f>AVERAGE(B36:BF36)</f>
        <v>10.992484719220675</v>
      </c>
      <c r="E52" s="73">
        <f>AVERAGE(B36:BF36)</f>
        <v>10.992484719220675</v>
      </c>
      <c r="F52" s="73">
        <f>AVERAGE(B36:BF36)</f>
        <v>10.992484719220675</v>
      </c>
      <c r="G52" s="74">
        <f t="shared" si="138"/>
        <v>10.992484719220675</v>
      </c>
      <c r="H52" s="42"/>
    </row>
    <row r="53" spans="1:8">
      <c r="A53" s="65" t="s">
        <v>30</v>
      </c>
      <c r="B53" s="72">
        <f>AVERAGE(B37:BF37)</f>
        <v>9.1263888357428975</v>
      </c>
      <c r="C53" s="73">
        <f>AVERAGE(B37:BF37)</f>
        <v>9.1263888357428975</v>
      </c>
      <c r="D53" s="73">
        <f>AVERAGE(B37:BF37)</f>
        <v>9.1263888357428975</v>
      </c>
      <c r="E53" s="73">
        <f>AVERAGE(B37:BF37)</f>
        <v>9.1263888357428975</v>
      </c>
      <c r="F53" s="73">
        <f>AVERAGE(B37:BF37)</f>
        <v>9.1263888357428975</v>
      </c>
      <c r="G53" s="74">
        <f t="shared" si="138"/>
        <v>9.1263888357428975</v>
      </c>
      <c r="H53" s="42"/>
    </row>
    <row r="54" spans="1:8">
      <c r="A54" s="65" t="s">
        <v>8</v>
      </c>
      <c r="B54" s="72">
        <f>AVERAGE(B38:BF38)</f>
        <v>5.8322966301033015</v>
      </c>
      <c r="C54" s="73">
        <f>AVERAGE(B38:BF38)</f>
        <v>5.8322966301033015</v>
      </c>
      <c r="D54" s="73">
        <f>AVERAGE(B38:BF38)</f>
        <v>5.8322966301033015</v>
      </c>
      <c r="E54" s="73">
        <f>AVERAGE(B38:BF38)</f>
        <v>5.8322966301033015</v>
      </c>
      <c r="F54" s="73">
        <f>AVERAGE(B38:BF38)</f>
        <v>5.8322966301033015</v>
      </c>
      <c r="G54" s="74">
        <f t="shared" si="138"/>
        <v>5.8322966301033015</v>
      </c>
      <c r="H54" s="42"/>
    </row>
    <row r="55" spans="1:8">
      <c r="A55" s="65" t="s">
        <v>31</v>
      </c>
      <c r="B55" s="72">
        <f>AVERAGE(B39:BF39)</f>
        <v>3.4941921428137652</v>
      </c>
      <c r="C55" s="73">
        <f>AVERAGE(B39:BF39)</f>
        <v>3.4941921428137652</v>
      </c>
      <c r="D55" s="73">
        <f>AVERAGE(B39:BF39)</f>
        <v>3.4941921428137652</v>
      </c>
      <c r="E55" s="73">
        <f>AVERAGE(B39:BF39)</f>
        <v>3.4941921428137652</v>
      </c>
      <c r="F55" s="73">
        <f>AVERAGE(B39:BF39)</f>
        <v>3.4941921428137652</v>
      </c>
      <c r="G55" s="74">
        <f t="shared" si="138"/>
        <v>3.4941921428137652</v>
      </c>
      <c r="H55" s="42"/>
    </row>
    <row r="56" spans="1:8">
      <c r="A56" s="67"/>
      <c r="B56" s="72"/>
      <c r="C56" s="73"/>
      <c r="D56" s="73"/>
      <c r="E56" s="73"/>
      <c r="F56" s="73"/>
      <c r="G56" s="74"/>
      <c r="H56" s="42"/>
    </row>
    <row r="57" spans="1:8" ht="13.5" thickBot="1">
      <c r="A57" s="66" t="s">
        <v>35</v>
      </c>
      <c r="B57" s="75">
        <f>AVERAGE(B45:BF45)</f>
        <v>20.450000284165796</v>
      </c>
      <c r="C57" s="76">
        <f>AVERAGE(B45:BF45)</f>
        <v>20.450000284165796</v>
      </c>
      <c r="D57" s="76">
        <f>AVERAGE(B45:BA45)</f>
        <v>20.477101950745801</v>
      </c>
      <c r="E57" s="76">
        <f>AVERAGE(B45:BF45)</f>
        <v>20.450000284165796</v>
      </c>
      <c r="F57" s="76">
        <f>AVERAGE(B45:BF45)</f>
        <v>20.450000284165796</v>
      </c>
      <c r="G57" s="77">
        <f>AVERAGE(B45:BF45)</f>
        <v>20.450000284165796</v>
      </c>
      <c r="H57" s="42"/>
    </row>
  </sheetData>
  <mergeCells count="2">
    <mergeCell ref="B2:BG2"/>
    <mergeCell ref="A1:BG1"/>
  </mergeCells>
  <phoneticPr fontId="0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84" orientation="landscape" r:id="rId1"/>
  <headerFooter alignWithMargins="0"/>
  <ignoredErrors>
    <ignoredError sqref="D53 B51:F5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P70"/>
  <sheetViews>
    <sheetView workbookViewId="0">
      <selection activeCell="R21" sqref="R21"/>
    </sheetView>
  </sheetViews>
  <sheetFormatPr defaultRowHeight="12.75"/>
  <cols>
    <col min="1" max="1" width="18.42578125" customWidth="1"/>
    <col min="2" max="2" width="13.85546875" bestFit="1" customWidth="1"/>
    <col min="3" max="3" width="15" bestFit="1" customWidth="1"/>
    <col min="4" max="4" width="14.140625" bestFit="1" customWidth="1"/>
  </cols>
  <sheetData>
    <row r="1" spans="1:16" ht="24" thickBot="1">
      <c r="A1" s="98" t="s">
        <v>27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100"/>
    </row>
    <row r="2" spans="1:16" ht="15.75" thickBot="1">
      <c r="B2" s="28" t="s">
        <v>19</v>
      </c>
      <c r="C2" s="29" t="s">
        <v>20</v>
      </c>
      <c r="D2" s="30" t="s">
        <v>21</v>
      </c>
    </row>
    <row r="3" spans="1:16">
      <c r="A3" s="14">
        <v>39173</v>
      </c>
      <c r="B3" s="13">
        <v>10346</v>
      </c>
      <c r="C3" s="13">
        <v>8020</v>
      </c>
      <c r="D3" s="13">
        <f>B3-C3</f>
        <v>2326</v>
      </c>
    </row>
    <row r="4" spans="1:16">
      <c r="A4" s="14">
        <v>39203</v>
      </c>
      <c r="B4" s="13">
        <v>10208</v>
      </c>
      <c r="C4" s="13">
        <v>7837</v>
      </c>
      <c r="D4" s="13">
        <f t="shared" ref="D4:D53" si="0">B4-C4</f>
        <v>2371</v>
      </c>
    </row>
    <row r="5" spans="1:16">
      <c r="A5" s="14">
        <v>39234</v>
      </c>
      <c r="B5" s="13">
        <v>5923</v>
      </c>
      <c r="C5" s="13">
        <v>4575</v>
      </c>
      <c r="D5" s="13">
        <f t="shared" si="0"/>
        <v>1348</v>
      </c>
    </row>
    <row r="6" spans="1:16">
      <c r="A6" s="14">
        <v>39264</v>
      </c>
      <c r="B6" s="13">
        <v>10079</v>
      </c>
      <c r="C6" s="13">
        <v>8284</v>
      </c>
      <c r="D6" s="13">
        <f t="shared" si="0"/>
        <v>1795</v>
      </c>
    </row>
    <row r="7" spans="1:16">
      <c r="A7" s="14">
        <v>39295</v>
      </c>
      <c r="B7" s="13">
        <v>11236</v>
      </c>
      <c r="C7" s="13">
        <v>8202</v>
      </c>
      <c r="D7" s="13">
        <f t="shared" si="0"/>
        <v>3034</v>
      </c>
    </row>
    <row r="8" spans="1:16">
      <c r="A8" s="14">
        <v>39326</v>
      </c>
      <c r="B8" s="13">
        <v>10748</v>
      </c>
      <c r="C8" s="13">
        <v>8598</v>
      </c>
      <c r="D8" s="13">
        <f t="shared" si="0"/>
        <v>2150</v>
      </c>
    </row>
    <row r="9" spans="1:16">
      <c r="A9" s="14">
        <v>39356</v>
      </c>
      <c r="B9" s="13">
        <v>9777</v>
      </c>
      <c r="C9" s="13">
        <v>7557</v>
      </c>
      <c r="D9" s="13">
        <f t="shared" si="0"/>
        <v>2220</v>
      </c>
    </row>
    <row r="10" spans="1:16">
      <c r="A10" s="14">
        <v>39387</v>
      </c>
      <c r="B10" s="13">
        <v>9314</v>
      </c>
      <c r="C10" s="13">
        <v>7176</v>
      </c>
      <c r="D10" s="13">
        <f t="shared" si="0"/>
        <v>2138</v>
      </c>
    </row>
    <row r="11" spans="1:16">
      <c r="A11" s="14">
        <v>39417</v>
      </c>
      <c r="B11" s="13">
        <v>9353</v>
      </c>
      <c r="C11" s="13">
        <v>7063</v>
      </c>
      <c r="D11" s="13">
        <f t="shared" si="0"/>
        <v>2290</v>
      </c>
    </row>
    <row r="12" spans="1:16">
      <c r="A12" s="14">
        <v>39448</v>
      </c>
      <c r="B12" s="13">
        <v>6337</v>
      </c>
      <c r="C12" s="13">
        <v>4594</v>
      </c>
      <c r="D12" s="13">
        <f t="shared" si="0"/>
        <v>1743</v>
      </c>
    </row>
    <row r="13" spans="1:16">
      <c r="A13" s="14">
        <v>39479</v>
      </c>
      <c r="B13" s="13">
        <v>12578</v>
      </c>
      <c r="C13" s="13">
        <v>10367</v>
      </c>
      <c r="D13" s="13">
        <f t="shared" si="0"/>
        <v>2211</v>
      </c>
    </row>
    <row r="14" spans="1:16">
      <c r="A14" s="14">
        <v>39508</v>
      </c>
      <c r="B14" s="13">
        <v>11445</v>
      </c>
      <c r="C14" s="13">
        <v>9139</v>
      </c>
      <c r="D14" s="13">
        <f t="shared" si="0"/>
        <v>2306</v>
      </c>
    </row>
    <row r="15" spans="1:16">
      <c r="A15" s="14">
        <v>39539</v>
      </c>
      <c r="B15" s="13">
        <v>9237</v>
      </c>
      <c r="C15" s="13">
        <v>7277</v>
      </c>
      <c r="D15" s="13">
        <f t="shared" si="0"/>
        <v>1960</v>
      </c>
    </row>
    <row r="16" spans="1:16">
      <c r="A16" s="14">
        <v>39569</v>
      </c>
      <c r="B16" s="13">
        <v>10643</v>
      </c>
      <c r="C16" s="13">
        <v>8388</v>
      </c>
      <c r="D16" s="13">
        <f t="shared" si="0"/>
        <v>2255</v>
      </c>
    </row>
    <row r="17" spans="1:4">
      <c r="A17" s="14">
        <v>39600</v>
      </c>
      <c r="B17" s="13">
        <v>12191</v>
      </c>
      <c r="C17" s="13">
        <v>9912</v>
      </c>
      <c r="D17" s="13">
        <f t="shared" si="0"/>
        <v>2279</v>
      </c>
    </row>
    <row r="18" spans="1:4">
      <c r="A18" s="14">
        <v>39630</v>
      </c>
      <c r="B18" s="13">
        <v>10369</v>
      </c>
      <c r="C18" s="13">
        <v>8075</v>
      </c>
      <c r="D18" s="13">
        <f t="shared" si="0"/>
        <v>2294</v>
      </c>
    </row>
    <row r="19" spans="1:4">
      <c r="A19" s="14">
        <v>39661</v>
      </c>
      <c r="B19" s="13">
        <v>12881</v>
      </c>
      <c r="C19" s="13">
        <v>10205</v>
      </c>
      <c r="D19" s="13">
        <f t="shared" si="0"/>
        <v>2676</v>
      </c>
    </row>
    <row r="20" spans="1:4">
      <c r="A20" s="14">
        <v>39692</v>
      </c>
      <c r="B20" s="13">
        <v>11257</v>
      </c>
      <c r="C20" s="13">
        <v>9077</v>
      </c>
      <c r="D20" s="13">
        <f t="shared" si="0"/>
        <v>2180</v>
      </c>
    </row>
    <row r="21" spans="1:4">
      <c r="A21" s="14">
        <v>39722</v>
      </c>
      <c r="B21" s="13">
        <v>10168</v>
      </c>
      <c r="C21" s="13">
        <v>7826</v>
      </c>
      <c r="D21" s="13">
        <f t="shared" si="0"/>
        <v>2342</v>
      </c>
    </row>
    <row r="22" spans="1:4">
      <c r="A22" s="14">
        <v>39753</v>
      </c>
      <c r="B22" s="13">
        <v>11065</v>
      </c>
      <c r="C22" s="13">
        <v>8737</v>
      </c>
      <c r="D22" s="13">
        <f t="shared" si="0"/>
        <v>2328</v>
      </c>
    </row>
    <row r="23" spans="1:4">
      <c r="A23" s="14">
        <v>39783</v>
      </c>
      <c r="B23" s="13">
        <v>10516</v>
      </c>
      <c r="C23" s="13">
        <v>8512</v>
      </c>
      <c r="D23" s="13">
        <f t="shared" si="0"/>
        <v>2004</v>
      </c>
    </row>
    <row r="24" spans="1:4">
      <c r="A24" s="14">
        <v>39814</v>
      </c>
      <c r="B24" s="13">
        <v>13720</v>
      </c>
      <c r="C24" s="13">
        <v>10968</v>
      </c>
      <c r="D24" s="13">
        <f t="shared" si="0"/>
        <v>2752</v>
      </c>
    </row>
    <row r="25" spans="1:4">
      <c r="A25" s="14">
        <v>39845</v>
      </c>
      <c r="B25" s="13">
        <v>19482</v>
      </c>
      <c r="C25" s="13">
        <v>15579</v>
      </c>
      <c r="D25" s="13">
        <f t="shared" si="0"/>
        <v>3903</v>
      </c>
    </row>
    <row r="26" spans="1:4">
      <c r="A26" s="14">
        <v>39873</v>
      </c>
      <c r="B26" s="13">
        <v>18300</v>
      </c>
      <c r="C26" s="13">
        <v>14642</v>
      </c>
      <c r="D26" s="13">
        <f t="shared" si="0"/>
        <v>3658</v>
      </c>
    </row>
    <row r="27" spans="1:4">
      <c r="A27" s="14">
        <v>39904</v>
      </c>
      <c r="B27" s="13">
        <v>17098</v>
      </c>
      <c r="C27" s="13">
        <v>13829</v>
      </c>
      <c r="D27" s="13">
        <f t="shared" si="0"/>
        <v>3269</v>
      </c>
    </row>
    <row r="28" spans="1:4">
      <c r="A28" s="14">
        <v>39934</v>
      </c>
      <c r="B28" s="13">
        <v>19891</v>
      </c>
      <c r="C28" s="13">
        <v>15954</v>
      </c>
      <c r="D28" s="13">
        <f t="shared" si="0"/>
        <v>3937</v>
      </c>
    </row>
    <row r="29" spans="1:4">
      <c r="A29" s="14">
        <v>39965</v>
      </c>
      <c r="B29" s="13">
        <v>14792</v>
      </c>
      <c r="C29" s="13">
        <v>11864</v>
      </c>
      <c r="D29" s="13">
        <f t="shared" si="0"/>
        <v>2928</v>
      </c>
    </row>
    <row r="30" spans="1:4">
      <c r="A30" s="14">
        <v>39995</v>
      </c>
      <c r="B30" s="13">
        <v>14629</v>
      </c>
      <c r="C30" s="13">
        <v>12284</v>
      </c>
      <c r="D30" s="13">
        <f t="shared" si="0"/>
        <v>2345</v>
      </c>
    </row>
    <row r="31" spans="1:4">
      <c r="A31" s="14">
        <v>40026</v>
      </c>
      <c r="B31" s="13">
        <v>13249</v>
      </c>
      <c r="C31" s="13">
        <v>10716</v>
      </c>
      <c r="D31" s="13">
        <f t="shared" si="0"/>
        <v>2533</v>
      </c>
    </row>
    <row r="32" spans="1:4">
      <c r="A32" s="14">
        <v>40057</v>
      </c>
      <c r="B32" s="13">
        <v>11508</v>
      </c>
      <c r="C32" s="13">
        <v>8943</v>
      </c>
      <c r="D32" s="13">
        <f t="shared" si="0"/>
        <v>2565</v>
      </c>
    </row>
    <row r="33" spans="1:4">
      <c r="A33" s="14">
        <v>40087</v>
      </c>
      <c r="B33" s="13">
        <v>12208</v>
      </c>
      <c r="C33" s="13">
        <v>10318</v>
      </c>
      <c r="D33" s="13">
        <f t="shared" si="0"/>
        <v>1890</v>
      </c>
    </row>
    <row r="34" spans="1:4">
      <c r="A34" s="14">
        <v>40118</v>
      </c>
      <c r="B34" s="13">
        <v>13065</v>
      </c>
      <c r="C34" s="13">
        <v>10902</v>
      </c>
      <c r="D34" s="13">
        <f t="shared" si="0"/>
        <v>2163</v>
      </c>
    </row>
    <row r="35" spans="1:4">
      <c r="A35" s="14">
        <v>40148</v>
      </c>
      <c r="B35" s="13">
        <v>11316</v>
      </c>
      <c r="C35" s="13">
        <v>8176</v>
      </c>
      <c r="D35" s="13">
        <f t="shared" si="0"/>
        <v>3140</v>
      </c>
    </row>
    <row r="36" spans="1:4">
      <c r="A36" s="14">
        <v>40179</v>
      </c>
      <c r="B36" s="13">
        <v>13567</v>
      </c>
      <c r="C36" s="13">
        <v>10934</v>
      </c>
      <c r="D36" s="13">
        <f t="shared" si="0"/>
        <v>2633</v>
      </c>
    </row>
    <row r="37" spans="1:4">
      <c r="A37" s="14">
        <v>40210</v>
      </c>
      <c r="B37" s="13">
        <v>13692</v>
      </c>
      <c r="C37" s="13">
        <v>11378</v>
      </c>
      <c r="D37" s="13">
        <f t="shared" si="0"/>
        <v>2314</v>
      </c>
    </row>
    <row r="38" spans="1:4">
      <c r="A38" s="14">
        <v>40238</v>
      </c>
      <c r="B38" s="13">
        <v>11956</v>
      </c>
      <c r="C38" s="13">
        <v>9638</v>
      </c>
      <c r="D38" s="13">
        <f t="shared" si="0"/>
        <v>2318</v>
      </c>
    </row>
    <row r="39" spans="1:4">
      <c r="A39" s="14">
        <v>40269</v>
      </c>
      <c r="B39" s="13">
        <v>9738</v>
      </c>
      <c r="C39" s="13">
        <v>7863</v>
      </c>
      <c r="D39" s="13">
        <f t="shared" si="0"/>
        <v>1875</v>
      </c>
    </row>
    <row r="40" spans="1:4">
      <c r="A40" s="14">
        <v>40299</v>
      </c>
      <c r="B40" s="13">
        <v>10815</v>
      </c>
      <c r="C40" s="13">
        <v>9033</v>
      </c>
      <c r="D40" s="13">
        <f t="shared" si="0"/>
        <v>1782</v>
      </c>
    </row>
    <row r="41" spans="1:4">
      <c r="A41" s="14">
        <v>40330</v>
      </c>
      <c r="B41" s="13">
        <v>10393</v>
      </c>
      <c r="C41" s="13">
        <v>8185</v>
      </c>
      <c r="D41" s="13">
        <f t="shared" si="0"/>
        <v>2208</v>
      </c>
    </row>
    <row r="42" spans="1:4">
      <c r="A42" s="14">
        <v>40360</v>
      </c>
      <c r="B42" s="13">
        <v>11425</v>
      </c>
      <c r="C42" s="13">
        <v>8867</v>
      </c>
      <c r="D42" s="13">
        <f t="shared" si="0"/>
        <v>2558</v>
      </c>
    </row>
    <row r="43" spans="1:4">
      <c r="A43" s="14">
        <v>40391</v>
      </c>
      <c r="B43" s="13">
        <v>4670</v>
      </c>
      <c r="C43" s="13">
        <v>3530</v>
      </c>
      <c r="D43" s="13">
        <f t="shared" si="0"/>
        <v>1140</v>
      </c>
    </row>
    <row r="44" spans="1:4">
      <c r="A44" s="14">
        <v>40422</v>
      </c>
      <c r="B44" s="13">
        <v>11717</v>
      </c>
      <c r="C44" s="13">
        <v>9860</v>
      </c>
      <c r="D44" s="13">
        <f t="shared" si="0"/>
        <v>1857</v>
      </c>
    </row>
    <row r="45" spans="1:4">
      <c r="A45" s="14">
        <v>40452</v>
      </c>
      <c r="B45" s="13">
        <v>11059</v>
      </c>
      <c r="C45" s="13">
        <v>8757</v>
      </c>
      <c r="D45" s="13">
        <f t="shared" si="0"/>
        <v>2302</v>
      </c>
    </row>
    <row r="46" spans="1:4">
      <c r="A46" s="14">
        <v>40483</v>
      </c>
      <c r="B46" s="13">
        <v>9873</v>
      </c>
      <c r="C46" s="13">
        <v>8209</v>
      </c>
      <c r="D46" s="13">
        <f t="shared" si="0"/>
        <v>1664</v>
      </c>
    </row>
    <row r="47" spans="1:4">
      <c r="A47" s="14">
        <v>40513</v>
      </c>
      <c r="B47" s="13">
        <v>7293</v>
      </c>
      <c r="C47" s="13">
        <v>5781</v>
      </c>
      <c r="D47" s="13">
        <f t="shared" si="0"/>
        <v>1512</v>
      </c>
    </row>
    <row r="48" spans="1:4">
      <c r="A48" s="14">
        <v>40544</v>
      </c>
      <c r="B48" s="13">
        <v>9578</v>
      </c>
      <c r="C48" s="13">
        <v>7840</v>
      </c>
      <c r="D48" s="13">
        <f t="shared" si="0"/>
        <v>1738</v>
      </c>
    </row>
    <row r="49" spans="1:4">
      <c r="A49" s="14">
        <v>40575</v>
      </c>
      <c r="B49" s="13">
        <v>9907</v>
      </c>
      <c r="C49" s="13">
        <v>7959</v>
      </c>
      <c r="D49" s="13">
        <f t="shared" si="0"/>
        <v>1948</v>
      </c>
    </row>
    <row r="50" spans="1:4">
      <c r="A50" s="14">
        <v>40603</v>
      </c>
      <c r="B50" s="13">
        <v>10300</v>
      </c>
      <c r="C50" s="13">
        <v>8267</v>
      </c>
      <c r="D50" s="13">
        <f t="shared" si="0"/>
        <v>2033</v>
      </c>
    </row>
    <row r="51" spans="1:4">
      <c r="A51" s="14">
        <v>40634</v>
      </c>
      <c r="B51" s="13">
        <v>8087</v>
      </c>
      <c r="C51" s="13">
        <v>6789</v>
      </c>
      <c r="D51" s="13">
        <f t="shared" si="0"/>
        <v>1298</v>
      </c>
    </row>
    <row r="52" spans="1:4">
      <c r="A52" s="14">
        <v>40664</v>
      </c>
      <c r="B52" s="13">
        <v>7899</v>
      </c>
      <c r="C52" s="13">
        <v>6395</v>
      </c>
      <c r="D52" s="13">
        <f t="shared" si="0"/>
        <v>1504</v>
      </c>
    </row>
    <row r="53" spans="1:4">
      <c r="A53" s="14">
        <v>40695</v>
      </c>
      <c r="B53" s="13">
        <v>8581</v>
      </c>
      <c r="C53" s="13">
        <v>7063</v>
      </c>
      <c r="D53" s="13">
        <f t="shared" si="0"/>
        <v>1518</v>
      </c>
    </row>
    <row r="54" spans="1:4">
      <c r="A54" s="14">
        <v>40725</v>
      </c>
      <c r="B54" s="13">
        <v>14929</v>
      </c>
      <c r="C54" s="13">
        <v>10511</v>
      </c>
      <c r="D54" s="13">
        <f>B54-C54</f>
        <v>4418</v>
      </c>
    </row>
    <row r="55" spans="1:4">
      <c r="A55" s="14">
        <v>40756</v>
      </c>
      <c r="B55" s="13">
        <v>11297</v>
      </c>
      <c r="C55" s="13">
        <v>9334</v>
      </c>
      <c r="D55" s="13">
        <f>B55-C55</f>
        <v>1963</v>
      </c>
    </row>
    <row r="56" spans="1:4">
      <c r="A56" s="14">
        <v>40787</v>
      </c>
      <c r="B56" s="13">
        <v>10967</v>
      </c>
      <c r="C56" s="13">
        <v>8874</v>
      </c>
      <c r="D56" s="13">
        <f t="shared" ref="D56:D59" si="1">B56-C56</f>
        <v>2093</v>
      </c>
    </row>
    <row r="57" spans="1:4">
      <c r="A57" s="14">
        <v>40817</v>
      </c>
      <c r="B57" s="13">
        <v>8462</v>
      </c>
      <c r="C57" s="13">
        <v>6537</v>
      </c>
      <c r="D57" s="13">
        <f t="shared" si="1"/>
        <v>1925</v>
      </c>
    </row>
    <row r="58" spans="1:4">
      <c r="A58" s="14">
        <v>40848</v>
      </c>
      <c r="B58" s="13">
        <v>8112</v>
      </c>
      <c r="C58" s="13">
        <v>6405</v>
      </c>
      <c r="D58" s="13">
        <f t="shared" si="1"/>
        <v>1707</v>
      </c>
    </row>
    <row r="59" spans="1:4">
      <c r="A59" s="14">
        <v>40878</v>
      </c>
      <c r="B59" s="13">
        <v>6256</v>
      </c>
      <c r="C59" s="13">
        <v>4968</v>
      </c>
      <c r="D59" s="13">
        <f t="shared" si="1"/>
        <v>1288</v>
      </c>
    </row>
    <row r="60" spans="1:4" ht="13.5" thickBot="1">
      <c r="C60" s="39" t="str">
        <f t="shared" ref="C60:D60" si="2">C2</f>
        <v>Urban Claims</v>
      </c>
      <c r="D60" s="39" t="str">
        <f t="shared" si="2"/>
        <v>Rural Claims</v>
      </c>
    </row>
    <row r="61" spans="1:4">
      <c r="A61" s="15" t="s">
        <v>22</v>
      </c>
      <c r="B61" s="21">
        <f>AVERAGE(B3:B11)</f>
        <v>9664.8888888888887</v>
      </c>
      <c r="C61" s="21">
        <f t="shared" ref="C61:D61" si="3">AVERAGE(C3:C11)</f>
        <v>7479.1111111111113</v>
      </c>
      <c r="D61" s="22">
        <f t="shared" si="3"/>
        <v>2185.7777777777778</v>
      </c>
    </row>
    <row r="62" spans="1:4">
      <c r="A62" s="23" t="s">
        <v>23</v>
      </c>
      <c r="B62" s="24">
        <f>AVERAGE(B12:B23)</f>
        <v>10723.916666666666</v>
      </c>
      <c r="C62" s="24">
        <f t="shared" ref="C62:D62" si="4">AVERAGE(C12:C23)</f>
        <v>8509.0833333333339</v>
      </c>
      <c r="D62" s="25">
        <f t="shared" si="4"/>
        <v>2214.8333333333335</v>
      </c>
    </row>
    <row r="63" spans="1:4">
      <c r="A63" s="23" t="s">
        <v>24</v>
      </c>
      <c r="B63" s="24">
        <f>AVERAGE(B24:B35)</f>
        <v>14938.166666666666</v>
      </c>
      <c r="C63" s="24">
        <f>AVERAGE(C24:C35)</f>
        <v>12014.583333333334</v>
      </c>
      <c r="D63" s="25">
        <f>AVERAGE(D24:D35)</f>
        <v>2923.5833333333335</v>
      </c>
    </row>
    <row r="64" spans="1:4">
      <c r="A64" s="23" t="s">
        <v>46</v>
      </c>
      <c r="B64" s="24">
        <f>AVERAGE(B36:B47)</f>
        <v>10516.5</v>
      </c>
      <c r="C64" s="24">
        <f t="shared" ref="C64:D64" si="5">AVERAGE(C36:C47)</f>
        <v>8502.9166666666661</v>
      </c>
      <c r="D64" s="25">
        <f t="shared" si="5"/>
        <v>2013.5833333333333</v>
      </c>
    </row>
    <row r="65" spans="1:4" ht="13.5" thickBot="1">
      <c r="A65" s="18" t="s">
        <v>49</v>
      </c>
      <c r="B65" s="26">
        <f>AVERAGE(B48:B59)</f>
        <v>9531.25</v>
      </c>
      <c r="C65" s="26">
        <f>AVERAGE(C48:C59)</f>
        <v>7578.5</v>
      </c>
      <c r="D65" s="27">
        <f>AVERAGE(D48:D59)</f>
        <v>1952.75</v>
      </c>
    </row>
    <row r="66" spans="1:4" ht="13.5" thickBot="1"/>
    <row r="67" spans="1:4">
      <c r="A67" s="15" t="s">
        <v>25</v>
      </c>
      <c r="B67" s="16">
        <f>(B62-B61)/B61*100</f>
        <v>10.957474937919613</v>
      </c>
      <c r="C67" s="16">
        <f t="shared" ref="C67:D67" si="6">(C62-C61)/C61*100</f>
        <v>13.771318635607328</v>
      </c>
      <c r="D67" s="17">
        <f t="shared" si="6"/>
        <v>1.3293005286701958</v>
      </c>
    </row>
    <row r="68" spans="1:4">
      <c r="A68" s="23" t="s">
        <v>26</v>
      </c>
      <c r="B68" s="35">
        <f>(B63-B62)/B62*100</f>
        <v>39.29767575590386</v>
      </c>
      <c r="C68" s="35">
        <f t="shared" ref="C68:D68" si="7">(C63-C62)/C62*100</f>
        <v>41.197152062991506</v>
      </c>
      <c r="D68" s="37">
        <f t="shared" si="7"/>
        <v>32.000150500413874</v>
      </c>
    </row>
    <row r="69" spans="1:4">
      <c r="A69" s="23" t="s">
        <v>47</v>
      </c>
      <c r="B69" s="35">
        <f t="shared" ref="B69:D69" si="8">(B64-B63)/B63*100</f>
        <v>-29.599794709301676</v>
      </c>
      <c r="C69" s="35">
        <f t="shared" si="8"/>
        <v>-29.228368302410274</v>
      </c>
      <c r="D69" s="37">
        <f t="shared" si="8"/>
        <v>-31.126186472080501</v>
      </c>
    </row>
    <row r="70" spans="1:4" ht="13.5" thickBot="1">
      <c r="A70" s="18" t="s">
        <v>50</v>
      </c>
      <c r="B70" s="19">
        <f>(B65-B64)/B64*100</f>
        <v>-9.3686112299719486</v>
      </c>
      <c r="C70" s="19">
        <f>(C65-C64)/C64*100</f>
        <v>-10.871759690302341</v>
      </c>
      <c r="D70" s="20">
        <f>(D65-D64)/D64*100</f>
        <v>-3.0211480362537726</v>
      </c>
    </row>
  </sheetData>
  <mergeCells count="1">
    <mergeCell ref="A1:P1"/>
  </mergeCells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70"/>
  <sheetViews>
    <sheetView workbookViewId="0">
      <selection sqref="A1:O1"/>
    </sheetView>
  </sheetViews>
  <sheetFormatPr defaultRowHeight="12.75"/>
  <cols>
    <col min="1" max="1" width="17.5703125" bestFit="1" customWidth="1"/>
    <col min="2" max="2" width="22.85546875" style="11" customWidth="1"/>
    <col min="3" max="3" width="23" style="11" customWidth="1"/>
  </cols>
  <sheetData>
    <row r="1" spans="1:15" ht="24" thickBot="1">
      <c r="A1" s="98" t="s">
        <v>27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100"/>
    </row>
    <row r="2" spans="1:15" ht="34.5" customHeight="1" thickBot="1">
      <c r="B2" s="89" t="s">
        <v>28</v>
      </c>
      <c r="C2" s="90" t="s">
        <v>29</v>
      </c>
    </row>
    <row r="3" spans="1:15">
      <c r="A3" s="14">
        <v>39173</v>
      </c>
      <c r="B3" s="32">
        <f>Stats!C3/Stats!B3*100</f>
        <v>77.517881306785227</v>
      </c>
      <c r="C3" s="32">
        <f>Stats!D3/Stats!B3*100</f>
        <v>22.482118693214769</v>
      </c>
    </row>
    <row r="4" spans="1:15">
      <c r="A4" s="14">
        <v>39203</v>
      </c>
      <c r="B4" s="32">
        <f>Stats!C4/Stats!B4*100</f>
        <v>76.773119122257043</v>
      </c>
      <c r="C4" s="32">
        <f>Stats!D4/Stats!B4*100</f>
        <v>23.226880877742946</v>
      </c>
    </row>
    <row r="5" spans="1:15">
      <c r="A5" s="14">
        <v>39234</v>
      </c>
      <c r="B5" s="32">
        <f>Stats!C5/Stats!B5*100</f>
        <v>77.241262873543818</v>
      </c>
      <c r="C5" s="32">
        <f>Stats!D5/Stats!B5*100</f>
        <v>22.75873712645619</v>
      </c>
    </row>
    <row r="6" spans="1:15">
      <c r="A6" s="14">
        <v>39264</v>
      </c>
      <c r="B6" s="32">
        <f>Stats!C6/Stats!B6*100</f>
        <v>82.190693521182652</v>
      </c>
      <c r="C6" s="32">
        <f>Stats!D6/Stats!B6*100</f>
        <v>17.809306478817344</v>
      </c>
    </row>
    <row r="7" spans="1:15">
      <c r="A7" s="14">
        <v>39295</v>
      </c>
      <c r="B7" s="32">
        <f>Stats!C7/Stats!B7*100</f>
        <v>72.997508009967959</v>
      </c>
      <c r="C7" s="32">
        <f>Stats!D7/Stats!B7*100</f>
        <v>27.002491990032041</v>
      </c>
    </row>
    <row r="8" spans="1:15">
      <c r="A8" s="14">
        <v>39326</v>
      </c>
      <c r="B8" s="32">
        <f>Stats!C8/Stats!B8*100</f>
        <v>79.996278377372533</v>
      </c>
      <c r="C8" s="32">
        <f>Stats!D8/Stats!B8*100</f>
        <v>20.003721622627467</v>
      </c>
    </row>
    <row r="9" spans="1:15">
      <c r="A9" s="14">
        <v>39356</v>
      </c>
      <c r="B9" s="32">
        <f>Stats!C9/Stats!B9*100</f>
        <v>77.293648358392147</v>
      </c>
      <c r="C9" s="32">
        <f>Stats!D9/Stats!B9*100</f>
        <v>22.706351641607856</v>
      </c>
    </row>
    <row r="10" spans="1:15">
      <c r="A10" s="14">
        <v>39387</v>
      </c>
      <c r="B10" s="32">
        <f>Stats!C10/Stats!B10*100</f>
        <v>77.045308138286444</v>
      </c>
      <c r="C10" s="32">
        <f>Stats!D10/Stats!B10*100</f>
        <v>22.954691861713549</v>
      </c>
    </row>
    <row r="11" spans="1:15">
      <c r="A11" s="14">
        <v>39417</v>
      </c>
      <c r="B11" s="32">
        <f>Stats!C11/Stats!B11*100</f>
        <v>75.515877258633594</v>
      </c>
      <c r="C11" s="32">
        <f>Stats!D11/Stats!B11*100</f>
        <v>24.484122741366406</v>
      </c>
    </row>
    <row r="12" spans="1:15">
      <c r="A12" s="14">
        <v>39448</v>
      </c>
      <c r="B12" s="32">
        <f>Stats!C12/Stats!B12*100</f>
        <v>72.494871390247752</v>
      </c>
      <c r="C12" s="32">
        <f>Stats!D12/Stats!B12*100</f>
        <v>27.505128609752248</v>
      </c>
    </row>
    <row r="13" spans="1:15">
      <c r="A13" s="14">
        <v>39479</v>
      </c>
      <c r="B13" s="32">
        <f>Stats!C13/Stats!B13*100</f>
        <v>82.421688662744472</v>
      </c>
      <c r="C13" s="32">
        <f>Stats!D13/Stats!B13*100</f>
        <v>17.578311337255524</v>
      </c>
    </row>
    <row r="14" spans="1:15">
      <c r="A14" s="14">
        <v>39508</v>
      </c>
      <c r="B14" s="32">
        <f>Stats!C14/Stats!B14*100</f>
        <v>79.851463521188293</v>
      </c>
      <c r="C14" s="32">
        <f>Stats!D14/Stats!B14*100</f>
        <v>20.148536478811707</v>
      </c>
    </row>
    <row r="15" spans="1:15">
      <c r="A15" s="14">
        <v>39539</v>
      </c>
      <c r="B15" s="32">
        <f>Stats!C15/Stats!B15*100</f>
        <v>78.780989498755005</v>
      </c>
      <c r="C15" s="32">
        <f>Stats!D15/Stats!B15*100</f>
        <v>21.219010501244991</v>
      </c>
    </row>
    <row r="16" spans="1:15">
      <c r="A16" s="14">
        <v>39569</v>
      </c>
      <c r="B16" s="32">
        <f>Stats!C16/Stats!B16*100</f>
        <v>78.812364934698863</v>
      </c>
      <c r="C16" s="32">
        <f>Stats!D16/Stats!B16*100</f>
        <v>21.187635065301137</v>
      </c>
    </row>
    <row r="17" spans="1:3">
      <c r="A17" s="14">
        <v>39600</v>
      </c>
      <c r="B17" s="32">
        <f>Stats!C17/Stats!B17*100</f>
        <v>81.305881387909125</v>
      </c>
      <c r="C17" s="32">
        <f>Stats!D17/Stats!B17*100</f>
        <v>18.694118612090886</v>
      </c>
    </row>
    <row r="18" spans="1:3">
      <c r="A18" s="14">
        <v>39630</v>
      </c>
      <c r="B18" s="32">
        <f>Stats!C18/Stats!B18*100</f>
        <v>77.876362233580863</v>
      </c>
      <c r="C18" s="32">
        <f>Stats!D18/Stats!B18*100</f>
        <v>22.123637766419137</v>
      </c>
    </row>
    <row r="19" spans="1:3">
      <c r="A19" s="14">
        <v>39661</v>
      </c>
      <c r="B19" s="32">
        <f>Stats!C19/Stats!B19*100</f>
        <v>79.225215433584353</v>
      </c>
      <c r="C19" s="32">
        <f>Stats!D19/Stats!B19*100</f>
        <v>20.774784566415651</v>
      </c>
    </row>
    <row r="20" spans="1:3">
      <c r="A20" s="14">
        <v>39692</v>
      </c>
      <c r="B20" s="32">
        <f>Stats!C20/Stats!B20*100</f>
        <v>80.634272008528029</v>
      </c>
      <c r="C20" s="32">
        <f>Stats!D20/Stats!B20*100</f>
        <v>19.365727991471974</v>
      </c>
    </row>
    <row r="21" spans="1:3">
      <c r="A21" s="14">
        <v>39722</v>
      </c>
      <c r="B21" s="32">
        <f>Stats!C21/Stats!B21*100</f>
        <v>76.966955153422504</v>
      </c>
      <c r="C21" s="32">
        <f>Stats!D21/Stats!B21*100</f>
        <v>23.033044846577496</v>
      </c>
    </row>
    <row r="22" spans="1:3">
      <c r="A22" s="14">
        <v>39753</v>
      </c>
      <c r="B22" s="32">
        <f>Stats!C22/Stats!B22*100</f>
        <v>78.960686850429283</v>
      </c>
      <c r="C22" s="32">
        <f>Stats!D22/Stats!B22*100</f>
        <v>21.039313149570717</v>
      </c>
    </row>
    <row r="23" spans="1:3">
      <c r="A23" s="14">
        <v>39783</v>
      </c>
      <c r="B23" s="32">
        <f>Stats!C23/Stats!B23*100</f>
        <v>80.943324457968814</v>
      </c>
      <c r="C23" s="32">
        <f>Stats!D23/Stats!B23*100</f>
        <v>19.05667554203119</v>
      </c>
    </row>
    <row r="24" spans="1:3">
      <c r="A24" s="14">
        <v>39814</v>
      </c>
      <c r="B24" s="32">
        <f>Stats!C24/Stats!B24*100</f>
        <v>79.941690962099116</v>
      </c>
      <c r="C24" s="32">
        <f>Stats!D24/Stats!B24*100</f>
        <v>20.058309037900873</v>
      </c>
    </row>
    <row r="25" spans="1:3">
      <c r="A25" s="14">
        <v>39845</v>
      </c>
      <c r="B25" s="32">
        <f>Stats!C25/Stats!B25*100</f>
        <v>79.966122574684334</v>
      </c>
      <c r="C25" s="32">
        <f>Stats!D25/Stats!B25*100</f>
        <v>20.033877425315676</v>
      </c>
    </row>
    <row r="26" spans="1:3">
      <c r="A26" s="14">
        <v>39873</v>
      </c>
      <c r="B26" s="32">
        <f>Stats!C26/Stats!B26*100</f>
        <v>80.010928961748633</v>
      </c>
      <c r="C26" s="32">
        <f>Stats!D26/Stats!B26*100</f>
        <v>19.989071038251367</v>
      </c>
    </row>
    <row r="27" spans="1:3">
      <c r="A27" s="14">
        <v>39904</v>
      </c>
      <c r="B27" s="32">
        <f>Stats!C27/Stats!B27*100</f>
        <v>80.88080477248802</v>
      </c>
      <c r="C27" s="32">
        <f>Stats!D27/Stats!B27*100</f>
        <v>19.119195227511991</v>
      </c>
    </row>
    <row r="28" spans="1:3">
      <c r="A28" s="14">
        <v>39934</v>
      </c>
      <c r="B28" s="32">
        <f>Stats!C28/Stats!B28*100</f>
        <v>80.207128852244736</v>
      </c>
      <c r="C28" s="32">
        <f>Stats!D28/Stats!B28*100</f>
        <v>19.792871147755267</v>
      </c>
    </row>
    <row r="29" spans="1:3">
      <c r="A29" s="14">
        <v>39965</v>
      </c>
      <c r="B29" s="32">
        <f>Stats!C29/Stats!B29*100</f>
        <v>80.205516495402918</v>
      </c>
      <c r="C29" s="32">
        <f>Stats!D29/Stats!B29*100</f>
        <v>19.794483504597078</v>
      </c>
    </row>
    <row r="30" spans="1:3">
      <c r="A30" s="14">
        <v>39995</v>
      </c>
      <c r="B30" s="32">
        <f>Stats!C30/Stats!B30*100</f>
        <v>83.970196185658622</v>
      </c>
      <c r="C30" s="32">
        <f>Stats!D30/Stats!B30*100</f>
        <v>16.029803814341374</v>
      </c>
    </row>
    <row r="31" spans="1:3">
      <c r="A31" s="14">
        <v>40026</v>
      </c>
      <c r="B31" s="32">
        <f>Stats!C31/Stats!B31*100</f>
        <v>80.881575967997591</v>
      </c>
      <c r="C31" s="32">
        <f>Stats!D31/Stats!B31*100</f>
        <v>19.118424032002416</v>
      </c>
    </row>
    <row r="32" spans="1:3">
      <c r="A32" s="14">
        <v>40057</v>
      </c>
      <c r="B32" s="32">
        <f>Stats!C32/Stats!B32*100</f>
        <v>77.711157455682994</v>
      </c>
      <c r="C32" s="32">
        <f>Stats!D32/Stats!B32*100</f>
        <v>22.288842544316996</v>
      </c>
    </row>
    <row r="33" spans="1:3">
      <c r="A33" s="14">
        <v>40087</v>
      </c>
      <c r="B33" s="32">
        <f>Stats!C33/Stats!B33*100</f>
        <v>84.518348623853214</v>
      </c>
      <c r="C33" s="32">
        <f>Stats!D33/Stats!B33*100</f>
        <v>15.481651376146788</v>
      </c>
    </row>
    <row r="34" spans="1:3">
      <c r="A34" s="14">
        <v>40118</v>
      </c>
      <c r="B34" s="32">
        <f>Stats!C34/Stats!B34*100</f>
        <v>83.444316877152701</v>
      </c>
      <c r="C34" s="32">
        <f>Stats!D34/Stats!B34*100</f>
        <v>16.555683122847302</v>
      </c>
    </row>
    <row r="35" spans="1:3">
      <c r="A35" s="14">
        <v>40148</v>
      </c>
      <c r="B35" s="32">
        <f>Stats!C35/Stats!B35*100</f>
        <v>72.251679038529517</v>
      </c>
      <c r="C35" s="32">
        <f>Stats!D35/Stats!B35*100</f>
        <v>27.748320961470483</v>
      </c>
    </row>
    <row r="36" spans="1:3">
      <c r="A36" s="14">
        <v>40179</v>
      </c>
      <c r="B36" s="32">
        <f>Stats!C36/Stats!B36*100</f>
        <v>80.592614432077838</v>
      </c>
      <c r="C36" s="32">
        <f>Stats!D36/Stats!B36*100</f>
        <v>19.407385567922162</v>
      </c>
    </row>
    <row r="37" spans="1:3">
      <c r="A37" s="14">
        <v>40210</v>
      </c>
      <c r="B37" s="32">
        <f>Stats!C37/Stats!B37*100</f>
        <v>83.099620216184633</v>
      </c>
      <c r="C37" s="32">
        <f>Stats!D37/Stats!B37*100</f>
        <v>16.900379783815367</v>
      </c>
    </row>
    <row r="38" spans="1:3">
      <c r="A38" s="14">
        <v>40238</v>
      </c>
      <c r="B38" s="32">
        <f>Stats!C38/Stats!B38*100</f>
        <v>80.612244897959187</v>
      </c>
      <c r="C38" s="32">
        <f>Stats!D38/Stats!B38*100</f>
        <v>19.387755102040817</v>
      </c>
    </row>
    <row r="39" spans="1:3">
      <c r="A39" s="14">
        <v>40269</v>
      </c>
      <c r="B39" s="32">
        <f>Stats!C39/Stats!B39*100</f>
        <v>80.745532963647577</v>
      </c>
      <c r="C39" s="32">
        <f>Stats!D39/Stats!B39*100</f>
        <v>19.254467036352434</v>
      </c>
    </row>
    <row r="40" spans="1:3">
      <c r="A40" s="14">
        <v>40299</v>
      </c>
      <c r="B40" s="32">
        <f>Stats!C40/Stats!B40*100</f>
        <v>83.522884882108187</v>
      </c>
      <c r="C40" s="32">
        <f>Stats!D40/Stats!B40*100</f>
        <v>16.477115117891817</v>
      </c>
    </row>
    <row r="41" spans="1:3">
      <c r="A41" s="14">
        <v>40330</v>
      </c>
      <c r="B41" s="32">
        <f>Stats!C41/Stats!B41*100</f>
        <v>78.754931203694795</v>
      </c>
      <c r="C41" s="32">
        <f>Stats!D41/Stats!B41*100</f>
        <v>21.245068796305205</v>
      </c>
    </row>
    <row r="42" spans="1:3">
      <c r="A42" s="14">
        <v>40360</v>
      </c>
      <c r="B42" s="32">
        <f>Stats!C42/Stats!B42*100</f>
        <v>77.610503282275715</v>
      </c>
      <c r="C42" s="32">
        <f>Stats!D42/Stats!B42*100</f>
        <v>22.389496717724288</v>
      </c>
    </row>
    <row r="43" spans="1:3">
      <c r="A43" s="14">
        <v>40391</v>
      </c>
      <c r="B43" s="32">
        <f>Stats!C43/Stats!B43*100</f>
        <v>75.588865096359754</v>
      </c>
      <c r="C43" s="32">
        <f>Stats!D43/Stats!B43*100</f>
        <v>24.411134903640257</v>
      </c>
    </row>
    <row r="44" spans="1:3">
      <c r="A44" s="14">
        <v>40422</v>
      </c>
      <c r="B44" s="32">
        <f>Stats!C44/Stats!B44*100</f>
        <v>84.151233250832121</v>
      </c>
      <c r="C44" s="32">
        <f>Stats!D44/Stats!B44*100</f>
        <v>15.848766749167876</v>
      </c>
    </row>
    <row r="45" spans="1:3">
      <c r="A45" s="14">
        <v>40452</v>
      </c>
      <c r="B45" s="32">
        <f>Stats!C45/Stats!B45*100</f>
        <v>79.184374717424717</v>
      </c>
      <c r="C45" s="32">
        <f>Stats!D45/Stats!B45*100</f>
        <v>20.815625282575279</v>
      </c>
    </row>
    <row r="46" spans="1:3">
      <c r="A46" s="14">
        <v>40483</v>
      </c>
      <c r="B46" s="32">
        <f>Stats!C46/Stats!B46*100</f>
        <v>83.145953610857887</v>
      </c>
      <c r="C46" s="32">
        <f>Stats!D46/Stats!B46*100</f>
        <v>16.854046389142106</v>
      </c>
    </row>
    <row r="47" spans="1:3">
      <c r="A47" s="14">
        <v>40513</v>
      </c>
      <c r="B47" s="32">
        <f>Stats!C47/Stats!B47*100</f>
        <v>79.267791032496916</v>
      </c>
      <c r="C47" s="32">
        <f>Stats!D47/Stats!B47*100</f>
        <v>20.732208967503084</v>
      </c>
    </row>
    <row r="48" spans="1:3">
      <c r="A48" s="14">
        <v>40544</v>
      </c>
      <c r="B48" s="32">
        <f>Stats!C48/Stats!B48*100</f>
        <v>81.854249321361451</v>
      </c>
      <c r="C48" s="32">
        <f>Stats!D48/Stats!B48*100</f>
        <v>18.145750678638546</v>
      </c>
    </row>
    <row r="49" spans="1:3">
      <c r="A49" s="14">
        <v>40575</v>
      </c>
      <c r="B49" s="32">
        <f>Stats!C49/Stats!B49*100</f>
        <v>80.337135358837187</v>
      </c>
      <c r="C49" s="32">
        <f>Stats!D49/Stats!B49*100</f>
        <v>19.662864641162813</v>
      </c>
    </row>
    <row r="50" spans="1:3">
      <c r="A50" s="14">
        <v>40603</v>
      </c>
      <c r="B50" s="32">
        <f>Stats!C50/Stats!B50*100</f>
        <v>80.262135922330103</v>
      </c>
      <c r="C50" s="32">
        <f>Stats!D50/Stats!B50*100</f>
        <v>19.737864077669904</v>
      </c>
    </row>
    <row r="51" spans="1:3">
      <c r="A51" s="14">
        <v>40634</v>
      </c>
      <c r="B51" s="32">
        <f>Stats!C51/Stats!B51*100</f>
        <v>83.949548658340547</v>
      </c>
      <c r="C51" s="32">
        <f>Stats!D51/Stats!B51*100</f>
        <v>16.050451341659453</v>
      </c>
    </row>
    <row r="52" spans="1:3">
      <c r="A52" s="14">
        <v>40664</v>
      </c>
      <c r="B52" s="32">
        <f>Stats!C52/Stats!B52*100</f>
        <v>80.959615141157101</v>
      </c>
      <c r="C52" s="32">
        <f>Stats!D52/Stats!B52*100</f>
        <v>19.040384858842891</v>
      </c>
    </row>
    <row r="53" spans="1:3">
      <c r="A53" s="14">
        <v>40695</v>
      </c>
      <c r="B53" s="32">
        <f>Stats!C53/Stats!B53*100</f>
        <v>82.309754107912838</v>
      </c>
      <c r="C53" s="32">
        <f>Stats!D53/Stats!B53*100</f>
        <v>17.690245892087169</v>
      </c>
    </row>
    <row r="54" spans="1:3">
      <c r="A54" s="14">
        <v>40725</v>
      </c>
      <c r="B54" s="32">
        <f>Stats!C54/Stats!B54*100</f>
        <v>70.406591198338802</v>
      </c>
      <c r="C54" s="32">
        <f>Stats!D54/Stats!B54*100</f>
        <v>29.593408801661198</v>
      </c>
    </row>
    <row r="55" spans="1:3">
      <c r="A55" s="14">
        <v>40756</v>
      </c>
      <c r="B55" s="32">
        <f>Stats!C55/Stats!B55*100</f>
        <v>82.623705408515534</v>
      </c>
      <c r="C55" s="32">
        <f>Stats!D55/Stats!B55*100</f>
        <v>17.376294591484466</v>
      </c>
    </row>
    <row r="56" spans="1:3">
      <c r="A56" s="14">
        <v>40787</v>
      </c>
      <c r="B56" s="32">
        <f>Stats!C56/Stats!B56*100</f>
        <v>80.915473693808707</v>
      </c>
      <c r="C56" s="32">
        <f>Stats!D56/Stats!B56*100</f>
        <v>19.0845263061913</v>
      </c>
    </row>
    <row r="57" spans="1:3">
      <c r="A57" s="14">
        <v>40817</v>
      </c>
      <c r="B57" s="32">
        <f>Stats!C57/Stats!B57*100</f>
        <v>77.251240841408659</v>
      </c>
      <c r="C57" s="32">
        <f>Stats!D57/Stats!B57*100</f>
        <v>22.748759158591351</v>
      </c>
    </row>
    <row r="58" spans="1:3">
      <c r="A58" s="14">
        <v>40848</v>
      </c>
      <c r="B58" s="32">
        <f>Stats!C58/Stats!B58*100</f>
        <v>78.957100591715985</v>
      </c>
      <c r="C58" s="32">
        <f>Stats!D58/Stats!B58*100</f>
        <v>21.042899408284025</v>
      </c>
    </row>
    <row r="59" spans="1:3">
      <c r="A59" s="14">
        <v>40878</v>
      </c>
      <c r="B59" s="32">
        <f>Stats!C59/Stats!B59*100</f>
        <v>79.411764705882348</v>
      </c>
      <c r="C59" s="32">
        <f>Stats!D59/Stats!B59*100</f>
        <v>20.588235294117645</v>
      </c>
    </row>
    <row r="60" spans="1:3" ht="13.5" thickBot="1">
      <c r="B60" s="40" t="str">
        <f>B2</f>
        <v>Urban Claims as a % of Total Claims</v>
      </c>
      <c r="C60" s="40" t="str">
        <f>C2</f>
        <v>Rural Claims as a % of Total Claims</v>
      </c>
    </row>
    <row r="61" spans="1:3">
      <c r="A61" s="33" t="s">
        <v>22</v>
      </c>
      <c r="B61" s="16">
        <f>AVERAGE(B3:B11)</f>
        <v>77.39684188515794</v>
      </c>
      <c r="C61" s="17">
        <f t="shared" ref="C61" si="0">AVERAGE(C3:C11)</f>
        <v>22.60315811484206</v>
      </c>
    </row>
    <row r="62" spans="1:3">
      <c r="A62" s="34" t="s">
        <v>23</v>
      </c>
      <c r="B62" s="35">
        <f>AVERAGE(B12:B23)</f>
        <v>79.022839627754777</v>
      </c>
      <c r="C62" s="37">
        <f t="shared" ref="C62" si="1">AVERAGE(C12:C23)</f>
        <v>20.977160372245226</v>
      </c>
    </row>
    <row r="63" spans="1:3">
      <c r="A63" s="34" t="s">
        <v>24</v>
      </c>
      <c r="B63" s="35">
        <f>AVERAGE(B24:B35)</f>
        <v>80.332455563961858</v>
      </c>
      <c r="C63" s="37">
        <f>AVERAGE(C24:C35)</f>
        <v>19.667544436038138</v>
      </c>
    </row>
    <row r="64" spans="1:3">
      <c r="A64" s="34" t="s">
        <v>46</v>
      </c>
      <c r="B64" s="35">
        <f>AVERAGE(B36:B47)</f>
        <v>80.523045798826615</v>
      </c>
      <c r="C64" s="37">
        <f>AVERAGE(C36:C47)</f>
        <v>19.476954201173388</v>
      </c>
    </row>
    <row r="65" spans="1:3" ht="13.5" thickBot="1">
      <c r="A65" s="36" t="s">
        <v>49</v>
      </c>
      <c r="B65" s="19">
        <f>AVERAGE(B48:B59)</f>
        <v>79.936526245800778</v>
      </c>
      <c r="C65" s="20">
        <f>AVERAGE(C48:C59)</f>
        <v>20.063473754199229</v>
      </c>
    </row>
    <row r="66" spans="1:3" ht="13.5" thickBot="1">
      <c r="A66" s="12"/>
      <c r="B66" s="12"/>
      <c r="C66" s="12"/>
    </row>
    <row r="67" spans="1:3">
      <c r="A67" s="33" t="s">
        <v>25</v>
      </c>
      <c r="B67" s="16">
        <f>(B62-B61)/B61*100</f>
        <v>2.1008579975517678</v>
      </c>
      <c r="C67" s="17">
        <f>(C62-C61)/C61*100</f>
        <v>-7.1936750357426567</v>
      </c>
    </row>
    <row r="68" spans="1:3">
      <c r="A68" s="34" t="s">
        <v>26</v>
      </c>
      <c r="B68" s="35">
        <f>(B63-B62)/B62*100</f>
        <v>1.6572625615279855</v>
      </c>
      <c r="C68" s="37">
        <f>(C63-C62)/C62*100</f>
        <v>-6.2430563191948227</v>
      </c>
    </row>
    <row r="69" spans="1:3">
      <c r="A69" s="34" t="s">
        <v>47</v>
      </c>
      <c r="B69" s="35">
        <f t="shared" ref="B69:C69" si="2">(B64-B63)/B63*100</f>
        <v>0.23725184737195859</v>
      </c>
      <c r="C69" s="37">
        <f t="shared" si="2"/>
        <v>-0.96905963774267156</v>
      </c>
    </row>
    <row r="70" spans="1:3" ht="13.5" thickBot="1">
      <c r="A70" s="36" t="s">
        <v>50</v>
      </c>
      <c r="B70" s="19">
        <f>(B65-B64)/B64*100</f>
        <v>-0.72838719301696409</v>
      </c>
      <c r="C70" s="20">
        <f>(C65-C64)/C64*100</f>
        <v>3.0113515027442346</v>
      </c>
    </row>
  </sheetData>
  <mergeCells count="1">
    <mergeCell ref="A1:O1"/>
  </mergeCells>
  <phoneticPr fontId="0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UIF Appl</vt:lpstr>
      <vt:lpstr>Stats</vt:lpstr>
      <vt:lpstr>Stats1</vt:lpstr>
      <vt:lpstr>'UIF Appl'!Print_Area</vt:lpstr>
    </vt:vector>
  </TitlesOfParts>
  <Company>DOL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10521038</dc:creator>
  <cp:lastModifiedBy>user</cp:lastModifiedBy>
  <cp:lastPrinted>2007-07-22T16:48:09Z</cp:lastPrinted>
  <dcterms:created xsi:type="dcterms:W3CDTF">2007-07-22T16:06:55Z</dcterms:created>
  <dcterms:modified xsi:type="dcterms:W3CDTF">2012-01-24T16:55:46Z</dcterms:modified>
</cp:coreProperties>
</file>