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095" yWindow="930" windowWidth="8010" windowHeight="8400"/>
  </bookViews>
  <sheets>
    <sheet name="Nominal Trend" sheetId="3" r:id="rId1"/>
    <sheet name="Real Trend" sheetId="4" r:id="rId2"/>
    <sheet name="Data" sheetId="2" r:id="rId3"/>
  </sheets>
  <calcPr calcId="125725"/>
</workbook>
</file>

<file path=xl/calcChain.xml><?xml version="1.0" encoding="utf-8"?>
<calcChain xmlns="http://schemas.openxmlformats.org/spreadsheetml/2006/main">
  <c r="C52" i="4"/>
  <c r="D52"/>
  <c r="E52"/>
  <c r="F52"/>
  <c r="G52"/>
  <c r="B52"/>
  <c r="C51" i="2" l="1"/>
  <c r="D51"/>
  <c r="E51"/>
  <c r="F51"/>
  <c r="B51"/>
  <c r="J52" i="4" l="1"/>
  <c r="M52"/>
  <c r="N52"/>
  <c r="N48"/>
  <c r="G48"/>
  <c r="G49"/>
  <c r="N49" s="1"/>
  <c r="G50"/>
  <c r="N50" s="1"/>
  <c r="G51"/>
  <c r="N51" s="1"/>
  <c r="F48"/>
  <c r="M48" s="1"/>
  <c r="F49"/>
  <c r="M49" s="1"/>
  <c r="F50"/>
  <c r="M50" s="1"/>
  <c r="F51"/>
  <c r="M51" s="1"/>
  <c r="E48"/>
  <c r="L48" s="1"/>
  <c r="E49"/>
  <c r="L49" s="1"/>
  <c r="E50"/>
  <c r="L50" s="1"/>
  <c r="E51"/>
  <c r="L51" s="1"/>
  <c r="L52"/>
  <c r="D48"/>
  <c r="K48" s="1"/>
  <c r="D49"/>
  <c r="K49" s="1"/>
  <c r="D50"/>
  <c r="K50" s="1"/>
  <c r="D51"/>
  <c r="K51" s="1"/>
  <c r="K52"/>
  <c r="C48"/>
  <c r="J48" s="1"/>
  <c r="C49"/>
  <c r="J49" s="1"/>
  <c r="C50"/>
  <c r="J50" s="1"/>
  <c r="C51"/>
  <c r="J51" s="1"/>
  <c r="B48"/>
  <c r="I48" s="1"/>
  <c r="B49"/>
  <c r="I49" s="1"/>
  <c r="B50"/>
  <c r="I50" s="1"/>
  <c r="B51"/>
  <c r="I51" s="1"/>
  <c r="I52"/>
  <c r="G60" i="2"/>
  <c r="B60"/>
  <c r="B19" i="4"/>
  <c r="I19" s="1"/>
  <c r="C19"/>
  <c r="J19" s="1"/>
  <c r="D19"/>
  <c r="K19" s="1"/>
  <c r="E19"/>
  <c r="L19" s="1"/>
  <c r="F19"/>
  <c r="M19" s="1"/>
  <c r="G19"/>
  <c r="N19" s="1"/>
  <c r="B20"/>
  <c r="I20" s="1"/>
  <c r="C20"/>
  <c r="J20" s="1"/>
  <c r="D20"/>
  <c r="K20" s="1"/>
  <c r="E20"/>
  <c r="L20" s="1"/>
  <c r="F20"/>
  <c r="M20" s="1"/>
  <c r="G20"/>
  <c r="N20" s="1"/>
  <c r="B21"/>
  <c r="I21" s="1"/>
  <c r="C21"/>
  <c r="J21" s="1"/>
  <c r="D21"/>
  <c r="K21" s="1"/>
  <c r="E21"/>
  <c r="L21" s="1"/>
  <c r="F21"/>
  <c r="M21" s="1"/>
  <c r="G21"/>
  <c r="N21" s="1"/>
  <c r="B22"/>
  <c r="I22" s="1"/>
  <c r="C22"/>
  <c r="J22" s="1"/>
  <c r="D22"/>
  <c r="K22" s="1"/>
  <c r="E22"/>
  <c r="L22" s="1"/>
  <c r="F22"/>
  <c r="M22" s="1"/>
  <c r="G22"/>
  <c r="N22" s="1"/>
  <c r="B23"/>
  <c r="I23" s="1"/>
  <c r="C23"/>
  <c r="J23" s="1"/>
  <c r="D23"/>
  <c r="K23" s="1"/>
  <c r="E23"/>
  <c r="L23" s="1"/>
  <c r="F23"/>
  <c r="M23" s="1"/>
  <c r="G23"/>
  <c r="N23" s="1"/>
  <c r="B24"/>
  <c r="I24" s="1"/>
  <c r="C24"/>
  <c r="J24" s="1"/>
  <c r="D24"/>
  <c r="K24" s="1"/>
  <c r="E24"/>
  <c r="L24" s="1"/>
  <c r="F24"/>
  <c r="M24" s="1"/>
  <c r="G24"/>
  <c r="N24" s="1"/>
  <c r="B25"/>
  <c r="I25" s="1"/>
  <c r="C25"/>
  <c r="J25" s="1"/>
  <c r="D25"/>
  <c r="K25" s="1"/>
  <c r="E25"/>
  <c r="L25" s="1"/>
  <c r="F25"/>
  <c r="M25" s="1"/>
  <c r="G25"/>
  <c r="N25" s="1"/>
  <c r="B26"/>
  <c r="I26" s="1"/>
  <c r="C26"/>
  <c r="J26" s="1"/>
  <c r="D26"/>
  <c r="K26" s="1"/>
  <c r="E26"/>
  <c r="L26" s="1"/>
  <c r="F26"/>
  <c r="M26" s="1"/>
  <c r="G26"/>
  <c r="N26" s="1"/>
  <c r="B27"/>
  <c r="I27" s="1"/>
  <c r="C27"/>
  <c r="J27" s="1"/>
  <c r="D27"/>
  <c r="K27" s="1"/>
  <c r="E27"/>
  <c r="L27" s="1"/>
  <c r="F27"/>
  <c r="M27" s="1"/>
  <c r="G27"/>
  <c r="N27" s="1"/>
  <c r="B28"/>
  <c r="I28" s="1"/>
  <c r="C28"/>
  <c r="J28" s="1"/>
  <c r="D28"/>
  <c r="K28" s="1"/>
  <c r="E28"/>
  <c r="L28" s="1"/>
  <c r="F28"/>
  <c r="M28" s="1"/>
  <c r="G28"/>
  <c r="N28" s="1"/>
  <c r="B29"/>
  <c r="I29" s="1"/>
  <c r="C29"/>
  <c r="J29" s="1"/>
  <c r="D29"/>
  <c r="K29" s="1"/>
  <c r="E29"/>
  <c r="L29" s="1"/>
  <c r="F29"/>
  <c r="M29" s="1"/>
  <c r="G29"/>
  <c r="N29" s="1"/>
  <c r="B30"/>
  <c r="I30" s="1"/>
  <c r="C30"/>
  <c r="J30" s="1"/>
  <c r="D30"/>
  <c r="K30" s="1"/>
  <c r="E30"/>
  <c r="L30" s="1"/>
  <c r="F30"/>
  <c r="M30" s="1"/>
  <c r="G30"/>
  <c r="N30" s="1"/>
  <c r="B31"/>
  <c r="I31" s="1"/>
  <c r="C31"/>
  <c r="J31" s="1"/>
  <c r="D31"/>
  <c r="K31" s="1"/>
  <c r="E31"/>
  <c r="L31" s="1"/>
  <c r="F31"/>
  <c r="M31" s="1"/>
  <c r="G31"/>
  <c r="N31" s="1"/>
  <c r="B32"/>
  <c r="I32" s="1"/>
  <c r="C32"/>
  <c r="J32" s="1"/>
  <c r="D32"/>
  <c r="K32" s="1"/>
  <c r="E32"/>
  <c r="L32" s="1"/>
  <c r="F32"/>
  <c r="M32" s="1"/>
  <c r="G32"/>
  <c r="N32" s="1"/>
  <c r="B33"/>
  <c r="I33" s="1"/>
  <c r="C33"/>
  <c r="J33" s="1"/>
  <c r="D33"/>
  <c r="K33" s="1"/>
  <c r="E33"/>
  <c r="L33" s="1"/>
  <c r="F33"/>
  <c r="M33" s="1"/>
  <c r="G33"/>
  <c r="N33" s="1"/>
  <c r="B34"/>
  <c r="I34" s="1"/>
  <c r="C34"/>
  <c r="J34" s="1"/>
  <c r="D34"/>
  <c r="K34" s="1"/>
  <c r="E34"/>
  <c r="L34" s="1"/>
  <c r="F34"/>
  <c r="M34" s="1"/>
  <c r="G34"/>
  <c r="N34" s="1"/>
  <c r="B35"/>
  <c r="I35" s="1"/>
  <c r="C35"/>
  <c r="J35" s="1"/>
  <c r="D35"/>
  <c r="K35" s="1"/>
  <c r="E35"/>
  <c r="L35" s="1"/>
  <c r="F35"/>
  <c r="M35" s="1"/>
  <c r="G35"/>
  <c r="N35" s="1"/>
  <c r="B36"/>
  <c r="I36" s="1"/>
  <c r="C36"/>
  <c r="J36" s="1"/>
  <c r="D36"/>
  <c r="K36" s="1"/>
  <c r="E36"/>
  <c r="L36" s="1"/>
  <c r="F36"/>
  <c r="M36" s="1"/>
  <c r="G36"/>
  <c r="N36" s="1"/>
  <c r="B37"/>
  <c r="I37" s="1"/>
  <c r="C37"/>
  <c r="J37" s="1"/>
  <c r="D37"/>
  <c r="K37" s="1"/>
  <c r="E37"/>
  <c r="L37" s="1"/>
  <c r="F37"/>
  <c r="M37" s="1"/>
  <c r="G37"/>
  <c r="N37" s="1"/>
  <c r="B38"/>
  <c r="I38" s="1"/>
  <c r="C38"/>
  <c r="J38" s="1"/>
  <c r="D38"/>
  <c r="K38" s="1"/>
  <c r="E38"/>
  <c r="L38" s="1"/>
  <c r="F38"/>
  <c r="M38" s="1"/>
  <c r="G38"/>
  <c r="N38" s="1"/>
  <c r="B39"/>
  <c r="I39" s="1"/>
  <c r="C39"/>
  <c r="J39" s="1"/>
  <c r="D39"/>
  <c r="K39" s="1"/>
  <c r="E39"/>
  <c r="L39" s="1"/>
  <c r="F39"/>
  <c r="M39" s="1"/>
  <c r="G39"/>
  <c r="N39" s="1"/>
  <c r="B40"/>
  <c r="I40" s="1"/>
  <c r="C40"/>
  <c r="J40" s="1"/>
  <c r="D40"/>
  <c r="K40" s="1"/>
  <c r="E40"/>
  <c r="L40" s="1"/>
  <c r="F40"/>
  <c r="M40" s="1"/>
  <c r="G40"/>
  <c r="N40" s="1"/>
  <c r="B41"/>
  <c r="I41" s="1"/>
  <c r="C41"/>
  <c r="J41" s="1"/>
  <c r="D41"/>
  <c r="K41" s="1"/>
  <c r="E41"/>
  <c r="L41" s="1"/>
  <c r="F41"/>
  <c r="M41" s="1"/>
  <c r="G41"/>
  <c r="N41" s="1"/>
  <c r="B42"/>
  <c r="I42" s="1"/>
  <c r="C42"/>
  <c r="J42" s="1"/>
  <c r="D42"/>
  <c r="K42" s="1"/>
  <c r="E42"/>
  <c r="L42" s="1"/>
  <c r="F42"/>
  <c r="M42" s="1"/>
  <c r="G42"/>
  <c r="N42" s="1"/>
  <c r="B43"/>
  <c r="I43" s="1"/>
  <c r="C43"/>
  <c r="J43" s="1"/>
  <c r="D43"/>
  <c r="K43" s="1"/>
  <c r="E43"/>
  <c r="L43" s="1"/>
  <c r="F43"/>
  <c r="M43" s="1"/>
  <c r="G43"/>
  <c r="N43" s="1"/>
  <c r="B44"/>
  <c r="I44" s="1"/>
  <c r="C44"/>
  <c r="J44" s="1"/>
  <c r="D44"/>
  <c r="K44" s="1"/>
  <c r="E44"/>
  <c r="L44" s="1"/>
  <c r="F44"/>
  <c r="M44" s="1"/>
  <c r="G44"/>
  <c r="N44" s="1"/>
  <c r="B45"/>
  <c r="I45" s="1"/>
  <c r="C45"/>
  <c r="J45" s="1"/>
  <c r="D45"/>
  <c r="K45" s="1"/>
  <c r="E45"/>
  <c r="L45" s="1"/>
  <c r="F45"/>
  <c r="M45" s="1"/>
  <c r="G45"/>
  <c r="N45" s="1"/>
  <c r="B46"/>
  <c r="I46" s="1"/>
  <c r="C46"/>
  <c r="J46" s="1"/>
  <c r="D46"/>
  <c r="K46" s="1"/>
  <c r="E46"/>
  <c r="L46" s="1"/>
  <c r="F46"/>
  <c r="M46" s="1"/>
  <c r="G46"/>
  <c r="N46" s="1"/>
  <c r="B47"/>
  <c r="I47" s="1"/>
  <c r="C47"/>
  <c r="J47" s="1"/>
  <c r="D47"/>
  <c r="K47" s="1"/>
  <c r="E47"/>
  <c r="L47" s="1"/>
  <c r="F47"/>
  <c r="M47" s="1"/>
  <c r="G47"/>
  <c r="N47" s="1"/>
  <c r="B18"/>
  <c r="I18" s="1"/>
  <c r="B58" i="2" l="1"/>
  <c r="C60"/>
  <c r="D60"/>
  <c r="E60"/>
  <c r="F60"/>
  <c r="C59"/>
  <c r="D59"/>
  <c r="E59"/>
  <c r="F59"/>
  <c r="G59"/>
  <c r="B59"/>
  <c r="C58"/>
  <c r="D58"/>
  <c r="E58"/>
  <c r="F58"/>
  <c r="G58"/>
  <c r="P19" i="4"/>
  <c r="P22" s="1"/>
  <c r="P23" s="1"/>
  <c r="P24" s="1"/>
  <c r="P25" s="1"/>
  <c r="P26" s="1"/>
  <c r="A43"/>
  <c r="A44"/>
  <c r="A45"/>
  <c r="A21"/>
  <c r="A19"/>
  <c r="C18"/>
  <c r="D18"/>
  <c r="A42"/>
  <c r="A31"/>
  <c r="A32"/>
  <c r="A33"/>
  <c r="A34"/>
  <c r="A35"/>
  <c r="A36"/>
  <c r="A37"/>
  <c r="A38"/>
  <c r="A39"/>
  <c r="A40"/>
  <c r="A41"/>
  <c r="P30" l="1"/>
  <c r="P31" s="1"/>
  <c r="P32" s="1"/>
  <c r="P33" s="1"/>
  <c r="P34" s="1"/>
  <c r="P35" s="1"/>
  <c r="P36" s="1"/>
  <c r="P37" s="1"/>
  <c r="P38" s="1"/>
  <c r="P40" s="1"/>
  <c r="P41" s="1"/>
  <c r="P42" s="1"/>
  <c r="P43" s="1"/>
  <c r="P44" s="1"/>
  <c r="P45" s="1"/>
  <c r="P46" s="1"/>
  <c r="P47" s="1"/>
  <c r="E18"/>
  <c r="F18"/>
  <c r="G18"/>
  <c r="J18" l="1"/>
  <c r="K18"/>
  <c r="L18"/>
  <c r="M18"/>
  <c r="N18"/>
  <c r="J17"/>
  <c r="K17"/>
  <c r="L17"/>
  <c r="M17"/>
  <c r="N17"/>
  <c r="I17"/>
</calcChain>
</file>

<file path=xl/sharedStrings.xml><?xml version="1.0" encoding="utf-8"?>
<sst xmlns="http://schemas.openxmlformats.org/spreadsheetml/2006/main" count="26" uniqueCount="13">
  <si>
    <t>LAN</t>
  </si>
  <si>
    <t>Urea</t>
  </si>
  <si>
    <t>Supers</t>
  </si>
  <si>
    <t>MAP</t>
  </si>
  <si>
    <t>Potash</t>
  </si>
  <si>
    <t>FERTILIZER &amp; DIESEL PRICES</t>
  </si>
  <si>
    <t>(Fertilizer: R/ton, excluding transport)</t>
  </si>
  <si>
    <t>Diesel</t>
  </si>
  <si>
    <t>CPI</t>
  </si>
  <si>
    <t>Nominal</t>
  </si>
  <si>
    <t>Real</t>
  </si>
  <si>
    <t>(Year on Year Nominal and Real Changes)</t>
  </si>
  <si>
    <t>Year on Year Change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</si>
</sst>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800]dddd\,\ mmmm\ dd\,\ yyyy"/>
  </numFmts>
  <fonts count="19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sz val="12"/>
      <color indexed="17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12"/>
      <color rgb="FF009644"/>
      <name val="Arial"/>
      <family val="2"/>
    </font>
    <font>
      <sz val="9"/>
      <name val="Arial"/>
      <family val="2"/>
    </font>
    <font>
      <sz val="10"/>
      <color rgb="FF3C6F39"/>
      <name val="Arial"/>
      <family val="2"/>
    </font>
    <font>
      <sz val="10"/>
      <color rgb="FF009644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DD58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/>
    <xf numFmtId="165" fontId="5" fillId="0" borderId="0" xfId="0" applyNumberFormat="1" applyFont="1"/>
    <xf numFmtId="0" fontId="2" fillId="0" borderId="0" xfId="0" applyFont="1" applyBorder="1"/>
    <xf numFmtId="0" fontId="4" fillId="0" borderId="1" xfId="0" applyFont="1" applyBorder="1" applyAlignment="1">
      <alignment horizontal="center"/>
    </xf>
    <xf numFmtId="0" fontId="6" fillId="0" borderId="0" xfId="0" applyFont="1" applyBorder="1"/>
    <xf numFmtId="0" fontId="6" fillId="0" borderId="2" xfId="0" applyFont="1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17" fontId="5" fillId="0" borderId="0" xfId="0" applyNumberFormat="1" applyFont="1"/>
    <xf numFmtId="4" fontId="7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2" fontId="0" fillId="0" borderId="0" xfId="0" applyNumberFormat="1"/>
    <xf numFmtId="0" fontId="11" fillId="0" borderId="0" xfId="0" applyFont="1"/>
    <xf numFmtId="0" fontId="12" fillId="0" borderId="0" xfId="0" applyFont="1"/>
    <xf numFmtId="0" fontId="2" fillId="0" borderId="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14" fillId="0" borderId="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164" fontId="15" fillId="0" borderId="0" xfId="0" applyNumberFormat="1" applyFont="1" applyAlignment="1">
      <alignment horizontal="center"/>
    </xf>
    <xf numFmtId="0" fontId="4" fillId="2" borderId="6" xfId="0" applyFont="1" applyFill="1" applyBorder="1" applyAlignment="1"/>
    <xf numFmtId="0" fontId="4" fillId="2" borderId="7" xfId="0" applyFont="1" applyFill="1" applyBorder="1" applyAlignment="1"/>
    <xf numFmtId="0" fontId="16" fillId="0" borderId="0" xfId="0" applyFont="1"/>
    <xf numFmtId="0" fontId="17" fillId="0" borderId="0" xfId="0" applyFont="1"/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8" fillId="0" borderId="0" xfId="0" applyFont="1"/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A84C"/>
      <color rgb="FF009644"/>
      <color rgb="FF9DD581"/>
      <color rgb="FFA1E7A1"/>
      <color rgb="FF006600"/>
      <color rgb="FF003300"/>
      <color rgb="FF3C6F39"/>
      <color rgb="FF7A983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 sz="2000"/>
              <a:t>Fertilizer and diesel</a:t>
            </a:r>
            <a:r>
              <a:rPr lang="en-ZA" sz="2000" baseline="0"/>
              <a:t> </a:t>
            </a:r>
            <a:r>
              <a:rPr lang="en-ZA" sz="2000"/>
              <a:t>price trends </a:t>
            </a:r>
          </a:p>
        </c:rich>
      </c:tx>
      <c:layout>
        <c:manualLayout>
          <c:xMode val="edge"/>
          <c:yMode val="edge"/>
          <c:x val="0.33691330389721602"/>
          <c:y val="1.6699442847876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2463768115942184E-2"/>
          <c:y val="8.6743044189852764E-2"/>
          <c:w val="0.85477318679646652"/>
          <c:h val="0.74249863611566014"/>
        </c:manualLayout>
      </c:layout>
      <c:lineChart>
        <c:grouping val="standard"/>
        <c:ser>
          <c:idx val="0"/>
          <c:order val="0"/>
          <c:tx>
            <c:v>LAN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Data!$A$8:$A$50</c:f>
              <c:numCache>
                <c:formatCode>[$-F800]dddd\,\ mmmm\ dd\,\ yyyy</c:formatCode>
                <c:ptCount val="43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40484</c:v>
                </c:pt>
                <c:pt idx="31">
                  <c:v>40514</c:v>
                </c:pt>
                <c:pt idx="32">
                  <c:v>40546</c:v>
                </c:pt>
                <c:pt idx="33">
                  <c:v>40576</c:v>
                </c:pt>
                <c:pt idx="34">
                  <c:v>40604</c:v>
                </c:pt>
                <c:pt idx="35">
                  <c:v>40667</c:v>
                </c:pt>
                <c:pt idx="36">
                  <c:v>40696</c:v>
                </c:pt>
                <c:pt idx="37">
                  <c:v>40726</c:v>
                </c:pt>
                <c:pt idx="38">
                  <c:v>40757</c:v>
                </c:pt>
                <c:pt idx="39">
                  <c:v>40788</c:v>
                </c:pt>
                <c:pt idx="40">
                  <c:v>40818</c:v>
                </c:pt>
                <c:pt idx="41">
                  <c:v>40849</c:v>
                </c:pt>
                <c:pt idx="42">
                  <c:v>40878</c:v>
                </c:pt>
              </c:numCache>
            </c:numRef>
          </c:cat>
          <c:val>
            <c:numRef>
              <c:f>Data!$B$8:$B$55</c:f>
              <c:numCache>
                <c:formatCode>#,##0</c:formatCode>
                <c:ptCount val="48"/>
                <c:pt idx="0">
                  <c:v>3500</c:v>
                </c:pt>
                <c:pt idx="1">
                  <c:v>3520</c:v>
                </c:pt>
                <c:pt idx="2">
                  <c:v>3880</c:v>
                </c:pt>
                <c:pt idx="3">
                  <c:v>4320</c:v>
                </c:pt>
                <c:pt idx="4">
                  <c:v>5290</c:v>
                </c:pt>
                <c:pt idx="5">
                  <c:v>6000</c:v>
                </c:pt>
                <c:pt idx="6">
                  <c:v>6250</c:v>
                </c:pt>
                <c:pt idx="7">
                  <c:v>6460</c:v>
                </c:pt>
                <c:pt idx="8">
                  <c:v>6670</c:v>
                </c:pt>
                <c:pt idx="9">
                  <c:v>6400</c:v>
                </c:pt>
                <c:pt idx="10">
                  <c:v>5450</c:v>
                </c:pt>
                <c:pt idx="11">
                  <c:v>4450</c:v>
                </c:pt>
                <c:pt idx="12">
                  <c:v>4230</c:v>
                </c:pt>
                <c:pt idx="13">
                  <c:v>4230</c:v>
                </c:pt>
                <c:pt idx="14">
                  <c:v>3660</c:v>
                </c:pt>
                <c:pt idx="15">
                  <c:v>3660</c:v>
                </c:pt>
                <c:pt idx="16">
                  <c:v>2980</c:v>
                </c:pt>
                <c:pt idx="17">
                  <c:v>2900</c:v>
                </c:pt>
                <c:pt idx="18">
                  <c:v>2720</c:v>
                </c:pt>
                <c:pt idx="19">
                  <c:v>2550</c:v>
                </c:pt>
                <c:pt idx="20">
                  <c:v>2530</c:v>
                </c:pt>
                <c:pt idx="21">
                  <c:v>2730</c:v>
                </c:pt>
                <c:pt idx="22">
                  <c:v>2730</c:v>
                </c:pt>
                <c:pt idx="23">
                  <c:v>2730</c:v>
                </c:pt>
                <c:pt idx="24">
                  <c:v>2710</c:v>
                </c:pt>
                <c:pt idx="25">
                  <c:v>3190</c:v>
                </c:pt>
                <c:pt idx="26" formatCode="General">
                  <c:v>3360</c:v>
                </c:pt>
                <c:pt idx="27">
                  <c:v>3190</c:v>
                </c:pt>
                <c:pt idx="28">
                  <c:v>3240</c:v>
                </c:pt>
                <c:pt idx="29">
                  <c:v>3410</c:v>
                </c:pt>
                <c:pt idx="30">
                  <c:v>3630</c:v>
                </c:pt>
                <c:pt idx="31">
                  <c:v>3630</c:v>
                </c:pt>
                <c:pt idx="32">
                  <c:v>3630</c:v>
                </c:pt>
                <c:pt idx="33">
                  <c:v>3630</c:v>
                </c:pt>
                <c:pt idx="34">
                  <c:v>3670</c:v>
                </c:pt>
                <c:pt idx="35">
                  <c:v>3840</c:v>
                </c:pt>
                <c:pt idx="36">
                  <c:v>3840</c:v>
                </c:pt>
                <c:pt idx="37">
                  <c:v>4100</c:v>
                </c:pt>
                <c:pt idx="38">
                  <c:v>4320</c:v>
                </c:pt>
                <c:pt idx="39">
                  <c:v>4360</c:v>
                </c:pt>
                <c:pt idx="40">
                  <c:v>4624</c:v>
                </c:pt>
                <c:pt idx="41">
                  <c:v>4659</c:v>
                </c:pt>
                <c:pt idx="42">
                  <c:v>4659</c:v>
                </c:pt>
                <c:pt idx="43">
                  <c:v>4447</c:v>
                </c:pt>
                <c:pt idx="44" formatCode="General">
                  <c:v>4235</c:v>
                </c:pt>
                <c:pt idx="45" formatCode="General">
                  <c:v>4235</c:v>
                </c:pt>
                <c:pt idx="46" formatCode="General">
                  <c:v>3968</c:v>
                </c:pt>
                <c:pt idx="47" formatCode="General">
                  <c:v>3968</c:v>
                </c:pt>
              </c:numCache>
            </c:numRef>
          </c:val>
        </c:ser>
        <c:ser>
          <c:idx val="1"/>
          <c:order val="1"/>
          <c:tx>
            <c:v>Urea</c:v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numRef>
              <c:f>Data!$A$8:$A$50</c:f>
              <c:numCache>
                <c:formatCode>[$-F800]dddd\,\ mmmm\ dd\,\ yyyy</c:formatCode>
                <c:ptCount val="43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40484</c:v>
                </c:pt>
                <c:pt idx="31">
                  <c:v>40514</c:v>
                </c:pt>
                <c:pt idx="32">
                  <c:v>40546</c:v>
                </c:pt>
                <c:pt idx="33">
                  <c:v>40576</c:v>
                </c:pt>
                <c:pt idx="34">
                  <c:v>40604</c:v>
                </c:pt>
                <c:pt idx="35">
                  <c:v>40667</c:v>
                </c:pt>
                <c:pt idx="36">
                  <c:v>40696</c:v>
                </c:pt>
                <c:pt idx="37">
                  <c:v>40726</c:v>
                </c:pt>
                <c:pt idx="38">
                  <c:v>40757</c:v>
                </c:pt>
                <c:pt idx="39">
                  <c:v>40788</c:v>
                </c:pt>
                <c:pt idx="40">
                  <c:v>40818</c:v>
                </c:pt>
                <c:pt idx="41">
                  <c:v>40849</c:v>
                </c:pt>
                <c:pt idx="42">
                  <c:v>40878</c:v>
                </c:pt>
              </c:numCache>
            </c:numRef>
          </c:cat>
          <c:val>
            <c:numRef>
              <c:f>Data!$C$8:$C$55</c:f>
              <c:numCache>
                <c:formatCode>#,##0</c:formatCode>
                <c:ptCount val="48"/>
                <c:pt idx="0">
                  <c:v>4430</c:v>
                </c:pt>
                <c:pt idx="1">
                  <c:v>4720</c:v>
                </c:pt>
                <c:pt idx="2">
                  <c:v>4910</c:v>
                </c:pt>
                <c:pt idx="3">
                  <c:v>6410</c:v>
                </c:pt>
                <c:pt idx="4">
                  <c:v>7560</c:v>
                </c:pt>
                <c:pt idx="5">
                  <c:v>7690</c:v>
                </c:pt>
                <c:pt idx="6">
                  <c:v>9080</c:v>
                </c:pt>
                <c:pt idx="7">
                  <c:v>9390</c:v>
                </c:pt>
                <c:pt idx="8">
                  <c:v>9390</c:v>
                </c:pt>
                <c:pt idx="9">
                  <c:v>8340</c:v>
                </c:pt>
                <c:pt idx="10">
                  <c:v>6780</c:v>
                </c:pt>
                <c:pt idx="11">
                  <c:v>5560</c:v>
                </c:pt>
                <c:pt idx="12">
                  <c:v>5030</c:v>
                </c:pt>
                <c:pt idx="13">
                  <c:v>5030</c:v>
                </c:pt>
                <c:pt idx="14">
                  <c:v>5000</c:v>
                </c:pt>
                <c:pt idx="15">
                  <c:v>5000</c:v>
                </c:pt>
                <c:pt idx="16">
                  <c:v>4090</c:v>
                </c:pt>
                <c:pt idx="17">
                  <c:v>4040</c:v>
                </c:pt>
                <c:pt idx="18">
                  <c:v>3820</c:v>
                </c:pt>
                <c:pt idx="19">
                  <c:v>3640</c:v>
                </c:pt>
                <c:pt idx="20">
                  <c:v>3580</c:v>
                </c:pt>
                <c:pt idx="21">
                  <c:v>3410</c:v>
                </c:pt>
                <c:pt idx="22">
                  <c:v>3750</c:v>
                </c:pt>
                <c:pt idx="23">
                  <c:v>3900</c:v>
                </c:pt>
                <c:pt idx="24">
                  <c:v>3870</c:v>
                </c:pt>
                <c:pt idx="25">
                  <c:v>3870</c:v>
                </c:pt>
                <c:pt idx="26">
                  <c:v>3800</c:v>
                </c:pt>
                <c:pt idx="27">
                  <c:v>3640</c:v>
                </c:pt>
                <c:pt idx="28">
                  <c:v>3630</c:v>
                </c:pt>
                <c:pt idx="29">
                  <c:v>3640</c:v>
                </c:pt>
                <c:pt idx="30">
                  <c:v>3860</c:v>
                </c:pt>
                <c:pt idx="31">
                  <c:v>4030</c:v>
                </c:pt>
                <c:pt idx="32">
                  <c:v>4370</c:v>
                </c:pt>
                <c:pt idx="33">
                  <c:v>4430</c:v>
                </c:pt>
                <c:pt idx="34">
                  <c:v>4600</c:v>
                </c:pt>
                <c:pt idx="35">
                  <c:v>4440</c:v>
                </c:pt>
                <c:pt idx="36">
                  <c:v>4400</c:v>
                </c:pt>
                <c:pt idx="37">
                  <c:v>5300</c:v>
                </c:pt>
                <c:pt idx="38">
                  <c:v>5350</c:v>
                </c:pt>
                <c:pt idx="39">
                  <c:v>5420</c:v>
                </c:pt>
                <c:pt idx="40">
                  <c:v>6170</c:v>
                </c:pt>
                <c:pt idx="41">
                  <c:v>6223</c:v>
                </c:pt>
                <c:pt idx="42">
                  <c:v>6347</c:v>
                </c:pt>
                <c:pt idx="43">
                  <c:v>5850</c:v>
                </c:pt>
                <c:pt idx="44" formatCode="General">
                  <c:v>5353</c:v>
                </c:pt>
                <c:pt idx="45" formatCode="General">
                  <c:v>5353</c:v>
                </c:pt>
                <c:pt idx="46" formatCode="General">
                  <c:v>5294</c:v>
                </c:pt>
                <c:pt idx="47" formatCode="General">
                  <c:v>5412</c:v>
                </c:pt>
              </c:numCache>
            </c:numRef>
          </c:val>
        </c:ser>
        <c:ser>
          <c:idx val="3"/>
          <c:order val="2"/>
          <c:tx>
            <c:v>MAP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Data!$A$8:$A$50</c:f>
              <c:numCache>
                <c:formatCode>[$-F800]dddd\,\ mmmm\ dd\,\ yyyy</c:formatCode>
                <c:ptCount val="43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40484</c:v>
                </c:pt>
                <c:pt idx="31">
                  <c:v>40514</c:v>
                </c:pt>
                <c:pt idx="32">
                  <c:v>40546</c:v>
                </c:pt>
                <c:pt idx="33">
                  <c:v>40576</c:v>
                </c:pt>
                <c:pt idx="34">
                  <c:v>40604</c:v>
                </c:pt>
                <c:pt idx="35">
                  <c:v>40667</c:v>
                </c:pt>
                <c:pt idx="36">
                  <c:v>40696</c:v>
                </c:pt>
                <c:pt idx="37">
                  <c:v>40726</c:v>
                </c:pt>
                <c:pt idx="38">
                  <c:v>40757</c:v>
                </c:pt>
                <c:pt idx="39">
                  <c:v>40788</c:v>
                </c:pt>
                <c:pt idx="40">
                  <c:v>40818</c:v>
                </c:pt>
                <c:pt idx="41">
                  <c:v>40849</c:v>
                </c:pt>
                <c:pt idx="42">
                  <c:v>40878</c:v>
                </c:pt>
              </c:numCache>
            </c:numRef>
          </c:cat>
          <c:val>
            <c:numRef>
              <c:f>Data!$E$8:$E$55</c:f>
              <c:numCache>
                <c:formatCode>#,##0</c:formatCode>
                <c:ptCount val="48"/>
                <c:pt idx="0">
                  <c:v>7850</c:v>
                </c:pt>
                <c:pt idx="1">
                  <c:v>9320</c:v>
                </c:pt>
                <c:pt idx="2">
                  <c:v>11790</c:v>
                </c:pt>
                <c:pt idx="3">
                  <c:v>15910</c:v>
                </c:pt>
                <c:pt idx="4">
                  <c:v>14250</c:v>
                </c:pt>
                <c:pt idx="5">
                  <c:v>14060</c:v>
                </c:pt>
                <c:pt idx="6">
                  <c:v>14170</c:v>
                </c:pt>
                <c:pt idx="7">
                  <c:v>13120</c:v>
                </c:pt>
                <c:pt idx="8">
                  <c:v>12340</c:v>
                </c:pt>
                <c:pt idx="9">
                  <c:v>11680</c:v>
                </c:pt>
                <c:pt idx="10">
                  <c:v>10850</c:v>
                </c:pt>
                <c:pt idx="11">
                  <c:v>10220</c:v>
                </c:pt>
                <c:pt idx="12">
                  <c:v>7120</c:v>
                </c:pt>
                <c:pt idx="13">
                  <c:v>7120</c:v>
                </c:pt>
                <c:pt idx="14">
                  <c:v>5140</c:v>
                </c:pt>
                <c:pt idx="15">
                  <c:v>5140</c:v>
                </c:pt>
                <c:pt idx="16">
                  <c:v>4620</c:v>
                </c:pt>
                <c:pt idx="17">
                  <c:v>4220</c:v>
                </c:pt>
                <c:pt idx="18">
                  <c:v>4020</c:v>
                </c:pt>
                <c:pt idx="19">
                  <c:v>4170</c:v>
                </c:pt>
                <c:pt idx="20">
                  <c:v>4250</c:v>
                </c:pt>
                <c:pt idx="21">
                  <c:v>4250</c:v>
                </c:pt>
                <c:pt idx="22">
                  <c:v>4770</c:v>
                </c:pt>
                <c:pt idx="23">
                  <c:v>5550</c:v>
                </c:pt>
                <c:pt idx="24">
                  <c:v>6030</c:v>
                </c:pt>
                <c:pt idx="25">
                  <c:v>6000</c:v>
                </c:pt>
                <c:pt idx="26">
                  <c:v>5820</c:v>
                </c:pt>
                <c:pt idx="27">
                  <c:v>5680</c:v>
                </c:pt>
                <c:pt idx="28">
                  <c:v>5890</c:v>
                </c:pt>
                <c:pt idx="29">
                  <c:v>6270</c:v>
                </c:pt>
                <c:pt idx="30">
                  <c:v>6470</c:v>
                </c:pt>
                <c:pt idx="31">
                  <c:v>6540</c:v>
                </c:pt>
                <c:pt idx="32">
                  <c:v>6540</c:v>
                </c:pt>
                <c:pt idx="33">
                  <c:v>6240</c:v>
                </c:pt>
                <c:pt idx="34">
                  <c:v>6460</c:v>
                </c:pt>
                <c:pt idx="35">
                  <c:v>6460</c:v>
                </c:pt>
                <c:pt idx="36">
                  <c:v>7010</c:v>
                </c:pt>
                <c:pt idx="37">
                  <c:v>7480</c:v>
                </c:pt>
                <c:pt idx="38">
                  <c:v>7480</c:v>
                </c:pt>
                <c:pt idx="39">
                  <c:v>7570</c:v>
                </c:pt>
                <c:pt idx="40">
                  <c:v>7623</c:v>
                </c:pt>
                <c:pt idx="41">
                  <c:v>8184</c:v>
                </c:pt>
                <c:pt idx="42">
                  <c:v>7891</c:v>
                </c:pt>
                <c:pt idx="43">
                  <c:v>7318.5</c:v>
                </c:pt>
                <c:pt idx="44" formatCode="General">
                  <c:v>6746</c:v>
                </c:pt>
                <c:pt idx="45" formatCode="General">
                  <c:v>6580</c:v>
                </c:pt>
                <c:pt idx="46" formatCode="General">
                  <c:v>6573</c:v>
                </c:pt>
                <c:pt idx="47" formatCode="General">
                  <c:v>6894</c:v>
                </c:pt>
              </c:numCache>
            </c:numRef>
          </c:val>
        </c:ser>
        <c:ser>
          <c:idx val="4"/>
          <c:order val="3"/>
          <c:tx>
            <c:v>Potash</c:v>
          </c:tx>
          <c:spPr>
            <a:ln w="38100">
              <a:solidFill>
                <a:srgbClr val="80008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Data!$A$8:$A$50</c:f>
              <c:numCache>
                <c:formatCode>[$-F800]dddd\,\ mmmm\ dd\,\ yyyy</c:formatCode>
                <c:ptCount val="43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40484</c:v>
                </c:pt>
                <c:pt idx="31">
                  <c:v>40514</c:v>
                </c:pt>
                <c:pt idx="32">
                  <c:v>40546</c:v>
                </c:pt>
                <c:pt idx="33">
                  <c:v>40576</c:v>
                </c:pt>
                <c:pt idx="34">
                  <c:v>40604</c:v>
                </c:pt>
                <c:pt idx="35">
                  <c:v>40667</c:v>
                </c:pt>
                <c:pt idx="36">
                  <c:v>40696</c:v>
                </c:pt>
                <c:pt idx="37">
                  <c:v>40726</c:v>
                </c:pt>
                <c:pt idx="38">
                  <c:v>40757</c:v>
                </c:pt>
                <c:pt idx="39">
                  <c:v>40788</c:v>
                </c:pt>
                <c:pt idx="40">
                  <c:v>40818</c:v>
                </c:pt>
                <c:pt idx="41">
                  <c:v>40849</c:v>
                </c:pt>
                <c:pt idx="42">
                  <c:v>40878</c:v>
                </c:pt>
              </c:numCache>
            </c:numRef>
          </c:cat>
          <c:val>
            <c:numRef>
              <c:f>Data!$F$8:$F$55</c:f>
              <c:numCache>
                <c:formatCode>#,##0</c:formatCode>
                <c:ptCount val="48"/>
                <c:pt idx="0">
                  <c:v>4460</c:v>
                </c:pt>
                <c:pt idx="1">
                  <c:v>5500</c:v>
                </c:pt>
                <c:pt idx="2">
                  <c:v>7170</c:v>
                </c:pt>
                <c:pt idx="3">
                  <c:v>8500</c:v>
                </c:pt>
                <c:pt idx="4">
                  <c:v>9130</c:v>
                </c:pt>
                <c:pt idx="5">
                  <c:v>10000</c:v>
                </c:pt>
                <c:pt idx="6">
                  <c:v>10780</c:v>
                </c:pt>
                <c:pt idx="7">
                  <c:v>10280</c:v>
                </c:pt>
                <c:pt idx="8">
                  <c:v>10320</c:v>
                </c:pt>
                <c:pt idx="9">
                  <c:v>10000</c:v>
                </c:pt>
                <c:pt idx="10">
                  <c:v>10000</c:v>
                </c:pt>
                <c:pt idx="11">
                  <c:v>10280</c:v>
                </c:pt>
                <c:pt idx="12">
                  <c:v>10560</c:v>
                </c:pt>
                <c:pt idx="13">
                  <c:v>10560</c:v>
                </c:pt>
                <c:pt idx="14">
                  <c:v>10470</c:v>
                </c:pt>
                <c:pt idx="15">
                  <c:v>10470</c:v>
                </c:pt>
                <c:pt idx="16">
                  <c:v>9000</c:v>
                </c:pt>
                <c:pt idx="17">
                  <c:v>9050</c:v>
                </c:pt>
                <c:pt idx="18">
                  <c:v>9070</c:v>
                </c:pt>
                <c:pt idx="19">
                  <c:v>7390</c:v>
                </c:pt>
                <c:pt idx="20">
                  <c:v>5910</c:v>
                </c:pt>
                <c:pt idx="21">
                  <c:v>5780</c:v>
                </c:pt>
                <c:pt idx="22">
                  <c:v>5710</c:v>
                </c:pt>
                <c:pt idx="23">
                  <c:v>5190</c:v>
                </c:pt>
                <c:pt idx="24">
                  <c:v>5230</c:v>
                </c:pt>
                <c:pt idx="25">
                  <c:v>4990</c:v>
                </c:pt>
                <c:pt idx="26">
                  <c:v>4860</c:v>
                </c:pt>
                <c:pt idx="27">
                  <c:v>4660</c:v>
                </c:pt>
                <c:pt idx="28">
                  <c:v>4510</c:v>
                </c:pt>
                <c:pt idx="29">
                  <c:v>4510</c:v>
                </c:pt>
                <c:pt idx="30">
                  <c:v>4620</c:v>
                </c:pt>
                <c:pt idx="31">
                  <c:v>4670</c:v>
                </c:pt>
                <c:pt idx="32">
                  <c:v>4640</c:v>
                </c:pt>
                <c:pt idx="33">
                  <c:v>4640</c:v>
                </c:pt>
                <c:pt idx="34">
                  <c:v>4800</c:v>
                </c:pt>
                <c:pt idx="35">
                  <c:v>4850</c:v>
                </c:pt>
                <c:pt idx="36">
                  <c:v>4890</c:v>
                </c:pt>
                <c:pt idx="37">
                  <c:v>5320</c:v>
                </c:pt>
                <c:pt idx="38">
                  <c:v>5520</c:v>
                </c:pt>
                <c:pt idx="39">
                  <c:v>5450</c:v>
                </c:pt>
                <c:pt idx="40">
                  <c:v>5825</c:v>
                </c:pt>
                <c:pt idx="41">
                  <c:v>5866</c:v>
                </c:pt>
                <c:pt idx="42">
                  <c:v>5937</c:v>
                </c:pt>
                <c:pt idx="43">
                  <c:v>5901.5</c:v>
                </c:pt>
                <c:pt idx="44" formatCode="General">
                  <c:v>5866</c:v>
                </c:pt>
                <c:pt idx="45" formatCode="General">
                  <c:v>5983</c:v>
                </c:pt>
                <c:pt idx="46" formatCode="General">
                  <c:v>5904</c:v>
                </c:pt>
                <c:pt idx="47" formatCode="General">
                  <c:v>5864</c:v>
                </c:pt>
              </c:numCache>
            </c:numRef>
          </c:val>
        </c:ser>
        <c:marker val="1"/>
        <c:axId val="68372352"/>
        <c:axId val="68383104"/>
      </c:lineChart>
      <c:lineChart>
        <c:grouping val="standard"/>
        <c:ser>
          <c:idx val="5"/>
          <c:order val="4"/>
          <c:tx>
            <c:v>Diesel</c:v>
          </c:tx>
          <c:spPr>
            <a:ln>
              <a:solidFill>
                <a:srgbClr val="FF0000"/>
              </a:solidFill>
              <a:prstDash val="sysDash"/>
            </a:ln>
          </c:spPr>
          <c:marker>
            <c:spPr>
              <a:solidFill>
                <a:srgbClr val="FF0000"/>
              </a:solidFill>
            </c:spPr>
          </c:marker>
          <c:cat>
            <c:numRef>
              <c:f>Data!$A$8:$A$55</c:f>
              <c:numCache>
                <c:formatCode>[$-F800]dddd\,\ mmmm\ dd\,\ yyyy</c:formatCode>
                <c:ptCount val="48"/>
                <c:pt idx="0">
                  <c:v>39479</c:v>
                </c:pt>
                <c:pt idx="1">
                  <c:v>39512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39697</c:v>
                </c:pt>
                <c:pt idx="8">
                  <c:v>39722</c:v>
                </c:pt>
                <c:pt idx="9">
                  <c:v>39753</c:v>
                </c:pt>
                <c:pt idx="10">
                  <c:v>39785</c:v>
                </c:pt>
                <c:pt idx="11">
                  <c:v>39815</c:v>
                </c:pt>
                <c:pt idx="12">
                  <c:v>39846</c:v>
                </c:pt>
                <c:pt idx="13">
                  <c:v>39874</c:v>
                </c:pt>
                <c:pt idx="14">
                  <c:v>39905</c:v>
                </c:pt>
                <c:pt idx="15">
                  <c:v>39935</c:v>
                </c:pt>
                <c:pt idx="16">
                  <c:v>39968</c:v>
                </c:pt>
                <c:pt idx="17">
                  <c:v>39996</c:v>
                </c:pt>
                <c:pt idx="18">
                  <c:v>40030</c:v>
                </c:pt>
                <c:pt idx="19">
                  <c:v>40058</c:v>
                </c:pt>
                <c:pt idx="20">
                  <c:v>40120</c:v>
                </c:pt>
                <c:pt idx="21">
                  <c:v>40150</c:v>
                </c:pt>
                <c:pt idx="22">
                  <c:v>40183</c:v>
                </c:pt>
                <c:pt idx="23">
                  <c:v>40212</c:v>
                </c:pt>
                <c:pt idx="24">
                  <c:v>40239</c:v>
                </c:pt>
                <c:pt idx="25">
                  <c:v>40302</c:v>
                </c:pt>
                <c:pt idx="26">
                  <c:v>40331</c:v>
                </c:pt>
                <c:pt idx="27">
                  <c:v>40362</c:v>
                </c:pt>
                <c:pt idx="28">
                  <c:v>40393</c:v>
                </c:pt>
                <c:pt idx="29">
                  <c:v>40423</c:v>
                </c:pt>
                <c:pt idx="30">
                  <c:v>40484</c:v>
                </c:pt>
                <c:pt idx="31">
                  <c:v>40514</c:v>
                </c:pt>
                <c:pt idx="32">
                  <c:v>40546</c:v>
                </c:pt>
                <c:pt idx="33">
                  <c:v>40576</c:v>
                </c:pt>
                <c:pt idx="34">
                  <c:v>40604</c:v>
                </c:pt>
                <c:pt idx="35">
                  <c:v>40667</c:v>
                </c:pt>
                <c:pt idx="36">
                  <c:v>40696</c:v>
                </c:pt>
                <c:pt idx="37">
                  <c:v>40726</c:v>
                </c:pt>
                <c:pt idx="38">
                  <c:v>40757</c:v>
                </c:pt>
                <c:pt idx="39">
                  <c:v>40788</c:v>
                </c:pt>
                <c:pt idx="40">
                  <c:v>40818</c:v>
                </c:pt>
                <c:pt idx="41">
                  <c:v>40849</c:v>
                </c:pt>
                <c:pt idx="42">
                  <c:v>40878</c:v>
                </c:pt>
                <c:pt idx="43">
                  <c:v>40910</c:v>
                </c:pt>
                <c:pt idx="44">
                  <c:v>40943</c:v>
                </c:pt>
                <c:pt idx="45">
                  <c:v>40969</c:v>
                </c:pt>
                <c:pt idx="46">
                  <c:v>41000</c:v>
                </c:pt>
                <c:pt idx="47">
                  <c:v>41030</c:v>
                </c:pt>
              </c:numCache>
            </c:numRef>
          </c:cat>
          <c:val>
            <c:numRef>
              <c:f>Data!$G$8:$G$55</c:f>
              <c:numCache>
                <c:formatCode>General</c:formatCode>
                <c:ptCount val="48"/>
                <c:pt idx="0">
                  <c:v>7.27</c:v>
                </c:pt>
                <c:pt idx="1">
                  <c:v>8.0500000000000007</c:v>
                </c:pt>
                <c:pt idx="2">
                  <c:v>9.34</c:v>
                </c:pt>
                <c:pt idx="3">
                  <c:v>10.06</c:v>
                </c:pt>
                <c:pt idx="4">
                  <c:v>10.76</c:v>
                </c:pt>
                <c:pt idx="5">
                  <c:v>11.39</c:v>
                </c:pt>
                <c:pt idx="6">
                  <c:v>11.23</c:v>
                </c:pt>
                <c:pt idx="7">
                  <c:v>9.77</c:v>
                </c:pt>
                <c:pt idx="8">
                  <c:v>9.2200000000000006</c:v>
                </c:pt>
                <c:pt idx="9">
                  <c:v>9.2200000000000006</c:v>
                </c:pt>
                <c:pt idx="10">
                  <c:v>8.08</c:v>
                </c:pt>
                <c:pt idx="11" formatCode="0.00">
                  <c:v>6.4</c:v>
                </c:pt>
                <c:pt idx="12" formatCode="0.00">
                  <c:v>6.35</c:v>
                </c:pt>
                <c:pt idx="13" formatCode="0.00">
                  <c:v>6.35</c:v>
                </c:pt>
                <c:pt idx="14" formatCode="0.00">
                  <c:v>6.36</c:v>
                </c:pt>
                <c:pt idx="15" formatCode="0.00">
                  <c:v>6.36</c:v>
                </c:pt>
                <c:pt idx="16" formatCode="0.00">
                  <c:v>6.33</c:v>
                </c:pt>
                <c:pt idx="17" formatCode="0.00">
                  <c:v>6.73</c:v>
                </c:pt>
                <c:pt idx="18" formatCode="0.00">
                  <c:v>6.53</c:v>
                </c:pt>
                <c:pt idx="19" formatCode="0.00">
                  <c:v>6.53</c:v>
                </c:pt>
                <c:pt idx="20" formatCode="0.00">
                  <c:v>6.65</c:v>
                </c:pt>
                <c:pt idx="21" formatCode="0.00">
                  <c:v>6.9</c:v>
                </c:pt>
                <c:pt idx="22" formatCode="0.00">
                  <c:v>6.76</c:v>
                </c:pt>
                <c:pt idx="23" formatCode="0.00">
                  <c:v>6.86</c:v>
                </c:pt>
                <c:pt idx="24" formatCode="0.00">
                  <c:v>6.9</c:v>
                </c:pt>
                <c:pt idx="25" formatCode="0.00">
                  <c:v>7.8</c:v>
                </c:pt>
                <c:pt idx="26" formatCode="0.00">
                  <c:v>7.53</c:v>
                </c:pt>
                <c:pt idx="27" formatCode="0.00">
                  <c:v>7.38</c:v>
                </c:pt>
                <c:pt idx="28" formatCode="0.00">
                  <c:v>7.25</c:v>
                </c:pt>
                <c:pt idx="29" formatCode="0.00">
                  <c:v>7.25</c:v>
                </c:pt>
                <c:pt idx="30" formatCode="0.00">
                  <c:v>7.33</c:v>
                </c:pt>
                <c:pt idx="31" formatCode="0.00">
                  <c:v>7.47</c:v>
                </c:pt>
                <c:pt idx="32" formatCode="0.00">
                  <c:v>7.7</c:v>
                </c:pt>
                <c:pt idx="33" formatCode="0.00">
                  <c:v>8</c:v>
                </c:pt>
                <c:pt idx="34" formatCode="0.00">
                  <c:v>8.64</c:v>
                </c:pt>
                <c:pt idx="35" formatCode="0.00">
                  <c:v>9.44</c:v>
                </c:pt>
                <c:pt idx="36" formatCode="0.00">
                  <c:v>9.06</c:v>
                </c:pt>
                <c:pt idx="37" formatCode="0.00">
                  <c:v>8.9499999999999993</c:v>
                </c:pt>
                <c:pt idx="38" formatCode="0.00">
                  <c:v>9.1</c:v>
                </c:pt>
                <c:pt idx="39" formatCode="0.00">
                  <c:v>9.1</c:v>
                </c:pt>
                <c:pt idx="40" formatCode="0.00">
                  <c:v>9.4499999999999993</c:v>
                </c:pt>
                <c:pt idx="41" formatCode="0.00">
                  <c:v>9.81</c:v>
                </c:pt>
                <c:pt idx="42" formatCode="0.00">
                  <c:v>10.28</c:v>
                </c:pt>
                <c:pt idx="43" formatCode="0.00">
                  <c:v>10.07</c:v>
                </c:pt>
                <c:pt idx="44" formatCode="0.00">
                  <c:v>10.06</c:v>
                </c:pt>
                <c:pt idx="45" formatCode="0.00">
                  <c:v>10.16</c:v>
                </c:pt>
                <c:pt idx="46" formatCode="0.00">
                  <c:v>10.64</c:v>
                </c:pt>
                <c:pt idx="47" formatCode="0.00">
                  <c:v>10.73</c:v>
                </c:pt>
              </c:numCache>
            </c:numRef>
          </c:val>
        </c:ser>
        <c:marker val="1"/>
        <c:axId val="68385408"/>
        <c:axId val="68395392"/>
      </c:lineChart>
      <c:dateAx>
        <c:axId val="68372352"/>
        <c:scaling>
          <c:orientation val="minMax"/>
        </c:scaling>
        <c:axPos val="b"/>
        <c:numFmt formatCode="yyyy/mm/dd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2700000" vert="horz"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383104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68383104"/>
        <c:scaling>
          <c:orientation val="minMax"/>
          <c:max val="16000"/>
          <c:min val="2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lang="en-ZA"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R/ton</a:t>
                </a:r>
              </a:p>
            </c:rich>
          </c:tx>
          <c:layout>
            <c:manualLayout>
              <c:xMode val="edge"/>
              <c:yMode val="edge"/>
              <c:x val="7.8521405560090865E-2"/>
              <c:y val="1.9855922265036095E-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372352"/>
        <c:crosses val="autoZero"/>
        <c:crossBetween val="between"/>
      </c:valAx>
      <c:dateAx>
        <c:axId val="68385408"/>
        <c:scaling>
          <c:orientation val="minMax"/>
        </c:scaling>
        <c:delete val="1"/>
        <c:axPos val="b"/>
        <c:numFmt formatCode="[$-F800]dddd\,\ mmmm\ dd\,\ yyyy" sourceLinked="1"/>
        <c:tickLblPos val="none"/>
        <c:crossAx val="68395392"/>
        <c:crosses val="autoZero"/>
        <c:auto val="1"/>
        <c:lblOffset val="100"/>
        <c:baseTimeUnit val="days"/>
      </c:dateAx>
      <c:valAx>
        <c:axId val="68395392"/>
        <c:scaling>
          <c:orientation val="minMax"/>
          <c:max val="14"/>
          <c:min val="2"/>
        </c:scaling>
        <c:axPos val="r"/>
        <c:numFmt formatCode="General" sourceLinked="1"/>
        <c:tickLblPos val="nextTo"/>
        <c:txPr>
          <a:bodyPr rot="0" vert="horz"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385408"/>
        <c:crosses val="max"/>
        <c:crossBetween val="between"/>
        <c:majorUnit val="2"/>
      </c:valAx>
      <c:spPr>
        <a:solidFill>
          <a:schemeClr val="accent1">
            <a:lumMod val="20000"/>
            <a:lumOff val="80000"/>
          </a:schemeClr>
        </a:solidFill>
        <a:ln w="381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721922301518465"/>
          <c:y val="0.10201872065500814"/>
          <c:w val="0.11026384243775562"/>
          <c:h val="0.19822158073121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9309083875096441E-2"/>
          <c:y val="1.1297148527216659E-2"/>
          <c:w val="0.91779093380507215"/>
          <c:h val="0.94466033801849691"/>
        </c:manualLayout>
      </c:layout>
      <c:lineChart>
        <c:grouping val="standard"/>
        <c:ser>
          <c:idx val="0"/>
          <c:order val="0"/>
          <c:tx>
            <c:strRef>
              <c:f>'Real Trend'!$I$5</c:f>
              <c:strCache>
                <c:ptCount val="1"/>
                <c:pt idx="0">
                  <c:v>LAN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38100">
              <a:solidFill>
                <a:srgbClr val="00A84C"/>
              </a:solidFill>
            </a:ln>
          </c:spPr>
          <c:marker>
            <c:symbol val="none"/>
          </c:marker>
          <c:cat>
            <c:numRef>
              <c:f>'Real Trend'!$A$18:$A$52</c:f>
              <c:numCache>
                <c:formatCode>[$-F800]dddd\,\ mmmm\ dd\,\ yyyy</c:formatCode>
                <c:ptCount val="35"/>
                <c:pt idx="0">
                  <c:v>39846</c:v>
                </c:pt>
                <c:pt idx="1">
                  <c:v>39874</c:v>
                </c:pt>
                <c:pt idx="2">
                  <c:v>39905</c:v>
                </c:pt>
                <c:pt idx="3">
                  <c:v>39935</c:v>
                </c:pt>
                <c:pt idx="4">
                  <c:v>39968</c:v>
                </c:pt>
                <c:pt idx="5">
                  <c:v>39996</c:v>
                </c:pt>
                <c:pt idx="6">
                  <c:v>40030</c:v>
                </c:pt>
                <c:pt idx="7">
                  <c:v>40058</c:v>
                </c:pt>
                <c:pt idx="8">
                  <c:v>40120</c:v>
                </c:pt>
                <c:pt idx="9">
                  <c:v>40150</c:v>
                </c:pt>
                <c:pt idx="10">
                  <c:v>40183</c:v>
                </c:pt>
                <c:pt idx="11">
                  <c:v>40212</c:v>
                </c:pt>
                <c:pt idx="12">
                  <c:v>40239</c:v>
                </c:pt>
                <c:pt idx="13">
                  <c:v>40302</c:v>
                </c:pt>
                <c:pt idx="14">
                  <c:v>40331</c:v>
                </c:pt>
                <c:pt idx="15">
                  <c:v>40362</c:v>
                </c:pt>
                <c:pt idx="16">
                  <c:v>40393</c:v>
                </c:pt>
                <c:pt idx="17">
                  <c:v>40423</c:v>
                </c:pt>
                <c:pt idx="18">
                  <c:v>40484</c:v>
                </c:pt>
                <c:pt idx="19">
                  <c:v>40514</c:v>
                </c:pt>
                <c:pt idx="20">
                  <c:v>40546</c:v>
                </c:pt>
                <c:pt idx="21">
                  <c:v>40576</c:v>
                </c:pt>
                <c:pt idx="22">
                  <c:v>40604</c:v>
                </c:pt>
                <c:pt idx="23">
                  <c:v>40667</c:v>
                </c:pt>
                <c:pt idx="24">
                  <c:v>40696</c:v>
                </c:pt>
                <c:pt idx="25">
                  <c:v>40726</c:v>
                </c:pt>
                <c:pt idx="26">
                  <c:v>40757</c:v>
                </c:pt>
                <c:pt idx="27">
                  <c:v>40788</c:v>
                </c:pt>
                <c:pt idx="28">
                  <c:v>40849</c:v>
                </c:pt>
                <c:pt idx="29">
                  <c:v>40878</c:v>
                </c:pt>
                <c:pt idx="30">
                  <c:v>40910</c:v>
                </c:pt>
                <c:pt idx="31">
                  <c:v>40943</c:v>
                </c:pt>
                <c:pt idx="32">
                  <c:v>40969</c:v>
                </c:pt>
                <c:pt idx="33">
                  <c:v>41000</c:v>
                </c:pt>
                <c:pt idx="34">
                  <c:v>41030</c:v>
                </c:pt>
              </c:numCache>
            </c:numRef>
          </c:cat>
          <c:val>
            <c:numRef>
              <c:f>'Real Trend'!$I$18:$I$52</c:f>
              <c:numCache>
                <c:formatCode>0.00</c:formatCode>
                <c:ptCount val="35"/>
                <c:pt idx="0">
                  <c:v>12.257142857142858</c:v>
                </c:pt>
                <c:pt idx="1">
                  <c:v>9.807760244936409</c:v>
                </c:pt>
                <c:pt idx="2">
                  <c:v>-15.62903533097651</c:v>
                </c:pt>
                <c:pt idx="3">
                  <c:v>-24.655963302752298</c:v>
                </c:pt>
                <c:pt idx="4">
                  <c:v>-51.267296786389409</c:v>
                </c:pt>
                <c:pt idx="5">
                  <c:v>-58.254670599803347</c:v>
                </c:pt>
                <c:pt idx="6">
                  <c:v>-62.540606060606059</c:v>
                </c:pt>
                <c:pt idx="7">
                  <c:v>-66.36289166496006</c:v>
                </c:pt>
                <c:pt idx="8">
                  <c:v>-65.691187137330758</c:v>
                </c:pt>
                <c:pt idx="9">
                  <c:v>-55.318884900057611</c:v>
                </c:pt>
                <c:pt idx="10">
                  <c:v>-43.436374388473737</c:v>
                </c:pt>
                <c:pt idx="11">
                  <c:v>-39.829463942939128</c:v>
                </c:pt>
                <c:pt idx="12">
                  <c:v>-39.877468118403094</c:v>
                </c:pt>
                <c:pt idx="13">
                  <c:v>-16.289805916713778</c:v>
                </c:pt>
                <c:pt idx="14">
                  <c:v>9.5918265512337477</c:v>
                </c:pt>
                <c:pt idx="15">
                  <c:v>7.1402214022140278</c:v>
                </c:pt>
                <c:pt idx="16">
                  <c:v>16.260504201680678</c:v>
                </c:pt>
                <c:pt idx="17">
                  <c:v>31.243872549019606</c:v>
                </c:pt>
                <c:pt idx="18">
                  <c:v>40.53708439897698</c:v>
                </c:pt>
                <c:pt idx="19">
                  <c:v>30.217262114603997</c:v>
                </c:pt>
                <c:pt idx="20">
                  <c:v>30.044658537809216</c:v>
                </c:pt>
                <c:pt idx="21">
                  <c:v>29.782319591236785</c:v>
                </c:pt>
                <c:pt idx="22">
                  <c:v>31.991653249865831</c:v>
                </c:pt>
                <c:pt idx="23">
                  <c:v>16.412211584625371</c:v>
                </c:pt>
                <c:pt idx="24">
                  <c:v>9.78120978120978</c:v>
                </c:pt>
                <c:pt idx="25">
                  <c:v>22.517677158159604</c:v>
                </c:pt>
                <c:pt idx="26">
                  <c:v>27.150537634408593</c:v>
                </c:pt>
                <c:pt idx="27">
                  <c:v>21.043094038899046</c:v>
                </c:pt>
                <c:pt idx="28">
                  <c:v>22.347107438016529</c:v>
                </c:pt>
                <c:pt idx="29">
                  <c:v>22.347107438016529</c:v>
                </c:pt>
                <c:pt idx="30">
                  <c:v>16.406887052341595</c:v>
                </c:pt>
                <c:pt idx="31">
                  <c:v>10.366666666666664</c:v>
                </c:pt>
                <c:pt idx="32">
                  <c:v>9.2950953678474111</c:v>
                </c:pt>
                <c:pt idx="33">
                  <c:v>-2.7666666666666662</c:v>
                </c:pt>
                <c:pt idx="34">
                  <c:v>-2.7666666666666662</c:v>
                </c:pt>
              </c:numCache>
            </c:numRef>
          </c:val>
        </c:ser>
        <c:ser>
          <c:idx val="1"/>
          <c:order val="1"/>
          <c:tx>
            <c:strRef>
              <c:f>'Real Trend'!$J$5</c:f>
              <c:strCache>
                <c:ptCount val="1"/>
                <c:pt idx="0">
                  <c:v>Urea</c:v>
                </c:pt>
              </c:strCache>
            </c:strRef>
          </c:tx>
          <c:spPr>
            <a:solidFill>
              <a:srgbClr val="FF0000"/>
            </a:solidFill>
            <a:ln w="38100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'Real Trend'!$A$18:$A$52</c:f>
              <c:numCache>
                <c:formatCode>[$-F800]dddd\,\ mmmm\ dd\,\ yyyy</c:formatCode>
                <c:ptCount val="35"/>
                <c:pt idx="0">
                  <c:v>39846</c:v>
                </c:pt>
                <c:pt idx="1">
                  <c:v>39874</c:v>
                </c:pt>
                <c:pt idx="2">
                  <c:v>39905</c:v>
                </c:pt>
                <c:pt idx="3">
                  <c:v>39935</c:v>
                </c:pt>
                <c:pt idx="4">
                  <c:v>39968</c:v>
                </c:pt>
                <c:pt idx="5">
                  <c:v>39996</c:v>
                </c:pt>
                <c:pt idx="6">
                  <c:v>40030</c:v>
                </c:pt>
                <c:pt idx="7">
                  <c:v>40058</c:v>
                </c:pt>
                <c:pt idx="8">
                  <c:v>40120</c:v>
                </c:pt>
                <c:pt idx="9">
                  <c:v>40150</c:v>
                </c:pt>
                <c:pt idx="10">
                  <c:v>40183</c:v>
                </c:pt>
                <c:pt idx="11">
                  <c:v>40212</c:v>
                </c:pt>
                <c:pt idx="12">
                  <c:v>40239</c:v>
                </c:pt>
                <c:pt idx="13">
                  <c:v>40302</c:v>
                </c:pt>
                <c:pt idx="14">
                  <c:v>40331</c:v>
                </c:pt>
                <c:pt idx="15">
                  <c:v>40362</c:v>
                </c:pt>
                <c:pt idx="16">
                  <c:v>40393</c:v>
                </c:pt>
                <c:pt idx="17">
                  <c:v>40423</c:v>
                </c:pt>
                <c:pt idx="18">
                  <c:v>40484</c:v>
                </c:pt>
                <c:pt idx="19">
                  <c:v>40514</c:v>
                </c:pt>
                <c:pt idx="20">
                  <c:v>40546</c:v>
                </c:pt>
                <c:pt idx="21">
                  <c:v>40576</c:v>
                </c:pt>
                <c:pt idx="22">
                  <c:v>40604</c:v>
                </c:pt>
                <c:pt idx="23">
                  <c:v>40667</c:v>
                </c:pt>
                <c:pt idx="24">
                  <c:v>40696</c:v>
                </c:pt>
                <c:pt idx="25">
                  <c:v>40726</c:v>
                </c:pt>
                <c:pt idx="26">
                  <c:v>40757</c:v>
                </c:pt>
                <c:pt idx="27">
                  <c:v>40788</c:v>
                </c:pt>
                <c:pt idx="28">
                  <c:v>40849</c:v>
                </c:pt>
                <c:pt idx="29">
                  <c:v>40878</c:v>
                </c:pt>
                <c:pt idx="30">
                  <c:v>40910</c:v>
                </c:pt>
                <c:pt idx="31">
                  <c:v>40943</c:v>
                </c:pt>
                <c:pt idx="32">
                  <c:v>40969</c:v>
                </c:pt>
                <c:pt idx="33">
                  <c:v>41000</c:v>
                </c:pt>
                <c:pt idx="34">
                  <c:v>41030</c:v>
                </c:pt>
              </c:numCache>
            </c:numRef>
          </c:cat>
          <c:val>
            <c:numRef>
              <c:f>'Real Trend'!$J$18:$J$52</c:f>
              <c:numCache>
                <c:formatCode>0.00</c:formatCode>
                <c:ptCount val="35"/>
                <c:pt idx="0">
                  <c:v>4.9440180586907463</c:v>
                </c:pt>
                <c:pt idx="1">
                  <c:v>-3.794897690348642</c:v>
                </c:pt>
                <c:pt idx="2">
                  <c:v>-8.1259383481726388</c:v>
                </c:pt>
                <c:pt idx="3">
                  <c:v>-31.375065400169525</c:v>
                </c:pt>
                <c:pt idx="4">
                  <c:v>-53.499470899470893</c:v>
                </c:pt>
                <c:pt idx="5">
                  <c:v>-54.052243204918213</c:v>
                </c:pt>
                <c:pt idx="6">
                  <c:v>-63.990121479108261</c:v>
                </c:pt>
                <c:pt idx="7">
                  <c:v>-67.071932637999694</c:v>
                </c:pt>
                <c:pt idx="8">
                  <c:v>-62.296777664908682</c:v>
                </c:pt>
                <c:pt idx="9">
                  <c:v>-55.115642768586206</c:v>
                </c:pt>
                <c:pt idx="10">
                  <c:v>-37.338645829747684</c:v>
                </c:pt>
                <c:pt idx="11">
                  <c:v>-26.83367978265262</c:v>
                </c:pt>
                <c:pt idx="12">
                  <c:v>-27.005292190518862</c:v>
                </c:pt>
                <c:pt idx="13">
                  <c:v>-26.509906080756842</c:v>
                </c:pt>
                <c:pt idx="14">
                  <c:v>-27.159851301115246</c:v>
                </c:pt>
                <c:pt idx="15">
                  <c:v>-30.059778597785975</c:v>
                </c:pt>
                <c:pt idx="16">
                  <c:v>-14.104086622424026</c:v>
                </c:pt>
                <c:pt idx="17">
                  <c:v>-12.382607746068727</c:v>
                </c:pt>
                <c:pt idx="18">
                  <c:v>4.8800525796910916</c:v>
                </c:pt>
                <c:pt idx="19">
                  <c:v>15.432047329389219</c:v>
                </c:pt>
                <c:pt idx="20">
                  <c:v>13.610958904109584</c:v>
                </c:pt>
                <c:pt idx="21">
                  <c:v>10.405030213947411</c:v>
                </c:pt>
                <c:pt idx="22">
                  <c:v>15.430348101930633</c:v>
                </c:pt>
                <c:pt idx="23">
                  <c:v>9.882189882189877</c:v>
                </c:pt>
                <c:pt idx="24">
                  <c:v>11.284969179706021</c:v>
                </c:pt>
                <c:pt idx="25">
                  <c:v>39.595426994530129</c:v>
                </c:pt>
                <c:pt idx="26">
                  <c:v>41.200124411268106</c:v>
                </c:pt>
                <c:pt idx="27">
                  <c:v>42.084955403341056</c:v>
                </c:pt>
                <c:pt idx="28">
                  <c:v>55.217616580310889</c:v>
                </c:pt>
                <c:pt idx="29">
                  <c:v>51.493796526054588</c:v>
                </c:pt>
                <c:pt idx="30">
                  <c:v>27.767276887871851</c:v>
                </c:pt>
                <c:pt idx="31">
                  <c:v>14.535214446952594</c:v>
                </c:pt>
                <c:pt idx="32">
                  <c:v>10.269565217391305</c:v>
                </c:pt>
                <c:pt idx="33">
                  <c:v>13.134234234234237</c:v>
                </c:pt>
                <c:pt idx="34">
                  <c:v>15.791891891891895</c:v>
                </c:pt>
              </c:numCache>
            </c:numRef>
          </c:val>
        </c:ser>
        <c:ser>
          <c:idx val="2"/>
          <c:order val="2"/>
          <c:tx>
            <c:strRef>
              <c:f>'Real Trend'!$K$5</c:f>
              <c:strCache>
                <c:ptCount val="1"/>
                <c:pt idx="0">
                  <c:v>Supers</c:v>
                </c:pt>
              </c:strCache>
            </c:strRef>
          </c:tx>
          <c:spPr>
            <a:solidFill>
              <a:srgbClr val="00B050"/>
            </a:solidFill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'Real Trend'!$A$18:$A$52</c:f>
              <c:numCache>
                <c:formatCode>[$-F800]dddd\,\ mmmm\ dd\,\ yyyy</c:formatCode>
                <c:ptCount val="35"/>
                <c:pt idx="0">
                  <c:v>39846</c:v>
                </c:pt>
                <c:pt idx="1">
                  <c:v>39874</c:v>
                </c:pt>
                <c:pt idx="2">
                  <c:v>39905</c:v>
                </c:pt>
                <c:pt idx="3">
                  <c:v>39935</c:v>
                </c:pt>
                <c:pt idx="4">
                  <c:v>39968</c:v>
                </c:pt>
                <c:pt idx="5">
                  <c:v>39996</c:v>
                </c:pt>
                <c:pt idx="6">
                  <c:v>40030</c:v>
                </c:pt>
                <c:pt idx="7">
                  <c:v>40058</c:v>
                </c:pt>
                <c:pt idx="8">
                  <c:v>40120</c:v>
                </c:pt>
                <c:pt idx="9">
                  <c:v>40150</c:v>
                </c:pt>
                <c:pt idx="10">
                  <c:v>40183</c:v>
                </c:pt>
                <c:pt idx="11">
                  <c:v>40212</c:v>
                </c:pt>
                <c:pt idx="12">
                  <c:v>40239</c:v>
                </c:pt>
                <c:pt idx="13">
                  <c:v>40302</c:v>
                </c:pt>
                <c:pt idx="14">
                  <c:v>40331</c:v>
                </c:pt>
                <c:pt idx="15">
                  <c:v>40362</c:v>
                </c:pt>
                <c:pt idx="16">
                  <c:v>40393</c:v>
                </c:pt>
                <c:pt idx="17">
                  <c:v>40423</c:v>
                </c:pt>
                <c:pt idx="18">
                  <c:v>40484</c:v>
                </c:pt>
                <c:pt idx="19">
                  <c:v>40514</c:v>
                </c:pt>
                <c:pt idx="20">
                  <c:v>40546</c:v>
                </c:pt>
                <c:pt idx="21">
                  <c:v>40576</c:v>
                </c:pt>
                <c:pt idx="22">
                  <c:v>40604</c:v>
                </c:pt>
                <c:pt idx="23">
                  <c:v>40667</c:v>
                </c:pt>
                <c:pt idx="24">
                  <c:v>40696</c:v>
                </c:pt>
                <c:pt idx="25">
                  <c:v>40726</c:v>
                </c:pt>
                <c:pt idx="26">
                  <c:v>40757</c:v>
                </c:pt>
                <c:pt idx="27">
                  <c:v>40788</c:v>
                </c:pt>
                <c:pt idx="28">
                  <c:v>40849</c:v>
                </c:pt>
                <c:pt idx="29">
                  <c:v>40878</c:v>
                </c:pt>
                <c:pt idx="30">
                  <c:v>40910</c:v>
                </c:pt>
                <c:pt idx="31">
                  <c:v>40943</c:v>
                </c:pt>
                <c:pt idx="32">
                  <c:v>40969</c:v>
                </c:pt>
                <c:pt idx="33">
                  <c:v>41000</c:v>
                </c:pt>
                <c:pt idx="34">
                  <c:v>41030</c:v>
                </c:pt>
              </c:numCache>
            </c:numRef>
          </c:cat>
          <c:val>
            <c:numRef>
              <c:f>'Real Trend'!$K$18:$K$52</c:f>
              <c:numCache>
                <c:formatCode>0.00</c:formatCode>
                <c:ptCount val="35"/>
                <c:pt idx="0">
                  <c:v>14.300763358778626</c:v>
                </c:pt>
                <c:pt idx="1">
                  <c:v>-27.230164180036205</c:v>
                </c:pt>
                <c:pt idx="2">
                  <c:v>-40.929656429256184</c:v>
                </c:pt>
                <c:pt idx="3">
                  <c:v>-48.175999732624788</c:v>
                </c:pt>
                <c:pt idx="4">
                  <c:v>-57.599999999999994</c:v>
                </c:pt>
                <c:pt idx="5">
                  <c:v>-59.205453597566205</c:v>
                </c:pt>
                <c:pt idx="6">
                  <c:v>-65.369116698903937</c:v>
                </c:pt>
                <c:pt idx="7">
                  <c:v>-65.80868187269698</c:v>
                </c:pt>
                <c:pt idx="8">
                  <c:v>-65.736809300719557</c:v>
                </c:pt>
                <c:pt idx="9">
                  <c:v>-62.972356414385395</c:v>
                </c:pt>
                <c:pt idx="10">
                  <c:v>-59.680355126836503</c:v>
                </c:pt>
                <c:pt idx="11">
                  <c:v>-43.91298449269464</c:v>
                </c:pt>
                <c:pt idx="12">
                  <c:v>-37.27699530516432</c:v>
                </c:pt>
                <c:pt idx="13">
                  <c:v>-35.539373170557582</c:v>
                </c:pt>
                <c:pt idx="14">
                  <c:v>-31.731279872543816</c:v>
                </c:pt>
                <c:pt idx="15">
                  <c:v>-29.645492883500257</c:v>
                </c:pt>
                <c:pt idx="16">
                  <c:v>-18.90977443609022</c:v>
                </c:pt>
                <c:pt idx="17">
                  <c:v>-12.396631811364776</c:v>
                </c:pt>
                <c:pt idx="18">
                  <c:v>21.963038088798733</c:v>
                </c:pt>
                <c:pt idx="19">
                  <c:v>15.068410965752856</c:v>
                </c:pt>
                <c:pt idx="20">
                  <c:v>12.380116673979099</c:v>
                </c:pt>
                <c:pt idx="21">
                  <c:v>7.774190733792862</c:v>
                </c:pt>
                <c:pt idx="22">
                  <c:v>0.29400708085756033</c:v>
                </c:pt>
                <c:pt idx="23">
                  <c:v>14.871652474392196</c:v>
                </c:pt>
                <c:pt idx="24">
                  <c:v>5.8079954954954953</c:v>
                </c:pt>
                <c:pt idx="25">
                  <c:v>6.7959094389150145</c:v>
                </c:pt>
                <c:pt idx="26">
                  <c:v>12.312502106717895</c:v>
                </c:pt>
                <c:pt idx="27">
                  <c:v>13.624108074569204</c:v>
                </c:pt>
                <c:pt idx="28">
                  <c:v>23.079754601226991</c:v>
                </c:pt>
                <c:pt idx="29">
                  <c:v>24.185185185185187</c:v>
                </c:pt>
                <c:pt idx="30">
                  <c:v>20.736419753086423</c:v>
                </c:pt>
                <c:pt idx="31">
                  <c:v>17.187654320987654</c:v>
                </c:pt>
                <c:pt idx="32">
                  <c:v>14.648502994011976</c:v>
                </c:pt>
                <c:pt idx="33">
                  <c:v>6.666570605187319</c:v>
                </c:pt>
                <c:pt idx="34">
                  <c:v>2.6896253602305489</c:v>
                </c:pt>
              </c:numCache>
            </c:numRef>
          </c:val>
        </c:ser>
        <c:ser>
          <c:idx val="3"/>
          <c:order val="3"/>
          <c:tx>
            <c:strRef>
              <c:f>'Real Trend'!$L$5</c:f>
              <c:strCache>
                <c:ptCount val="1"/>
                <c:pt idx="0">
                  <c:v>MAP</c:v>
                </c:pt>
              </c:strCache>
            </c:strRef>
          </c:tx>
          <c:spPr>
            <a:solidFill>
              <a:srgbClr val="7030A0"/>
            </a:solidFill>
            <a:ln w="38100"/>
          </c:spPr>
          <c:marker>
            <c:symbol val="none"/>
          </c:marker>
          <c:cat>
            <c:numRef>
              <c:f>'Real Trend'!$A$18:$A$52</c:f>
              <c:numCache>
                <c:formatCode>[$-F800]dddd\,\ mmmm\ dd\,\ yyyy</c:formatCode>
                <c:ptCount val="35"/>
                <c:pt idx="0">
                  <c:v>39846</c:v>
                </c:pt>
                <c:pt idx="1">
                  <c:v>39874</c:v>
                </c:pt>
                <c:pt idx="2">
                  <c:v>39905</c:v>
                </c:pt>
                <c:pt idx="3">
                  <c:v>39935</c:v>
                </c:pt>
                <c:pt idx="4">
                  <c:v>39968</c:v>
                </c:pt>
                <c:pt idx="5">
                  <c:v>39996</c:v>
                </c:pt>
                <c:pt idx="6">
                  <c:v>40030</c:v>
                </c:pt>
                <c:pt idx="7">
                  <c:v>40058</c:v>
                </c:pt>
                <c:pt idx="8">
                  <c:v>40120</c:v>
                </c:pt>
                <c:pt idx="9">
                  <c:v>40150</c:v>
                </c:pt>
                <c:pt idx="10">
                  <c:v>40183</c:v>
                </c:pt>
                <c:pt idx="11">
                  <c:v>40212</c:v>
                </c:pt>
                <c:pt idx="12">
                  <c:v>40239</c:v>
                </c:pt>
                <c:pt idx="13">
                  <c:v>40302</c:v>
                </c:pt>
                <c:pt idx="14">
                  <c:v>40331</c:v>
                </c:pt>
                <c:pt idx="15">
                  <c:v>40362</c:v>
                </c:pt>
                <c:pt idx="16">
                  <c:v>40393</c:v>
                </c:pt>
                <c:pt idx="17">
                  <c:v>40423</c:v>
                </c:pt>
                <c:pt idx="18">
                  <c:v>40484</c:v>
                </c:pt>
                <c:pt idx="19">
                  <c:v>40514</c:v>
                </c:pt>
                <c:pt idx="20">
                  <c:v>40546</c:v>
                </c:pt>
                <c:pt idx="21">
                  <c:v>40576</c:v>
                </c:pt>
                <c:pt idx="22">
                  <c:v>40604</c:v>
                </c:pt>
                <c:pt idx="23">
                  <c:v>40667</c:v>
                </c:pt>
                <c:pt idx="24">
                  <c:v>40696</c:v>
                </c:pt>
                <c:pt idx="25">
                  <c:v>40726</c:v>
                </c:pt>
                <c:pt idx="26">
                  <c:v>40757</c:v>
                </c:pt>
                <c:pt idx="27">
                  <c:v>40788</c:v>
                </c:pt>
                <c:pt idx="28">
                  <c:v>40849</c:v>
                </c:pt>
                <c:pt idx="29">
                  <c:v>40878</c:v>
                </c:pt>
                <c:pt idx="30">
                  <c:v>40910</c:v>
                </c:pt>
                <c:pt idx="31">
                  <c:v>40943</c:v>
                </c:pt>
                <c:pt idx="32">
                  <c:v>40969</c:v>
                </c:pt>
                <c:pt idx="33">
                  <c:v>41000</c:v>
                </c:pt>
                <c:pt idx="34">
                  <c:v>41030</c:v>
                </c:pt>
              </c:numCache>
            </c:numRef>
          </c:cat>
          <c:val>
            <c:numRef>
              <c:f>'Real Trend'!$L$18:$L$52</c:f>
              <c:numCache>
                <c:formatCode>0.00</c:formatCode>
                <c:ptCount val="35"/>
                <c:pt idx="0">
                  <c:v>-17.899363057324841</c:v>
                </c:pt>
                <c:pt idx="1">
                  <c:v>-33.967844515110407</c:v>
                </c:pt>
                <c:pt idx="2">
                  <c:v>-66.362664214444067</c:v>
                </c:pt>
                <c:pt idx="3">
                  <c:v>-77.071460194993364</c:v>
                </c:pt>
                <c:pt idx="4">
                  <c:v>-75.178947368421049</c:v>
                </c:pt>
                <c:pt idx="5">
                  <c:v>-76.573779182069828</c:v>
                </c:pt>
                <c:pt idx="6">
                  <c:v>-77.690810718333651</c:v>
                </c:pt>
                <c:pt idx="7">
                  <c:v>-74.053039290120523</c:v>
                </c:pt>
                <c:pt idx="8">
                  <c:v>-68.835450835960884</c:v>
                </c:pt>
                <c:pt idx="9">
                  <c:v>-66.240121106881276</c:v>
                </c:pt>
                <c:pt idx="10">
                  <c:v>-58.111499171340562</c:v>
                </c:pt>
                <c:pt idx="11">
                  <c:v>-26.419032832890519</c:v>
                </c:pt>
                <c:pt idx="12">
                  <c:v>-19.252650735875935</c:v>
                </c:pt>
                <c:pt idx="13">
                  <c:v>-19.178612940720654</c:v>
                </c:pt>
                <c:pt idx="14">
                  <c:v>10.069720683320551</c:v>
                </c:pt>
                <c:pt idx="15">
                  <c:v>7.6460579780895142</c:v>
                </c:pt>
                <c:pt idx="16">
                  <c:v>24.632034632034639</c:v>
                </c:pt>
                <c:pt idx="17">
                  <c:v>46.096581405073877</c:v>
                </c:pt>
                <c:pt idx="18">
                  <c:v>49.294117647058819</c:v>
                </c:pt>
                <c:pt idx="19">
                  <c:v>51.132582088747505</c:v>
                </c:pt>
                <c:pt idx="20">
                  <c:v>34.184543809769963</c:v>
                </c:pt>
                <c:pt idx="21">
                  <c:v>9.2477190566362548</c:v>
                </c:pt>
                <c:pt idx="22">
                  <c:v>3.6983106149469469</c:v>
                </c:pt>
                <c:pt idx="23">
                  <c:v>12.432432432432424</c:v>
                </c:pt>
                <c:pt idx="24">
                  <c:v>15.942230890684497</c:v>
                </c:pt>
                <c:pt idx="25">
                  <c:v>25.681172235204951</c:v>
                </c:pt>
                <c:pt idx="26">
                  <c:v>20.812110922467454</c:v>
                </c:pt>
                <c:pt idx="27">
                  <c:v>13.917508814841838</c:v>
                </c:pt>
                <c:pt idx="28">
                  <c:v>20.491499227202475</c:v>
                </c:pt>
                <c:pt idx="29">
                  <c:v>14.657492354740061</c:v>
                </c:pt>
                <c:pt idx="30">
                  <c:v>5.8036697247706428</c:v>
                </c:pt>
                <c:pt idx="31">
                  <c:v>1.8089743589743597</c:v>
                </c:pt>
                <c:pt idx="32">
                  <c:v>-4.2424148606811141</c:v>
                </c:pt>
                <c:pt idx="33">
                  <c:v>-4.3507739938080494</c:v>
                </c:pt>
                <c:pt idx="34">
                  <c:v>0.61826625386996881</c:v>
                </c:pt>
              </c:numCache>
            </c:numRef>
          </c:val>
        </c:ser>
        <c:ser>
          <c:idx val="4"/>
          <c:order val="4"/>
          <c:tx>
            <c:strRef>
              <c:f>'Real Trend'!$M$5</c:f>
              <c:strCache>
                <c:ptCount val="1"/>
                <c:pt idx="0">
                  <c:v>Potash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  <a:ln w="38100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'Real Trend'!$A$18:$A$52</c:f>
              <c:numCache>
                <c:formatCode>[$-F800]dddd\,\ mmmm\ dd\,\ yyyy</c:formatCode>
                <c:ptCount val="35"/>
                <c:pt idx="0">
                  <c:v>39846</c:v>
                </c:pt>
                <c:pt idx="1">
                  <c:v>39874</c:v>
                </c:pt>
                <c:pt idx="2">
                  <c:v>39905</c:v>
                </c:pt>
                <c:pt idx="3">
                  <c:v>39935</c:v>
                </c:pt>
                <c:pt idx="4">
                  <c:v>39968</c:v>
                </c:pt>
                <c:pt idx="5">
                  <c:v>39996</c:v>
                </c:pt>
                <c:pt idx="6">
                  <c:v>40030</c:v>
                </c:pt>
                <c:pt idx="7">
                  <c:v>40058</c:v>
                </c:pt>
                <c:pt idx="8">
                  <c:v>40120</c:v>
                </c:pt>
                <c:pt idx="9">
                  <c:v>40150</c:v>
                </c:pt>
                <c:pt idx="10">
                  <c:v>40183</c:v>
                </c:pt>
                <c:pt idx="11">
                  <c:v>40212</c:v>
                </c:pt>
                <c:pt idx="12">
                  <c:v>40239</c:v>
                </c:pt>
                <c:pt idx="13">
                  <c:v>40302</c:v>
                </c:pt>
                <c:pt idx="14">
                  <c:v>40331</c:v>
                </c:pt>
                <c:pt idx="15">
                  <c:v>40362</c:v>
                </c:pt>
                <c:pt idx="16">
                  <c:v>40393</c:v>
                </c:pt>
                <c:pt idx="17">
                  <c:v>40423</c:v>
                </c:pt>
                <c:pt idx="18">
                  <c:v>40484</c:v>
                </c:pt>
                <c:pt idx="19">
                  <c:v>40514</c:v>
                </c:pt>
                <c:pt idx="20">
                  <c:v>40546</c:v>
                </c:pt>
                <c:pt idx="21">
                  <c:v>40576</c:v>
                </c:pt>
                <c:pt idx="22">
                  <c:v>40604</c:v>
                </c:pt>
                <c:pt idx="23">
                  <c:v>40667</c:v>
                </c:pt>
                <c:pt idx="24">
                  <c:v>40696</c:v>
                </c:pt>
                <c:pt idx="25">
                  <c:v>40726</c:v>
                </c:pt>
                <c:pt idx="26">
                  <c:v>40757</c:v>
                </c:pt>
                <c:pt idx="27">
                  <c:v>40788</c:v>
                </c:pt>
                <c:pt idx="28">
                  <c:v>40849</c:v>
                </c:pt>
                <c:pt idx="29">
                  <c:v>40878</c:v>
                </c:pt>
                <c:pt idx="30">
                  <c:v>40910</c:v>
                </c:pt>
                <c:pt idx="31">
                  <c:v>40943</c:v>
                </c:pt>
                <c:pt idx="32">
                  <c:v>40969</c:v>
                </c:pt>
                <c:pt idx="33">
                  <c:v>41000</c:v>
                </c:pt>
                <c:pt idx="34">
                  <c:v>41030</c:v>
                </c:pt>
              </c:numCache>
            </c:numRef>
          </c:cat>
          <c:val>
            <c:numRef>
              <c:f>'Real Trend'!$M$18:$M$52</c:f>
              <c:numCache>
                <c:formatCode>0.00</c:formatCode>
                <c:ptCount val="35"/>
                <c:pt idx="0">
                  <c:v>128.17130044843049</c:v>
                </c:pt>
                <c:pt idx="1">
                  <c:v>81.637305699481871</c:v>
                </c:pt>
                <c:pt idx="2">
                  <c:v>36.066172364317453</c:v>
                </c:pt>
                <c:pt idx="3">
                  <c:v>13.798285063260774</c:v>
                </c:pt>
                <c:pt idx="4">
                  <c:v>-9.0238773274917801</c:v>
                </c:pt>
                <c:pt idx="5">
                  <c:v>-16.08800393313668</c:v>
                </c:pt>
                <c:pt idx="6">
                  <c:v>-21.923314780457638</c:v>
                </c:pt>
                <c:pt idx="7">
                  <c:v>-33.949416342412448</c:v>
                </c:pt>
                <c:pt idx="8">
                  <c:v>-46.122437137330742</c:v>
                </c:pt>
                <c:pt idx="9">
                  <c:v>-47.610628019323663</c:v>
                </c:pt>
                <c:pt idx="10">
                  <c:v>-49.239941913503245</c:v>
                </c:pt>
                <c:pt idx="11">
                  <c:v>-55.220743762410436</c:v>
                </c:pt>
                <c:pt idx="12">
                  <c:v>-54.417146820315843</c:v>
                </c:pt>
                <c:pt idx="13">
                  <c:v>-56.194487983281093</c:v>
                </c:pt>
                <c:pt idx="14">
                  <c:v>-56.74151319223273</c:v>
                </c:pt>
                <c:pt idx="15">
                  <c:v>-58.351660164166105</c:v>
                </c:pt>
                <c:pt idx="16">
                  <c:v>-52.74603174603174</c:v>
                </c:pt>
                <c:pt idx="17">
                  <c:v>-52.647363503412421</c:v>
                </c:pt>
                <c:pt idx="18">
                  <c:v>-24.768587638100929</c:v>
                </c:pt>
                <c:pt idx="19">
                  <c:v>-21.953923101563916</c:v>
                </c:pt>
                <c:pt idx="20">
                  <c:v>-21.661428719941785</c:v>
                </c:pt>
                <c:pt idx="21">
                  <c:v>-13.782015880613134</c:v>
                </c:pt>
                <c:pt idx="22">
                  <c:v>-11.654498316812356</c:v>
                </c:pt>
                <c:pt idx="23">
                  <c:v>-10.515023694214451</c:v>
                </c:pt>
                <c:pt idx="24">
                  <c:v>-3.8872205538872207</c:v>
                </c:pt>
                <c:pt idx="25">
                  <c:v>8.1541215188898928</c:v>
                </c:pt>
                <c:pt idx="26">
                  <c:v>16.211882793314729</c:v>
                </c:pt>
                <c:pt idx="27">
                  <c:v>14.026428564326416</c:v>
                </c:pt>
                <c:pt idx="28">
                  <c:v>20.969696969696972</c:v>
                </c:pt>
                <c:pt idx="29">
                  <c:v>21.130620985010705</c:v>
                </c:pt>
                <c:pt idx="30">
                  <c:v>21.087499999999999</c:v>
                </c:pt>
                <c:pt idx="31">
                  <c:v>20.122413793103448</c:v>
                </c:pt>
                <c:pt idx="32">
                  <c:v>18.545833333333334</c:v>
                </c:pt>
                <c:pt idx="33">
                  <c:v>15.631958762886596</c:v>
                </c:pt>
                <c:pt idx="34">
                  <c:v>14.807216494845362</c:v>
                </c:pt>
              </c:numCache>
            </c:numRef>
          </c:val>
        </c:ser>
        <c:ser>
          <c:idx val="5"/>
          <c:order val="5"/>
          <c:tx>
            <c:strRef>
              <c:f>'Real Trend'!$N$5</c:f>
              <c:strCache>
                <c:ptCount val="1"/>
                <c:pt idx="0">
                  <c:v>Diesel</c:v>
                </c:pt>
              </c:strCache>
            </c:strRef>
          </c:tx>
          <c:spPr>
            <a:solidFill>
              <a:srgbClr val="FFFF00"/>
            </a:solidFill>
            <a:ln w="41275"/>
          </c:spPr>
          <c:marker>
            <c:symbol val="none"/>
          </c:marker>
          <c:cat>
            <c:numRef>
              <c:f>'Real Trend'!$A$18:$A$52</c:f>
              <c:numCache>
                <c:formatCode>[$-F800]dddd\,\ mmmm\ dd\,\ yyyy</c:formatCode>
                <c:ptCount val="35"/>
                <c:pt idx="0">
                  <c:v>39846</c:v>
                </c:pt>
                <c:pt idx="1">
                  <c:v>39874</c:v>
                </c:pt>
                <c:pt idx="2">
                  <c:v>39905</c:v>
                </c:pt>
                <c:pt idx="3">
                  <c:v>39935</c:v>
                </c:pt>
                <c:pt idx="4">
                  <c:v>39968</c:v>
                </c:pt>
                <c:pt idx="5">
                  <c:v>39996</c:v>
                </c:pt>
                <c:pt idx="6">
                  <c:v>40030</c:v>
                </c:pt>
                <c:pt idx="7">
                  <c:v>40058</c:v>
                </c:pt>
                <c:pt idx="8">
                  <c:v>40120</c:v>
                </c:pt>
                <c:pt idx="9">
                  <c:v>40150</c:v>
                </c:pt>
                <c:pt idx="10">
                  <c:v>40183</c:v>
                </c:pt>
                <c:pt idx="11">
                  <c:v>40212</c:v>
                </c:pt>
                <c:pt idx="12">
                  <c:v>40239</c:v>
                </c:pt>
                <c:pt idx="13">
                  <c:v>40302</c:v>
                </c:pt>
                <c:pt idx="14">
                  <c:v>40331</c:v>
                </c:pt>
                <c:pt idx="15">
                  <c:v>40362</c:v>
                </c:pt>
                <c:pt idx="16">
                  <c:v>40393</c:v>
                </c:pt>
                <c:pt idx="17">
                  <c:v>40423</c:v>
                </c:pt>
                <c:pt idx="18">
                  <c:v>40484</c:v>
                </c:pt>
                <c:pt idx="19">
                  <c:v>40514</c:v>
                </c:pt>
                <c:pt idx="20">
                  <c:v>40546</c:v>
                </c:pt>
                <c:pt idx="21">
                  <c:v>40576</c:v>
                </c:pt>
                <c:pt idx="22">
                  <c:v>40604</c:v>
                </c:pt>
                <c:pt idx="23">
                  <c:v>40667</c:v>
                </c:pt>
                <c:pt idx="24">
                  <c:v>40696</c:v>
                </c:pt>
                <c:pt idx="25">
                  <c:v>40726</c:v>
                </c:pt>
                <c:pt idx="26">
                  <c:v>40757</c:v>
                </c:pt>
                <c:pt idx="27">
                  <c:v>40788</c:v>
                </c:pt>
                <c:pt idx="28">
                  <c:v>40849</c:v>
                </c:pt>
                <c:pt idx="29">
                  <c:v>40878</c:v>
                </c:pt>
                <c:pt idx="30">
                  <c:v>40910</c:v>
                </c:pt>
                <c:pt idx="31">
                  <c:v>40943</c:v>
                </c:pt>
                <c:pt idx="32">
                  <c:v>40969</c:v>
                </c:pt>
                <c:pt idx="33">
                  <c:v>41000</c:v>
                </c:pt>
                <c:pt idx="34">
                  <c:v>41030</c:v>
                </c:pt>
              </c:numCache>
            </c:numRef>
          </c:cat>
          <c:val>
            <c:numRef>
              <c:f>'Real Trend'!$N$18:$N$52</c:f>
              <c:numCache>
                <c:formatCode>0.00</c:formatCode>
                <c:ptCount val="35"/>
                <c:pt idx="0">
                  <c:v>-21.25474552957359</c:v>
                </c:pt>
                <c:pt idx="1">
                  <c:v>-31.480706722878395</c:v>
                </c:pt>
                <c:pt idx="2">
                  <c:v>-41.864713822775443</c:v>
                </c:pt>
                <c:pt idx="3">
                  <c:v>-46.157509580640522</c:v>
                </c:pt>
                <c:pt idx="4">
                  <c:v>-48.771003717472112</c:v>
                </c:pt>
                <c:pt idx="5">
                  <c:v>-47.501085583707351</c:v>
                </c:pt>
                <c:pt idx="6">
                  <c:v>-47.912787716883891</c:v>
                </c:pt>
                <c:pt idx="7">
                  <c:v>-38.999318966581562</c:v>
                </c:pt>
                <c:pt idx="8">
                  <c:v>-33.096623688306885</c:v>
                </c:pt>
                <c:pt idx="9">
                  <c:v>-20.014588415363267</c:v>
                </c:pt>
                <c:pt idx="10">
                  <c:v>0.84031100478468002</c:v>
                </c:pt>
                <c:pt idx="11">
                  <c:v>3.6630250278544265</c:v>
                </c:pt>
                <c:pt idx="12">
                  <c:v>4.7177553510036692</c:v>
                </c:pt>
                <c:pt idx="13">
                  <c:v>19.386369807222373</c:v>
                </c:pt>
                <c:pt idx="14">
                  <c:v>15.236375113979093</c:v>
                </c:pt>
                <c:pt idx="15">
                  <c:v>13.177957251270627</c:v>
                </c:pt>
                <c:pt idx="16">
                  <c:v>11.676822387722865</c:v>
                </c:pt>
                <c:pt idx="17">
                  <c:v>5.2449796783497851</c:v>
                </c:pt>
                <c:pt idx="18">
                  <c:v>7.2843874391861929</c:v>
                </c:pt>
                <c:pt idx="19">
                  <c:v>5.5110987127884172</c:v>
                </c:pt>
                <c:pt idx="20">
                  <c:v>10.982951014563241</c:v>
                </c:pt>
                <c:pt idx="21">
                  <c:v>13.433362425953089</c:v>
                </c:pt>
                <c:pt idx="22">
                  <c:v>21.78469031067123</c:v>
                </c:pt>
                <c:pt idx="23">
                  <c:v>33.645365482100161</c:v>
                </c:pt>
                <c:pt idx="24">
                  <c:v>15.814220595097089</c:v>
                </c:pt>
                <c:pt idx="25">
                  <c:v>15.264744127261888</c:v>
                </c:pt>
                <c:pt idx="26">
                  <c:v>19.334445680385606</c:v>
                </c:pt>
                <c:pt idx="27">
                  <c:v>18.701097881552499</c:v>
                </c:pt>
                <c:pt idx="28">
                  <c:v>27.833560709413376</c:v>
                </c:pt>
                <c:pt idx="29">
                  <c:v>31.617135207496652</c:v>
                </c:pt>
                <c:pt idx="30">
                  <c:v>24.679220779220778</c:v>
                </c:pt>
                <c:pt idx="31">
                  <c:v>19.450000000000006</c:v>
                </c:pt>
                <c:pt idx="32">
                  <c:v>11.492592592592588</c:v>
                </c:pt>
                <c:pt idx="33">
                  <c:v>6.6118644067796755</c:v>
                </c:pt>
                <c:pt idx="34">
                  <c:v>7.5652542372881459</c:v>
                </c:pt>
              </c:numCache>
            </c:numRef>
          </c:val>
        </c:ser>
        <c:marker val="1"/>
        <c:axId val="109728512"/>
        <c:axId val="109730048"/>
      </c:lineChart>
      <c:dateAx>
        <c:axId val="109728512"/>
        <c:scaling>
          <c:orientation val="minMax"/>
        </c:scaling>
        <c:axPos val="b"/>
        <c:numFmt formatCode="[$-F800]dddd\,\ mmmm\ dd\,\ yy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9730048"/>
        <c:crosses val="autoZero"/>
        <c:auto val="1"/>
        <c:lblOffset val="100"/>
      </c:dateAx>
      <c:valAx>
        <c:axId val="109730048"/>
        <c:scaling>
          <c:orientation val="minMax"/>
          <c:max val="5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9728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5731574093778776E-2"/>
          <c:y val="1.0724340561319304E-2"/>
          <c:w val="0.30118181173299285"/>
          <c:h val="0.1475490729630140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title>
      <c:tx>
        <c:rich>
          <a:bodyPr/>
          <a:lstStyle/>
          <a:p>
            <a:pPr>
              <a:defRPr lang="en-ZA" sz="1800" b="0" cap="none" spc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defRPr>
            </a:pPr>
            <a:r>
              <a:rPr lang="en-ZA" sz="1800" b="0" cap="none" spc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Fertilizer and diesel price variations: </a:t>
            </a:r>
          </a:p>
          <a:p>
            <a:pPr>
              <a:defRPr lang="en-ZA" sz="1800" b="0" cap="none" spc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defRPr>
            </a:pPr>
            <a:r>
              <a:rPr lang="en-ZA" sz="1800" b="0" cap="none" spc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Dec 2009 </a:t>
            </a:r>
            <a:r>
              <a:rPr lang="en-ZA" sz="1800" b="0" cap="none" spc="0" baseline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 </a:t>
            </a:r>
            <a:r>
              <a:rPr lang="en-ZA" sz="1800" b="0" cap="none" spc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to Dec</a:t>
            </a:r>
            <a:r>
              <a:rPr lang="en-ZA" sz="1800" b="0" cap="none" spc="0" baseline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 </a:t>
            </a:r>
            <a:r>
              <a:rPr lang="en-ZA" sz="1800" b="0" cap="none" spc="0">
                <a:ln w="12700">
                  <a:noFill/>
                  <a:prstDash val="solid"/>
                </a:ln>
                <a:solidFill>
                  <a:schemeClr val="tx1"/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2011</a:t>
            </a:r>
          </a:p>
        </c:rich>
      </c:tx>
      <c:layout>
        <c:manualLayout>
          <c:xMode val="edge"/>
          <c:yMode val="edge"/>
          <c:x val="0.35089384928472322"/>
          <c:y val="2.882766810614304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453051423901367"/>
          <c:y val="1.2970064994627361E-2"/>
          <c:w val="0.78996412948381467"/>
          <c:h val="0.91584327172388746"/>
        </c:manualLayout>
      </c:layout>
      <c:barChart>
        <c:barDir val="col"/>
        <c:grouping val="clustered"/>
        <c:ser>
          <c:idx val="0"/>
          <c:order val="0"/>
          <c:tx>
            <c:strRef>
              <c:f>Data!$A$58</c:f>
              <c:strCache>
                <c:ptCount val="1"/>
                <c:pt idx="0">
                  <c:v>Dec-09</c:v>
                </c:pt>
              </c:strCache>
            </c:strRef>
          </c:tx>
          <c:spPr>
            <a:solidFill>
              <a:srgbClr val="00A84C"/>
            </a:solidFill>
            <a:ln>
              <a:solidFill>
                <a:srgbClr val="3C6F39"/>
              </a:solidFill>
            </a:ln>
          </c:spPr>
          <c:dLbls>
            <c:delete val="1"/>
          </c:dLbls>
          <c:cat>
            <c:strRef>
              <c:f>Data!$B$4:$G$4</c:f>
              <c:strCache>
                <c:ptCount val="6"/>
                <c:pt idx="0">
                  <c:v>LAN</c:v>
                </c:pt>
                <c:pt idx="1">
                  <c:v>Urea</c:v>
                </c:pt>
                <c:pt idx="2">
                  <c:v>Supers</c:v>
                </c:pt>
                <c:pt idx="3">
                  <c:v>MAP</c:v>
                </c:pt>
                <c:pt idx="4">
                  <c:v>Potash</c:v>
                </c:pt>
                <c:pt idx="5">
                  <c:v>Diesel</c:v>
                </c:pt>
              </c:strCache>
            </c:strRef>
          </c:cat>
          <c:val>
            <c:numRef>
              <c:f>Data!$B$58:$G$58</c:f>
              <c:numCache>
                <c:formatCode>#,##0.00</c:formatCode>
                <c:ptCount val="6"/>
                <c:pt idx="0">
                  <c:v>-49.908256880733944</c:v>
                </c:pt>
                <c:pt idx="1">
                  <c:v>-49.705014749262538</c:v>
                </c:pt>
                <c:pt idx="2">
                  <c:v>-57.561728395061728</c:v>
                </c:pt>
                <c:pt idx="3">
                  <c:v>-60.829493087557609</c:v>
                </c:pt>
                <c:pt idx="4">
                  <c:v>-42.199999999999996</c:v>
                </c:pt>
                <c:pt idx="5">
                  <c:v>-14.6039603960396</c:v>
                </c:pt>
              </c:numCache>
            </c:numRef>
          </c:val>
        </c:ser>
        <c:ser>
          <c:idx val="1"/>
          <c:order val="1"/>
          <c:tx>
            <c:strRef>
              <c:f>Data!$A$59</c:f>
              <c:strCache>
                <c:ptCount val="1"/>
                <c:pt idx="0">
                  <c:v>Dec-10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rgbClr val="3C6F39"/>
              </a:solidFill>
            </a:ln>
          </c:spPr>
          <c:dLbls>
            <c:delete val="1"/>
          </c:dLbls>
          <c:cat>
            <c:strRef>
              <c:f>Data!$B$4:$G$4</c:f>
              <c:strCache>
                <c:ptCount val="6"/>
                <c:pt idx="0">
                  <c:v>LAN</c:v>
                </c:pt>
                <c:pt idx="1">
                  <c:v>Urea</c:v>
                </c:pt>
                <c:pt idx="2">
                  <c:v>Supers</c:v>
                </c:pt>
                <c:pt idx="3">
                  <c:v>MAP</c:v>
                </c:pt>
                <c:pt idx="4">
                  <c:v>Potash</c:v>
                </c:pt>
                <c:pt idx="5">
                  <c:v>Diesel</c:v>
                </c:pt>
              </c:strCache>
            </c:strRef>
          </c:cat>
          <c:val>
            <c:numRef>
              <c:f>Data!$B$59:$G$59</c:f>
              <c:numCache>
                <c:formatCode>#,##0.00</c:formatCode>
                <c:ptCount val="6"/>
                <c:pt idx="0">
                  <c:v>32.967032967032964</c:v>
                </c:pt>
                <c:pt idx="1">
                  <c:v>18.181818181818183</c:v>
                </c:pt>
                <c:pt idx="2">
                  <c:v>17.81818181818182</c:v>
                </c:pt>
                <c:pt idx="3">
                  <c:v>53.882352941176471</c:v>
                </c:pt>
                <c:pt idx="4">
                  <c:v>-19.20415224913495</c:v>
                </c:pt>
                <c:pt idx="5">
                  <c:v>8.2608695652173818</c:v>
                </c:pt>
              </c:numCache>
            </c:numRef>
          </c:val>
        </c:ser>
        <c:ser>
          <c:idx val="2"/>
          <c:order val="2"/>
          <c:tx>
            <c:strRef>
              <c:f>Data!$A$60</c:f>
              <c:strCache>
                <c:ptCount val="1"/>
                <c:pt idx="0">
                  <c:v>Dec-11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rgbClr val="7A983E"/>
              </a:solidFill>
            </a:ln>
          </c:spPr>
          <c:dLbls>
            <c:delete val="1"/>
          </c:dLbls>
          <c:cat>
            <c:strRef>
              <c:f>Data!$B$4:$G$4</c:f>
              <c:strCache>
                <c:ptCount val="6"/>
                <c:pt idx="0">
                  <c:v>LAN</c:v>
                </c:pt>
                <c:pt idx="1">
                  <c:v>Urea</c:v>
                </c:pt>
                <c:pt idx="2">
                  <c:v>Supers</c:v>
                </c:pt>
                <c:pt idx="3">
                  <c:v>MAP</c:v>
                </c:pt>
                <c:pt idx="4">
                  <c:v>Potash</c:v>
                </c:pt>
                <c:pt idx="5">
                  <c:v>Diesel</c:v>
                </c:pt>
              </c:strCache>
            </c:strRef>
          </c:cat>
          <c:val>
            <c:numRef>
              <c:f>Data!$B$60:$G$60</c:f>
              <c:numCache>
                <c:formatCode>#,##0.00</c:formatCode>
                <c:ptCount val="6"/>
                <c:pt idx="0">
                  <c:v>28.347107438016529</c:v>
                </c:pt>
                <c:pt idx="1">
                  <c:v>57.493796526054588</c:v>
                </c:pt>
                <c:pt idx="2">
                  <c:v>30.185185185185187</c:v>
                </c:pt>
                <c:pt idx="3">
                  <c:v>20.657492354740061</c:v>
                </c:pt>
                <c:pt idx="4">
                  <c:v>27.130620985010705</c:v>
                </c:pt>
                <c:pt idx="5">
                  <c:v>37.617135207496652</c:v>
                </c:pt>
              </c:numCache>
            </c:numRef>
          </c:val>
        </c:ser>
        <c:dLbls>
          <c:showVal val="1"/>
        </c:dLbls>
        <c:axId val="111141248"/>
        <c:axId val="111142784"/>
      </c:barChart>
      <c:catAx>
        <c:axId val="111141248"/>
        <c:scaling>
          <c:orientation val="minMax"/>
        </c:scaling>
        <c:axPos val="b"/>
        <c:numFmt formatCode="General" sourceLinked="1"/>
        <c:tickLblPos val="low"/>
        <c:txPr>
          <a:bodyPr rot="0" vert="horz"/>
          <a:lstStyle/>
          <a:p>
            <a:pPr>
              <a:defRPr lang="en-ZA" sz="1400" b="1"/>
            </a:pPr>
            <a:endParaRPr lang="en-US"/>
          </a:p>
        </c:txPr>
        <c:crossAx val="111142784"/>
        <c:crosses val="autoZero"/>
        <c:auto val="1"/>
        <c:lblAlgn val="ctr"/>
        <c:lblOffset val="100"/>
        <c:tickLblSkip val="1"/>
        <c:tickMarkSkip val="1"/>
      </c:catAx>
      <c:valAx>
        <c:axId val="111142784"/>
        <c:scaling>
          <c:orientation val="minMax"/>
          <c:max val="80"/>
          <c:min val="-65"/>
        </c:scaling>
        <c:axPos val="l"/>
        <c:title>
          <c:tx>
            <c:rich>
              <a:bodyPr/>
              <a:lstStyle/>
              <a:p>
                <a:pPr algn="ctr" rtl="0">
                  <a:defRPr lang="en-ZA" sz="1800" b="0" i="0" u="none" strike="noStrike" kern="1200" cap="none" spc="0" baseline="0">
                    <a:ln w="12700">
                      <a:noFill/>
                      <a:prstDash val="solid"/>
                    </a:ln>
                    <a:solidFill>
                      <a:schemeClr val="tx1"/>
                    </a:solidFill>
                    <a:effectLst>
                      <a:outerShdw blurRad="41275" dist="20320" dir="1800000" algn="tl" rotWithShape="0">
                        <a:srgbClr val="000000">
                          <a:alpha val="40000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 sz="1800" b="0" i="0" u="none" strike="noStrike" kern="1200" cap="none" spc="0" baseline="0">
                    <a:ln w="12700">
                      <a:noFill/>
                      <a:prstDash val="solid"/>
                    </a:ln>
                    <a:solidFill>
                      <a:schemeClr val="tx1"/>
                    </a:solidFill>
                    <a:effectLst>
                      <a:outerShdw blurRad="41275" dist="20320" dir="1800000" algn="tl" rotWithShape="0">
                        <a:srgbClr val="000000">
                          <a:alpha val="40000"/>
                        </a:srgbClr>
                      </a:outerShdw>
                    </a:effectLst>
                    <a:latin typeface="+mn-lt"/>
                    <a:ea typeface="+mn-ea"/>
                    <a:cs typeface="+mn-cs"/>
                  </a:rPr>
                  <a:t>Percent</a:t>
                </a:r>
              </a:p>
            </c:rich>
          </c:tx>
          <c:layout>
            <c:manualLayout>
              <c:xMode val="edge"/>
              <c:yMode val="edge"/>
              <c:x val="9.045328793360289E-3"/>
              <c:y val="0.42711804978312451"/>
            </c:manualLayout>
          </c:layout>
          <c:spPr>
            <a:noFill/>
            <a:ln w="25400">
              <a:noFill/>
            </a:ln>
          </c:spPr>
        </c:title>
        <c:numFmt formatCode="0" sourceLinked="0"/>
        <c:tickLblPos val="nextTo"/>
        <c:txPr>
          <a:bodyPr rot="0" vert="horz"/>
          <a:lstStyle/>
          <a:p>
            <a:pPr>
              <a:defRPr lang="en-ZA" sz="1200" b="1"/>
            </a:pPr>
            <a:endParaRPr lang="en-US"/>
          </a:p>
        </c:txPr>
        <c:crossAx val="111141248"/>
        <c:crosses val="autoZero"/>
        <c:crossBetween val="between"/>
        <c:majorUnit val="20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lang="en-ZA"/>
            </a:pPr>
            <a:endParaRPr lang="en-US"/>
          </a:p>
        </c:txPr>
      </c:dTable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ln w="25400">
          <a:solidFill>
            <a:schemeClr val="accent3">
              <a:lumMod val="40000"/>
              <a:lumOff val="60000"/>
            </a:schemeClr>
          </a:solidFill>
        </a:ln>
      </c:spPr>
    </c:plotArea>
    <c:plotVisOnly val="1"/>
    <c:dispBlanksAs val="gap"/>
  </c:chart>
  <c:spPr>
    <a:solidFill>
      <a:schemeClr val="accent1">
        <a:lumMod val="20000"/>
        <a:lumOff val="80000"/>
      </a:schemeClr>
    </a:solidFill>
  </c:spPr>
  <c:printSettings>
    <c:headerFooter/>
    <c:pageMargins b="0.74803149606299468" l="0.70866141732283761" r="0.70866141732283761" t="0.74803149606299468" header="0.31496062992126223" footer="0.31496062992126223"/>
    <c:pageSetup orientation="portrait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5" right="0.75" top="1" bottom="1" header="0.5" footer="0.5"/>
  <pageSetup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543925" cy="58197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0.94601</cdr:x>
      <cdr:y>0.33201</cdr:y>
    </cdr:from>
    <cdr:to>
      <cdr:x>0.99544</cdr:x>
      <cdr:y>0.60141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082642" y="1932215"/>
          <a:ext cx="422355" cy="15678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vert270" wrap="square" rtlCol="0">
          <a:noAutofit/>
        </a:bodyPr>
        <a:lstStyle xmlns:a="http://schemas.openxmlformats.org/drawingml/2006/main"/>
        <a:p xmlns:a="http://schemas.openxmlformats.org/drawingml/2006/main">
          <a:r>
            <a:rPr lang="en-US" sz="1400" b="1">
              <a:latin typeface="Arial" pitchFamily="34" charset="0"/>
              <a:cs typeface="Arial" pitchFamily="34" charset="0"/>
            </a:rPr>
            <a:t>DIESEL: R/Litre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52</xdr:row>
      <xdr:rowOff>173831</xdr:rowOff>
    </xdr:from>
    <xdr:to>
      <xdr:col>13</xdr:col>
      <xdr:colOff>95250</xdr:colOff>
      <xdr:row>83</xdr:row>
      <xdr:rowOff>0</xdr:rowOff>
    </xdr:to>
    <xdr:graphicFrame macro="">
      <xdr:nvGraphicFramePr>
        <xdr:cNvPr id="5018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45903</xdr:colOff>
      <xdr:row>13</xdr:row>
      <xdr:rowOff>0</xdr:rowOff>
    </xdr:from>
    <xdr:to>
      <xdr:col>23</xdr:col>
      <xdr:colOff>321325</xdr:colOff>
      <xdr:row>42</xdr:row>
      <xdr:rowOff>0</xdr:rowOff>
    </xdr:to>
    <xdr:graphicFrame macro="">
      <xdr:nvGraphicFramePr>
        <xdr:cNvPr id="107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0"/>
  <sheetViews>
    <sheetView workbookViewId="0"/>
  </sheetViews>
  <sheetFormatPr defaultRowHeight="12.75"/>
  <cols>
    <col min="1" max="1" width="22" customWidth="1"/>
    <col min="8" max="8" width="12.7109375" style="11" customWidth="1"/>
  </cols>
  <sheetData>
    <row r="1" spans="1:16" ht="18">
      <c r="B1" s="6" t="s">
        <v>5</v>
      </c>
      <c r="C1" s="7"/>
      <c r="D1" s="7"/>
      <c r="E1" s="8"/>
    </row>
    <row r="2" spans="1:16" ht="18">
      <c r="B2" s="5" t="s">
        <v>11</v>
      </c>
      <c r="C2" s="8"/>
      <c r="D2" s="8"/>
      <c r="E2" s="8"/>
      <c r="G2" s="8"/>
    </row>
    <row r="3" spans="1:16" ht="18.75" thickBot="1">
      <c r="B3" s="5"/>
      <c r="C3" s="8"/>
      <c r="D3" s="8"/>
      <c r="E3" s="8"/>
      <c r="G3" s="8"/>
      <c r="P3" s="27"/>
    </row>
    <row r="4" spans="1:16" ht="18.75" thickBot="1">
      <c r="A4" s="3"/>
      <c r="B4" s="41" t="s">
        <v>9</v>
      </c>
      <c r="C4" s="42"/>
      <c r="D4" s="42"/>
      <c r="E4" s="42"/>
      <c r="F4" s="42"/>
      <c r="G4" s="43"/>
      <c r="I4" s="41" t="s">
        <v>10</v>
      </c>
      <c r="J4" s="42"/>
      <c r="K4" s="42"/>
      <c r="L4" s="42"/>
      <c r="M4" s="42"/>
      <c r="N4" s="43"/>
      <c r="O4" s="39"/>
      <c r="P4" s="40"/>
    </row>
    <row r="5" spans="1:16" ht="16.5" thickBot="1">
      <c r="A5" s="9"/>
      <c r="B5" s="12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13" t="s">
        <v>7</v>
      </c>
      <c r="H5" s="4" t="s">
        <v>8</v>
      </c>
      <c r="I5" s="12" t="s">
        <v>0</v>
      </c>
      <c r="J5" s="4" t="s">
        <v>1</v>
      </c>
      <c r="K5" s="4" t="s">
        <v>2</v>
      </c>
      <c r="L5" s="4" t="s">
        <v>3</v>
      </c>
      <c r="M5" s="4" t="s">
        <v>4</v>
      </c>
      <c r="N5" s="13" t="s">
        <v>7</v>
      </c>
      <c r="O5" s="39"/>
      <c r="P5" s="40"/>
    </row>
    <row r="6" spans="1:16" hidden="1">
      <c r="O6" s="39"/>
      <c r="P6" s="40"/>
    </row>
    <row r="7" spans="1:16" hidden="1">
      <c r="A7" s="2">
        <v>39512</v>
      </c>
      <c r="B7" s="10"/>
      <c r="C7" s="10"/>
      <c r="D7" s="10"/>
      <c r="E7" s="10"/>
      <c r="F7" s="10"/>
      <c r="G7" s="10"/>
      <c r="O7" s="39"/>
      <c r="P7" s="40"/>
    </row>
    <row r="8" spans="1:16" hidden="1">
      <c r="A8" s="2">
        <v>39539</v>
      </c>
      <c r="B8" s="10"/>
      <c r="C8" s="10"/>
      <c r="D8" s="10"/>
      <c r="E8" s="10"/>
      <c r="F8" s="10"/>
      <c r="G8" s="10"/>
      <c r="O8" s="39"/>
      <c r="P8" s="40"/>
    </row>
    <row r="9" spans="1:16" hidden="1">
      <c r="A9" s="2">
        <v>39569</v>
      </c>
      <c r="B9" s="10"/>
      <c r="C9" s="10"/>
      <c r="D9" s="10"/>
      <c r="E9" s="10"/>
      <c r="F9" s="10"/>
      <c r="G9" s="10"/>
      <c r="O9" s="39"/>
      <c r="P9" s="40"/>
    </row>
    <row r="10" spans="1:16" hidden="1">
      <c r="A10" s="2">
        <v>39600</v>
      </c>
      <c r="B10" s="10"/>
      <c r="C10" s="10"/>
      <c r="D10" s="10"/>
      <c r="E10" s="10"/>
      <c r="F10" s="10"/>
      <c r="G10" s="10"/>
      <c r="O10" s="39"/>
      <c r="P10" s="40"/>
    </row>
    <row r="11" spans="1:16" hidden="1">
      <c r="A11" s="2">
        <v>39630</v>
      </c>
      <c r="B11" s="10"/>
      <c r="C11" s="10"/>
      <c r="D11" s="10"/>
      <c r="E11" s="10"/>
      <c r="F11" s="10"/>
      <c r="G11" s="10"/>
      <c r="O11" s="39"/>
      <c r="P11" s="40"/>
    </row>
    <row r="12" spans="1:16" hidden="1">
      <c r="A12" s="2">
        <v>39661</v>
      </c>
      <c r="B12" s="10"/>
      <c r="C12" s="10"/>
      <c r="D12" s="10"/>
      <c r="E12" s="10"/>
      <c r="F12" s="10"/>
      <c r="G12" s="10"/>
      <c r="O12" s="39"/>
      <c r="P12" s="40"/>
    </row>
    <row r="13" spans="1:16" hidden="1">
      <c r="A13" s="2">
        <v>39697</v>
      </c>
      <c r="B13" s="10"/>
      <c r="C13" s="10"/>
      <c r="D13" s="10"/>
      <c r="E13" s="10"/>
      <c r="F13" s="10"/>
      <c r="G13" s="10"/>
      <c r="O13" s="39"/>
      <c r="P13" s="40"/>
    </row>
    <row r="14" spans="1:16" hidden="1">
      <c r="A14" s="2">
        <v>39722</v>
      </c>
      <c r="B14" s="10"/>
      <c r="C14" s="10"/>
      <c r="D14" s="10"/>
      <c r="E14" s="10"/>
      <c r="F14" s="10"/>
      <c r="G14" s="10"/>
      <c r="O14" s="39"/>
      <c r="P14" s="40"/>
    </row>
    <row r="15" spans="1:16" hidden="1">
      <c r="A15" s="2">
        <v>39753</v>
      </c>
      <c r="B15" s="10"/>
      <c r="C15" s="10"/>
      <c r="D15" s="10"/>
      <c r="E15" s="10"/>
      <c r="F15" s="10"/>
      <c r="G15" s="10"/>
      <c r="O15" s="39"/>
      <c r="P15" s="40"/>
    </row>
    <row r="16" spans="1:16" hidden="1">
      <c r="A16" s="2">
        <v>39785</v>
      </c>
      <c r="B16" s="10"/>
      <c r="C16" s="10"/>
      <c r="D16" s="10"/>
      <c r="E16" s="10"/>
      <c r="F16" s="10"/>
      <c r="G16" s="10"/>
      <c r="O16" s="39"/>
      <c r="P16" s="40"/>
    </row>
    <row r="17" spans="1:19" hidden="1">
      <c r="A17" s="2">
        <v>39815</v>
      </c>
      <c r="B17" s="10"/>
      <c r="C17" s="10"/>
      <c r="D17" s="10"/>
      <c r="E17" s="10"/>
      <c r="F17" s="10"/>
      <c r="G17" s="10"/>
      <c r="H17" s="11">
        <v>8.1</v>
      </c>
      <c r="I17" s="10">
        <f t="shared" ref="I17" si="0">B17-$H17</f>
        <v>-8.1</v>
      </c>
      <c r="J17" s="10">
        <f t="shared" ref="J17:N18" si="1">C17-$H17</f>
        <v>-8.1</v>
      </c>
      <c r="K17" s="10">
        <f t="shared" si="1"/>
        <v>-8.1</v>
      </c>
      <c r="L17" s="10">
        <f t="shared" si="1"/>
        <v>-8.1</v>
      </c>
      <c r="M17" s="10">
        <f t="shared" si="1"/>
        <v>-8.1</v>
      </c>
      <c r="N17" s="10">
        <f t="shared" si="1"/>
        <v>-8.1</v>
      </c>
      <c r="O17" s="39"/>
      <c r="P17" s="40"/>
    </row>
    <row r="18" spans="1:19">
      <c r="A18" s="2">
        <v>39846</v>
      </c>
      <c r="B18" s="10">
        <f>(Data!B20-Data!B8)/Data!B8*100</f>
        <v>20.857142857142858</v>
      </c>
      <c r="C18" s="10">
        <f>(Data!C20-Data!C8)/Data!C8*100</f>
        <v>13.544018058690746</v>
      </c>
      <c r="D18" s="10">
        <f>(Data!D20-Data!D8)/Data!D8*100</f>
        <v>22.900763358778626</v>
      </c>
      <c r="E18" s="10">
        <f>(Data!E20-Data!E8)/Data!E8*100</f>
        <v>-9.2993630573248396</v>
      </c>
      <c r="F18" s="10">
        <f>(Data!F20-Data!F8)/Data!F8*100</f>
        <v>136.77130044843048</v>
      </c>
      <c r="G18" s="10">
        <f>(Data!G20-Data!G8)/Data!G8*100</f>
        <v>-12.65474552957359</v>
      </c>
      <c r="H18" s="36">
        <v>8.6</v>
      </c>
      <c r="I18" s="10">
        <f>B18-$H18</f>
        <v>12.257142857142858</v>
      </c>
      <c r="J18" s="10">
        <f t="shared" si="1"/>
        <v>4.9440180586907463</v>
      </c>
      <c r="K18" s="10">
        <f t="shared" si="1"/>
        <v>14.300763358778626</v>
      </c>
      <c r="L18" s="10">
        <f t="shared" si="1"/>
        <v>-17.899363057324841</v>
      </c>
      <c r="M18" s="10">
        <f t="shared" si="1"/>
        <v>128.17130044843049</v>
      </c>
      <c r="N18" s="10">
        <f t="shared" si="1"/>
        <v>-21.25474552957359</v>
      </c>
      <c r="O18" s="39"/>
      <c r="P18" s="44">
        <v>1</v>
      </c>
      <c r="Q18" s="26"/>
      <c r="R18" s="26"/>
      <c r="S18" s="26"/>
    </row>
    <row r="19" spans="1:19">
      <c r="A19" s="2">
        <f>Data!A21</f>
        <v>39874</v>
      </c>
      <c r="B19" s="10">
        <f>(Data!B21-Data!B9)/Data!B9*100</f>
        <v>20.170454545454543</v>
      </c>
      <c r="C19" s="10">
        <f>(Data!C21-Data!C9)/Data!C9*100</f>
        <v>6.5677966101694922</v>
      </c>
      <c r="D19" s="10">
        <f>(Data!D21-Data!D9)/Data!D9*100</f>
        <v>-16.867469879518072</v>
      </c>
      <c r="E19" s="10">
        <f>(Data!E21-Data!E9)/Data!E9*100</f>
        <v>-23.605150214592275</v>
      </c>
      <c r="F19" s="10">
        <f>(Data!F21-Data!F9)/Data!F9*100</f>
        <v>92</v>
      </c>
      <c r="G19" s="10">
        <f>(Data!G21-Data!G9)/Data!G9*100</f>
        <v>-21.118012422360259</v>
      </c>
      <c r="H19" s="36">
        <v>10.362694300518134</v>
      </c>
      <c r="I19" s="10">
        <f t="shared" ref="I19:I52" si="2">B19-$H19</f>
        <v>9.807760244936409</v>
      </c>
      <c r="J19" s="10">
        <f t="shared" ref="J19:J52" si="3">C19-$H19</f>
        <v>-3.794897690348642</v>
      </c>
      <c r="K19" s="10">
        <f t="shared" ref="K19:K52" si="4">D19-$H19</f>
        <v>-27.230164180036205</v>
      </c>
      <c r="L19" s="10">
        <f t="shared" ref="L19:L52" si="5">E19-$H19</f>
        <v>-33.967844515110407</v>
      </c>
      <c r="M19" s="10">
        <f t="shared" ref="M19:M52" si="6">F19-$H19</f>
        <v>81.637305699481871</v>
      </c>
      <c r="N19" s="10">
        <f t="shared" ref="N19:N52" si="7">G19-$H19</f>
        <v>-31.480706722878395</v>
      </c>
      <c r="O19" s="39"/>
      <c r="P19" s="44">
        <f>P18+1</f>
        <v>2</v>
      </c>
      <c r="Q19" s="26"/>
      <c r="R19" s="26"/>
      <c r="S19" s="26"/>
    </row>
    <row r="20" spans="1:19">
      <c r="A20" s="2">
        <v>39905</v>
      </c>
      <c r="B20" s="10">
        <f>(Data!B22-Data!B10)/Data!B10*100</f>
        <v>-5.6701030927835054</v>
      </c>
      <c r="C20" s="10">
        <f>(Data!C22-Data!C10)/Data!C10*100</f>
        <v>1.8329938900203666</v>
      </c>
      <c r="D20" s="10">
        <f>(Data!D22-Data!D10)/Data!D10*100</f>
        <v>-30.970724191063177</v>
      </c>
      <c r="E20" s="10">
        <f>(Data!E22-Data!E10)/Data!E10*100</f>
        <v>-56.403731976251059</v>
      </c>
      <c r="F20" s="10">
        <f>(Data!F22-Data!F10)/Data!F10*100</f>
        <v>46.02510460251046</v>
      </c>
      <c r="G20" s="10">
        <f>(Data!G22-Data!G10)/Data!G10*100</f>
        <v>-31.905781584582439</v>
      </c>
      <c r="H20" s="36">
        <v>9.9589322381930057</v>
      </c>
      <c r="I20" s="10">
        <f t="shared" si="2"/>
        <v>-15.62903533097651</v>
      </c>
      <c r="J20" s="10">
        <f t="shared" si="3"/>
        <v>-8.1259383481726388</v>
      </c>
      <c r="K20" s="10">
        <f t="shared" si="4"/>
        <v>-40.929656429256184</v>
      </c>
      <c r="L20" s="10">
        <f t="shared" si="5"/>
        <v>-66.362664214444067</v>
      </c>
      <c r="M20" s="10">
        <f t="shared" si="6"/>
        <v>36.066172364317453</v>
      </c>
      <c r="N20" s="10">
        <f t="shared" si="7"/>
        <v>-41.864713822775443</v>
      </c>
      <c r="O20" s="39"/>
      <c r="P20" s="44"/>
      <c r="Q20" s="26"/>
      <c r="R20" s="26"/>
      <c r="S20" s="26"/>
    </row>
    <row r="21" spans="1:19">
      <c r="A21" s="2">
        <f>Data!A23</f>
        <v>39935</v>
      </c>
      <c r="B21" s="10">
        <f>(Data!B23-Data!B11)/Data!B11*100</f>
        <v>-15.277777777777779</v>
      </c>
      <c r="C21" s="10">
        <f>(Data!C23-Data!C11)/Data!C11*100</f>
        <v>-21.996879875195006</v>
      </c>
      <c r="D21" s="10">
        <f>(Data!D23-Data!D11)/Data!D11*100</f>
        <v>-38.797814207650269</v>
      </c>
      <c r="E21" s="10">
        <f>(Data!E23-Data!E11)/Data!E11*100</f>
        <v>-67.693274670018852</v>
      </c>
      <c r="F21" s="10">
        <f>(Data!F23-Data!F11)/Data!F11*100</f>
        <v>23.176470588235293</v>
      </c>
      <c r="G21" s="10">
        <f>(Data!G23-Data!G11)/Data!G11*100</f>
        <v>-36.779324055666002</v>
      </c>
      <c r="H21" s="36">
        <v>9.3781855249745192</v>
      </c>
      <c r="I21" s="10">
        <f t="shared" si="2"/>
        <v>-24.655963302752298</v>
      </c>
      <c r="J21" s="10">
        <f t="shared" si="3"/>
        <v>-31.375065400169525</v>
      </c>
      <c r="K21" s="10">
        <f t="shared" si="4"/>
        <v>-48.175999732624788</v>
      </c>
      <c r="L21" s="10">
        <f t="shared" si="5"/>
        <v>-77.071460194993364</v>
      </c>
      <c r="M21" s="10">
        <f t="shared" si="6"/>
        <v>13.798285063260774</v>
      </c>
      <c r="N21" s="10">
        <f t="shared" si="7"/>
        <v>-46.157509580640522</v>
      </c>
      <c r="O21" s="39"/>
      <c r="P21" s="44">
        <v>3</v>
      </c>
      <c r="Q21" s="26"/>
      <c r="R21" s="26"/>
      <c r="S21" s="26"/>
    </row>
    <row r="22" spans="1:19">
      <c r="A22" s="2">
        <v>39968</v>
      </c>
      <c r="B22" s="10">
        <f>(Data!B24-Data!B12)/Data!B12*100</f>
        <v>-43.667296786389414</v>
      </c>
      <c r="C22" s="10">
        <f>(Data!C24-Data!C12)/Data!C12*100</f>
        <v>-45.899470899470899</v>
      </c>
      <c r="D22" s="10">
        <f>(Data!D24-Data!D12)/Data!D12*100</f>
        <v>-50</v>
      </c>
      <c r="E22" s="10">
        <f>(Data!E24-Data!E12)/Data!E12*100</f>
        <v>-67.578947368421055</v>
      </c>
      <c r="F22" s="10">
        <f>(Data!F24-Data!F12)/Data!F12*100</f>
        <v>-1.4238773274917853</v>
      </c>
      <c r="G22" s="10">
        <f>(Data!G24-Data!G12)/Data!G12*100</f>
        <v>-41.171003717472118</v>
      </c>
      <c r="H22" s="36">
        <v>7.5999999999999943</v>
      </c>
      <c r="I22" s="10">
        <f t="shared" si="2"/>
        <v>-51.267296786389409</v>
      </c>
      <c r="J22" s="10">
        <f t="shared" si="3"/>
        <v>-53.499470899470893</v>
      </c>
      <c r="K22" s="10">
        <f t="shared" si="4"/>
        <v>-57.599999999999994</v>
      </c>
      <c r="L22" s="10">
        <f t="shared" si="5"/>
        <v>-75.178947368421049</v>
      </c>
      <c r="M22" s="10">
        <f t="shared" si="6"/>
        <v>-9.0238773274917801</v>
      </c>
      <c r="N22" s="10">
        <f t="shared" si="7"/>
        <v>-48.771003717472112</v>
      </c>
      <c r="O22" s="39"/>
      <c r="P22" s="44">
        <f t="shared" ref="P22:P47" si="8">P21+1</f>
        <v>4</v>
      </c>
      <c r="Q22" s="26"/>
      <c r="R22" s="26"/>
      <c r="S22" s="26"/>
    </row>
    <row r="23" spans="1:19">
      <c r="A23" s="2">
        <v>39996</v>
      </c>
      <c r="B23" s="10">
        <f>(Data!B25-Data!B13)/Data!B13*100</f>
        <v>-51.666666666666671</v>
      </c>
      <c r="C23" s="10">
        <f>(Data!C25-Data!C13)/Data!C13*100</f>
        <v>-47.46423927178153</v>
      </c>
      <c r="D23" s="10">
        <f>(Data!D25-Data!D13)/Data!D13*100</f>
        <v>-52.617449664429529</v>
      </c>
      <c r="E23" s="10">
        <f>(Data!E25-Data!E13)/Data!E13*100</f>
        <v>-69.985775248933152</v>
      </c>
      <c r="F23" s="10">
        <f>(Data!F25-Data!F13)/Data!F13*100</f>
        <v>-9.5</v>
      </c>
      <c r="G23" s="10">
        <f>(Data!G25-Data!G13)/Data!G13*100</f>
        <v>-40.913081650570675</v>
      </c>
      <c r="H23" s="36">
        <v>6.5880039331366795</v>
      </c>
      <c r="I23" s="10">
        <f t="shared" si="2"/>
        <v>-58.254670599803347</v>
      </c>
      <c r="J23" s="10">
        <f t="shared" si="3"/>
        <v>-54.052243204918213</v>
      </c>
      <c r="K23" s="10">
        <f t="shared" si="4"/>
        <v>-59.205453597566205</v>
      </c>
      <c r="L23" s="10">
        <f t="shared" si="5"/>
        <v>-76.573779182069828</v>
      </c>
      <c r="M23" s="10">
        <f t="shared" si="6"/>
        <v>-16.08800393313668</v>
      </c>
      <c r="N23" s="10">
        <f t="shared" si="7"/>
        <v>-47.501085583707351</v>
      </c>
      <c r="O23" s="39"/>
      <c r="P23" s="44">
        <f t="shared" si="8"/>
        <v>5</v>
      </c>
      <c r="Q23" s="26"/>
      <c r="R23" s="26"/>
      <c r="S23" s="26"/>
    </row>
    <row r="24" spans="1:19">
      <c r="A24" s="2">
        <v>40030</v>
      </c>
      <c r="B24" s="10">
        <f>(Data!B26-Data!B14)/Data!B14*100</f>
        <v>-56.48</v>
      </c>
      <c r="C24" s="10">
        <f>(Data!C26-Data!C14)/Data!C14*100</f>
        <v>-57.929515418502199</v>
      </c>
      <c r="D24" s="10">
        <f>(Data!D26-Data!D14)/Data!D14*100</f>
        <v>-59.308510638297875</v>
      </c>
      <c r="E24" s="10">
        <f>(Data!E26-Data!E14)/Data!E14*100</f>
        <v>-71.630204657727589</v>
      </c>
      <c r="F24" s="10">
        <f>(Data!F26-Data!F14)/Data!F14*100</f>
        <v>-15.862708719851575</v>
      </c>
      <c r="G24" s="10">
        <f>(Data!G26-Data!G14)/Data!G14*100</f>
        <v>-41.852181656277828</v>
      </c>
      <c r="H24" s="36">
        <v>6.0606060606060632</v>
      </c>
      <c r="I24" s="10">
        <f t="shared" si="2"/>
        <v>-62.540606060606059</v>
      </c>
      <c r="J24" s="10">
        <f t="shared" si="3"/>
        <v>-63.990121479108261</v>
      </c>
      <c r="K24" s="10">
        <f t="shared" si="4"/>
        <v>-65.369116698903937</v>
      </c>
      <c r="L24" s="10">
        <f t="shared" si="5"/>
        <v>-77.690810718333651</v>
      </c>
      <c r="M24" s="10">
        <f t="shared" si="6"/>
        <v>-21.923314780457638</v>
      </c>
      <c r="N24" s="10">
        <f t="shared" si="7"/>
        <v>-47.912787716883891</v>
      </c>
      <c r="O24" s="39"/>
      <c r="P24" s="44">
        <f t="shared" si="8"/>
        <v>6</v>
      </c>
      <c r="Q24" s="26"/>
      <c r="R24" s="26"/>
      <c r="S24" s="26"/>
    </row>
    <row r="25" spans="1:19">
      <c r="A25" s="2">
        <v>40058</v>
      </c>
      <c r="B25" s="10">
        <f>(Data!B27-Data!B15)/Data!B15*100</f>
        <v>-60.526315789473685</v>
      </c>
      <c r="C25" s="10">
        <f>(Data!C27-Data!C15)/Data!C15*100</f>
        <v>-61.235356762513312</v>
      </c>
      <c r="D25" s="10">
        <f>(Data!D27-Data!D15)/Data!D15*100</f>
        <v>-59.972105997210598</v>
      </c>
      <c r="E25" s="10">
        <f>(Data!E27-Data!E15)/Data!E15*100</f>
        <v>-68.216463414634148</v>
      </c>
      <c r="F25" s="10">
        <f>(Data!F27-Data!F15)/Data!F15*100</f>
        <v>-28.11284046692607</v>
      </c>
      <c r="G25" s="10">
        <f>(Data!G27-Data!G15)/Data!G15*100</f>
        <v>-33.16274309109518</v>
      </c>
      <c r="H25" s="36">
        <v>5.836575875486381</v>
      </c>
      <c r="I25" s="10">
        <f t="shared" si="2"/>
        <v>-66.36289166496006</v>
      </c>
      <c r="J25" s="10">
        <f t="shared" si="3"/>
        <v>-67.071932637999694</v>
      </c>
      <c r="K25" s="10">
        <f t="shared" si="4"/>
        <v>-65.80868187269698</v>
      </c>
      <c r="L25" s="10">
        <f t="shared" si="5"/>
        <v>-74.053039290120523</v>
      </c>
      <c r="M25" s="10">
        <f t="shared" si="6"/>
        <v>-33.949416342412448</v>
      </c>
      <c r="N25" s="10">
        <f t="shared" si="7"/>
        <v>-38.999318966581562</v>
      </c>
      <c r="O25" s="39"/>
      <c r="P25" s="44">
        <f t="shared" si="8"/>
        <v>7</v>
      </c>
      <c r="Q25" s="26"/>
      <c r="R25" s="26"/>
      <c r="S25" s="26"/>
    </row>
    <row r="26" spans="1:19">
      <c r="A26" s="2">
        <v>40120</v>
      </c>
      <c r="B26" s="10">
        <f>(Data!B28-Data!B17)/Data!B17*100</f>
        <v>-60.468750000000007</v>
      </c>
      <c r="C26" s="10">
        <f>(Data!C28-Data!C17)/Data!C17*100</f>
        <v>-57.074340527577938</v>
      </c>
      <c r="D26" s="10">
        <f>(Data!D28-Data!D17)/Data!D17*100</f>
        <v>-60.514372163388806</v>
      </c>
      <c r="E26" s="10">
        <f>(Data!E28-Data!E17)/Data!E17*100</f>
        <v>-63.613013698630141</v>
      </c>
      <c r="F26" s="10">
        <f>(Data!F28-Data!F17)/Data!F17*100</f>
        <v>-40.9</v>
      </c>
      <c r="G26" s="10">
        <f>(Data!G28-Data!G17)/Data!G17*100</f>
        <v>-27.874186550976138</v>
      </c>
      <c r="H26" s="36">
        <v>5.2224371373307461</v>
      </c>
      <c r="I26" s="10">
        <f t="shared" si="2"/>
        <v>-65.691187137330758</v>
      </c>
      <c r="J26" s="10">
        <f t="shared" si="3"/>
        <v>-62.296777664908682</v>
      </c>
      <c r="K26" s="10">
        <f t="shared" si="4"/>
        <v>-65.736809300719557</v>
      </c>
      <c r="L26" s="10">
        <f t="shared" si="5"/>
        <v>-68.835450835960884</v>
      </c>
      <c r="M26" s="10">
        <f t="shared" si="6"/>
        <v>-46.122437137330742</v>
      </c>
      <c r="N26" s="10">
        <f t="shared" si="7"/>
        <v>-33.096623688306885</v>
      </c>
      <c r="O26" s="39"/>
      <c r="P26" s="44">
        <f t="shared" si="8"/>
        <v>8</v>
      </c>
      <c r="Q26" s="26"/>
      <c r="R26" s="26"/>
      <c r="S26" s="26"/>
    </row>
    <row r="27" spans="1:19">
      <c r="A27" s="2">
        <v>40150</v>
      </c>
      <c r="B27" s="10">
        <f>(Data!B29-Data!B18)/Data!B18*100</f>
        <v>-49.908256880733944</v>
      </c>
      <c r="C27" s="10">
        <f>(Data!C29-Data!C18)/Data!C18*100</f>
        <v>-49.705014749262538</v>
      </c>
      <c r="D27" s="10">
        <f>(Data!D29-Data!D18)/Data!D18*100</f>
        <v>-57.561728395061728</v>
      </c>
      <c r="E27" s="10">
        <f>(Data!E29-Data!E18)/Data!E18*100</f>
        <v>-60.829493087557609</v>
      </c>
      <c r="F27" s="10">
        <f>(Data!F29-Data!F18)/Data!F18*100</f>
        <v>-42.199999999999996</v>
      </c>
      <c r="G27" s="10">
        <f>(Data!G29-Data!G18)/Data!G18*100</f>
        <v>-14.6039603960396</v>
      </c>
      <c r="H27" s="36">
        <v>5.4106280193236662</v>
      </c>
      <c r="I27" s="10">
        <f t="shared" si="2"/>
        <v>-55.318884900057611</v>
      </c>
      <c r="J27" s="10">
        <f t="shared" si="3"/>
        <v>-55.115642768586206</v>
      </c>
      <c r="K27" s="10">
        <f t="shared" si="4"/>
        <v>-62.972356414385395</v>
      </c>
      <c r="L27" s="10">
        <f t="shared" si="5"/>
        <v>-66.240121106881276</v>
      </c>
      <c r="M27" s="10">
        <f t="shared" si="6"/>
        <v>-47.610628019323663</v>
      </c>
      <c r="N27" s="10">
        <f t="shared" si="7"/>
        <v>-20.014588415363267</v>
      </c>
      <c r="O27" s="39"/>
      <c r="P27" s="44">
        <v>9</v>
      </c>
      <c r="Q27" s="26"/>
      <c r="R27" s="26"/>
      <c r="S27" s="26"/>
    </row>
    <row r="28" spans="1:19">
      <c r="A28" s="2">
        <v>40183</v>
      </c>
      <c r="B28" s="10">
        <f>(Data!B30-Data!B19)/Data!B19*100</f>
        <v>-38.651685393258425</v>
      </c>
      <c r="C28" s="10">
        <f>(Data!C30-Data!C19)/Data!C19*100</f>
        <v>-32.553956834532372</v>
      </c>
      <c r="D28" s="10">
        <f>(Data!D30-Data!D19)/Data!D19*100</f>
        <v>-54.895666131621191</v>
      </c>
      <c r="E28" s="10">
        <f>(Data!E30-Data!E19)/Data!E19*100</f>
        <v>-53.32681017612525</v>
      </c>
      <c r="F28" s="10">
        <f>(Data!F30-Data!F19)/Data!F19*100</f>
        <v>-44.455252918287933</v>
      </c>
      <c r="G28" s="10">
        <f>(Data!G30-Data!G19)/Data!G19*100</f>
        <v>5.6249999999999911</v>
      </c>
      <c r="H28" s="36">
        <v>4.7846889952153111</v>
      </c>
      <c r="I28" s="10">
        <f t="shared" si="2"/>
        <v>-43.436374388473737</v>
      </c>
      <c r="J28" s="10">
        <f t="shared" si="3"/>
        <v>-37.338645829747684</v>
      </c>
      <c r="K28" s="10">
        <f t="shared" si="4"/>
        <v>-59.680355126836503</v>
      </c>
      <c r="L28" s="10">
        <f t="shared" si="5"/>
        <v>-58.111499171340562</v>
      </c>
      <c r="M28" s="10">
        <f t="shared" si="6"/>
        <v>-49.239941913503245</v>
      </c>
      <c r="N28" s="10">
        <f t="shared" si="7"/>
        <v>0.84031100478468002</v>
      </c>
      <c r="O28" s="39"/>
      <c r="P28" s="44">
        <v>10</v>
      </c>
      <c r="Q28" s="26"/>
      <c r="R28" s="26"/>
      <c r="S28" s="26"/>
    </row>
    <row r="29" spans="1:19">
      <c r="A29" s="2">
        <v>40212</v>
      </c>
      <c r="B29" s="10">
        <f>(Data!B31-Data!B20)/Data!B20*100</f>
        <v>-35.460992907801419</v>
      </c>
      <c r="C29" s="10">
        <f>(Data!C31-Data!C20)/Data!C20*100</f>
        <v>-22.465208747514911</v>
      </c>
      <c r="D29" s="10">
        <f>(Data!D31-Data!D20)/Data!D20*100</f>
        <v>-39.544513457556931</v>
      </c>
      <c r="E29" s="10">
        <f>(Data!E31-Data!E20)/Data!E20*100</f>
        <v>-22.05056179775281</v>
      </c>
      <c r="F29" s="10">
        <f>(Data!F31-Data!F20)/Data!F20*100</f>
        <v>-50.852272727272727</v>
      </c>
      <c r="G29" s="10">
        <f>(Data!G31-Data!G20)/Data!G20*100</f>
        <v>8.0314960629921366</v>
      </c>
      <c r="H29" s="36">
        <v>4.3684710351377101</v>
      </c>
      <c r="I29" s="10">
        <f t="shared" si="2"/>
        <v>-39.829463942939128</v>
      </c>
      <c r="J29" s="10">
        <f t="shared" si="3"/>
        <v>-26.83367978265262</v>
      </c>
      <c r="K29" s="10">
        <f t="shared" si="4"/>
        <v>-43.91298449269464</v>
      </c>
      <c r="L29" s="10">
        <f t="shared" si="5"/>
        <v>-26.419032832890519</v>
      </c>
      <c r="M29" s="10">
        <f t="shared" si="6"/>
        <v>-55.220743762410436</v>
      </c>
      <c r="N29" s="10">
        <f t="shared" si="7"/>
        <v>3.6630250278544265</v>
      </c>
      <c r="O29" s="39"/>
      <c r="P29" s="44">
        <v>1</v>
      </c>
      <c r="Q29" s="26"/>
      <c r="R29" s="26"/>
      <c r="S29" s="26"/>
    </row>
    <row r="30" spans="1:19">
      <c r="A30" s="2">
        <v>40239</v>
      </c>
      <c r="B30" s="10">
        <f>(Data!B32-Data!B21)/Data!B21*100</f>
        <v>-35.933806146572103</v>
      </c>
      <c r="C30" s="10">
        <f>(Data!C32-Data!C21)/Data!C21*100</f>
        <v>-23.061630218687874</v>
      </c>
      <c r="D30" s="10">
        <f>(Data!D32-Data!D21)/Data!D21*100</f>
        <v>-33.333333333333329</v>
      </c>
      <c r="E30" s="10">
        <f>(Data!E32-Data!E21)/Data!E21*100</f>
        <v>-15.308988764044946</v>
      </c>
      <c r="F30" s="10">
        <f>(Data!F32-Data!F21)/Data!F21*100</f>
        <v>-50.473484848484851</v>
      </c>
      <c r="G30" s="10">
        <f>(Data!G32-Data!G21)/Data!G21*100</f>
        <v>8.6614173228346569</v>
      </c>
      <c r="H30" s="36">
        <v>3.9436619718309882</v>
      </c>
      <c r="I30" s="10">
        <f t="shared" si="2"/>
        <v>-39.877468118403094</v>
      </c>
      <c r="J30" s="10">
        <f t="shared" si="3"/>
        <v>-27.005292190518862</v>
      </c>
      <c r="K30" s="10">
        <f t="shared" si="4"/>
        <v>-37.27699530516432</v>
      </c>
      <c r="L30" s="10">
        <f t="shared" si="5"/>
        <v>-19.252650735875935</v>
      </c>
      <c r="M30" s="10">
        <f t="shared" si="6"/>
        <v>-54.417146820315843</v>
      </c>
      <c r="N30" s="10">
        <f t="shared" si="7"/>
        <v>4.7177553510036692</v>
      </c>
      <c r="O30" s="39"/>
      <c r="P30" s="44">
        <f>P29+1</f>
        <v>2</v>
      </c>
      <c r="Q30" s="26"/>
      <c r="R30" s="26"/>
      <c r="S30" s="26"/>
    </row>
    <row r="31" spans="1:19">
      <c r="A31" s="2">
        <f>Data!A33</f>
        <v>40302</v>
      </c>
      <c r="B31" s="10">
        <f>(Data!B33-Data!B23)/Data!B23*100</f>
        <v>-12.841530054644808</v>
      </c>
      <c r="C31" s="10">
        <f>(Data!C33-Data!C21)/Data!C21*100</f>
        <v>-23.061630218687874</v>
      </c>
      <c r="D31" s="10">
        <f>(Data!D33-Data!D21)/Data!D21*100</f>
        <v>-32.091097308488614</v>
      </c>
      <c r="E31" s="10">
        <f>(Data!E33-Data!E21)/Data!E21*100</f>
        <v>-15.730337078651685</v>
      </c>
      <c r="F31" s="10">
        <f>(Data!F33-Data!F21)/Data!F21*100</f>
        <v>-52.746212121212125</v>
      </c>
      <c r="G31" s="10">
        <f>(Data!G33-Data!G21)/Data!G21*100</f>
        <v>22.834645669291341</v>
      </c>
      <c r="H31" s="36">
        <v>3.4482758620689684</v>
      </c>
      <c r="I31" s="10">
        <f t="shared" si="2"/>
        <v>-16.289805916713778</v>
      </c>
      <c r="J31" s="10">
        <f t="shared" si="3"/>
        <v>-26.509906080756842</v>
      </c>
      <c r="K31" s="10">
        <f t="shared" si="4"/>
        <v>-35.539373170557582</v>
      </c>
      <c r="L31" s="10">
        <f t="shared" si="5"/>
        <v>-19.178612940720654</v>
      </c>
      <c r="M31" s="10">
        <f t="shared" si="6"/>
        <v>-56.194487983281093</v>
      </c>
      <c r="N31" s="10">
        <f t="shared" si="7"/>
        <v>19.386369807222373</v>
      </c>
      <c r="O31" s="39"/>
      <c r="P31" s="44">
        <f t="shared" si="8"/>
        <v>3</v>
      </c>
      <c r="Q31" s="26"/>
      <c r="R31" s="26"/>
      <c r="S31" s="26"/>
    </row>
    <row r="32" spans="1:19">
      <c r="A32" s="2">
        <f>Data!A34</f>
        <v>40331</v>
      </c>
      <c r="B32" s="10">
        <f>(Data!B34-Data!B24)/Data!B24*100</f>
        <v>12.751677852348994</v>
      </c>
      <c r="C32" s="10">
        <f>(Data!C34-Data!C22)/Data!C22*100</f>
        <v>-24</v>
      </c>
      <c r="D32" s="10">
        <f>(Data!D34-Data!D22)/Data!D22*100</f>
        <v>-28.571428571428569</v>
      </c>
      <c r="E32" s="10">
        <f>(Data!E34-Data!E22)/Data!E22*100</f>
        <v>13.229571984435799</v>
      </c>
      <c r="F32" s="10">
        <f>(Data!F34-Data!F22)/Data!F22*100</f>
        <v>-53.581661891117484</v>
      </c>
      <c r="G32" s="10">
        <f>(Data!G34-Data!G22)/Data!G22*100</f>
        <v>18.39622641509434</v>
      </c>
      <c r="H32" s="36">
        <v>3.1598513011152471</v>
      </c>
      <c r="I32" s="10">
        <f t="shared" si="2"/>
        <v>9.5918265512337477</v>
      </c>
      <c r="J32" s="10">
        <f t="shared" si="3"/>
        <v>-27.159851301115246</v>
      </c>
      <c r="K32" s="10">
        <f t="shared" si="4"/>
        <v>-31.731279872543816</v>
      </c>
      <c r="L32" s="10">
        <f t="shared" si="5"/>
        <v>10.069720683320551</v>
      </c>
      <c r="M32" s="10">
        <f t="shared" si="6"/>
        <v>-56.74151319223273</v>
      </c>
      <c r="N32" s="10">
        <f t="shared" si="7"/>
        <v>15.236375113979093</v>
      </c>
      <c r="O32" s="39"/>
      <c r="P32" s="44">
        <f t="shared" si="8"/>
        <v>4</v>
      </c>
      <c r="Q32" s="26"/>
      <c r="R32" s="26"/>
      <c r="S32" s="26"/>
    </row>
    <row r="33" spans="1:19">
      <c r="A33" s="2">
        <f>Data!A35</f>
        <v>40362</v>
      </c>
      <c r="B33" s="10">
        <f>(Data!B35-Data!B25)/Data!B25*100</f>
        <v>10</v>
      </c>
      <c r="C33" s="10">
        <f>(Data!C35-Data!C23)/Data!C23*100</f>
        <v>-27.200000000000003</v>
      </c>
      <c r="D33" s="10">
        <f>(Data!D35-Data!D23)/Data!D23*100</f>
        <v>-26.785714285714285</v>
      </c>
      <c r="E33" s="10">
        <f>(Data!E35-Data!E23)/Data!E23*100</f>
        <v>10.505836575875486</v>
      </c>
      <c r="F33" s="10">
        <f>(Data!F35-Data!F23)/Data!F23*100</f>
        <v>-55.49188156638013</v>
      </c>
      <c r="G33" s="10">
        <f>(Data!G35-Data!G23)/Data!G23*100</f>
        <v>16.037735849056599</v>
      </c>
      <c r="H33" s="36">
        <v>2.8597785977859722</v>
      </c>
      <c r="I33" s="10">
        <f t="shared" si="2"/>
        <v>7.1402214022140278</v>
      </c>
      <c r="J33" s="10">
        <f t="shared" si="3"/>
        <v>-30.059778597785975</v>
      </c>
      <c r="K33" s="10">
        <f t="shared" si="4"/>
        <v>-29.645492883500257</v>
      </c>
      <c r="L33" s="10">
        <f t="shared" si="5"/>
        <v>7.6460579780895142</v>
      </c>
      <c r="M33" s="10">
        <f t="shared" si="6"/>
        <v>-58.351660164166105</v>
      </c>
      <c r="N33" s="10">
        <f t="shared" si="7"/>
        <v>13.177957251270627</v>
      </c>
      <c r="O33" s="39"/>
      <c r="P33" s="44">
        <f t="shared" si="8"/>
        <v>5</v>
      </c>
      <c r="Q33" s="26"/>
      <c r="R33" s="26"/>
      <c r="S33" s="26"/>
    </row>
    <row r="34" spans="1:19">
      <c r="A34" s="2">
        <f>Data!A36</f>
        <v>40393</v>
      </c>
      <c r="B34" s="10">
        <f>(Data!B36-Data!B26)/Data!B26*100</f>
        <v>19.117647058823529</v>
      </c>
      <c r="C34" s="10">
        <f>(Data!C36-Data!C24)/Data!C24*100</f>
        <v>-11.246943765281173</v>
      </c>
      <c r="D34" s="10">
        <f>(Data!D36-Data!D24)/Data!D24*100</f>
        <v>-16.05263157894737</v>
      </c>
      <c r="E34" s="10">
        <f>(Data!E36-Data!E24)/Data!E24*100</f>
        <v>27.489177489177489</v>
      </c>
      <c r="F34" s="10">
        <f>(Data!F36-Data!F24)/Data!F24*100</f>
        <v>-49.888888888888886</v>
      </c>
      <c r="G34" s="10">
        <f>(Data!G36-Data!G24)/Data!G24*100</f>
        <v>14.533965244865717</v>
      </c>
      <c r="H34" s="36">
        <v>2.8571428571428519</v>
      </c>
      <c r="I34" s="10">
        <f t="shared" si="2"/>
        <v>16.260504201680678</v>
      </c>
      <c r="J34" s="10">
        <f t="shared" si="3"/>
        <v>-14.104086622424026</v>
      </c>
      <c r="K34" s="10">
        <f t="shared" si="4"/>
        <v>-18.90977443609022</v>
      </c>
      <c r="L34" s="10">
        <f t="shared" si="5"/>
        <v>24.632034632034639</v>
      </c>
      <c r="M34" s="10">
        <f t="shared" si="6"/>
        <v>-52.74603174603174</v>
      </c>
      <c r="N34" s="10">
        <f t="shared" si="7"/>
        <v>11.676822387722865</v>
      </c>
      <c r="O34" s="39"/>
      <c r="P34" s="44">
        <f t="shared" si="8"/>
        <v>6</v>
      </c>
      <c r="Q34" s="26"/>
      <c r="R34" s="26"/>
      <c r="S34" s="26"/>
    </row>
    <row r="35" spans="1:19">
      <c r="A35" s="2">
        <f>Data!A37</f>
        <v>40423</v>
      </c>
      <c r="B35" s="10">
        <f>(Data!B37-Data!B27)/Data!B27*100</f>
        <v>33.725490196078432</v>
      </c>
      <c r="C35" s="10">
        <f>(Data!C37-Data!C25)/Data!C25*100</f>
        <v>-9.9009900990099009</v>
      </c>
      <c r="D35" s="10">
        <f>(Data!D37-Data!D25)/Data!D25*100</f>
        <v>-9.9150141643059495</v>
      </c>
      <c r="E35" s="10">
        <f>(Data!E37-Data!E25)/Data!E25*100</f>
        <v>48.578199052132703</v>
      </c>
      <c r="F35" s="10">
        <f>(Data!F37-Data!F25)/Data!F25*100</f>
        <v>-50.165745856353595</v>
      </c>
      <c r="G35" s="10">
        <f>(Data!G37-Data!G25)/Data!G25*100</f>
        <v>7.7265973254086111</v>
      </c>
      <c r="H35" s="36">
        <v>2.481617647058826</v>
      </c>
      <c r="I35" s="10">
        <f t="shared" ref="I35:N35" si="9">B35-$H35</f>
        <v>31.243872549019606</v>
      </c>
      <c r="J35" s="10">
        <f t="shared" si="9"/>
        <v>-12.382607746068727</v>
      </c>
      <c r="K35" s="10">
        <f t="shared" si="9"/>
        <v>-12.396631811364776</v>
      </c>
      <c r="L35" s="10">
        <f t="shared" si="9"/>
        <v>46.096581405073877</v>
      </c>
      <c r="M35" s="10">
        <f t="shared" si="9"/>
        <v>-52.647363503412421</v>
      </c>
      <c r="N35" s="10">
        <f t="shared" si="9"/>
        <v>5.2449796783497851</v>
      </c>
      <c r="O35" s="39"/>
      <c r="P35" s="44">
        <f t="shared" si="8"/>
        <v>7</v>
      </c>
      <c r="Q35" s="26"/>
      <c r="R35" s="26"/>
      <c r="S35" s="26"/>
    </row>
    <row r="36" spans="1:19">
      <c r="A36" s="2">
        <f>Data!A38</f>
        <v>40484</v>
      </c>
      <c r="B36" s="10">
        <f>(Data!B38-Data!B28)/Data!B28*100</f>
        <v>43.478260869565219</v>
      </c>
      <c r="C36" s="10">
        <f>(Data!C38-Data!C28)/Data!C28*100</f>
        <v>7.8212290502793298</v>
      </c>
      <c r="D36" s="10">
        <f>(Data!D38-Data!D28)/Data!D28*100</f>
        <v>24.904214559386972</v>
      </c>
      <c r="E36" s="10">
        <f>(Data!E38-Data!E28)/Data!E28*100</f>
        <v>52.235294117647058</v>
      </c>
      <c r="F36" s="10">
        <f>(Data!F38-Data!F28)/Data!F28*100</f>
        <v>-21.82741116751269</v>
      </c>
      <c r="G36" s="10">
        <f>(Data!G38-Data!G28)/Data!G28*100</f>
        <v>10.225563909774431</v>
      </c>
      <c r="H36" s="36">
        <v>2.9411764705882382</v>
      </c>
      <c r="I36" s="10">
        <f t="shared" si="2"/>
        <v>40.53708439897698</v>
      </c>
      <c r="J36" s="10">
        <f t="shared" si="3"/>
        <v>4.8800525796910916</v>
      </c>
      <c r="K36" s="10">
        <f t="shared" si="4"/>
        <v>21.963038088798733</v>
      </c>
      <c r="L36" s="10">
        <f t="shared" si="5"/>
        <v>49.294117647058819</v>
      </c>
      <c r="M36" s="10">
        <f t="shared" si="6"/>
        <v>-24.768587638100929</v>
      </c>
      <c r="N36" s="10">
        <f t="shared" si="7"/>
        <v>7.2843874391861929</v>
      </c>
      <c r="O36" s="39"/>
      <c r="P36" s="44">
        <f>P35+1</f>
        <v>8</v>
      </c>
      <c r="Q36" s="26"/>
      <c r="R36" s="26"/>
      <c r="S36" s="26"/>
    </row>
    <row r="37" spans="1:19">
      <c r="A37" s="2">
        <f>Data!A39</f>
        <v>40514</v>
      </c>
      <c r="B37" s="10">
        <f>(Data!B39-Data!B29)/Data!B29*100</f>
        <v>32.967032967032964</v>
      </c>
      <c r="C37" s="10">
        <f>(Data!C39-Data!C29)/Data!C29*100</f>
        <v>18.181818181818183</v>
      </c>
      <c r="D37" s="10">
        <f>(Data!D39-Data!D29)/Data!D29*100</f>
        <v>17.81818181818182</v>
      </c>
      <c r="E37" s="10">
        <f>(Data!E39-Data!E29)/Data!E29*100</f>
        <v>53.882352941176471</v>
      </c>
      <c r="F37" s="10">
        <f>(Data!F39-Data!F29)/Data!F29*100</f>
        <v>-19.20415224913495</v>
      </c>
      <c r="G37" s="10">
        <f>(Data!G39-Data!G29)/Data!G29*100</f>
        <v>8.2608695652173818</v>
      </c>
      <c r="H37" s="36">
        <v>2.7497708524289646</v>
      </c>
      <c r="I37" s="10">
        <f t="shared" si="2"/>
        <v>30.217262114603997</v>
      </c>
      <c r="J37" s="10">
        <f t="shared" si="3"/>
        <v>15.432047329389219</v>
      </c>
      <c r="K37" s="10">
        <f t="shared" si="4"/>
        <v>15.068410965752856</v>
      </c>
      <c r="L37" s="10">
        <f t="shared" si="5"/>
        <v>51.132582088747505</v>
      </c>
      <c r="M37" s="10">
        <f t="shared" si="6"/>
        <v>-21.953923101563916</v>
      </c>
      <c r="N37" s="10">
        <f t="shared" si="7"/>
        <v>5.5110987127884172</v>
      </c>
      <c r="O37" s="39"/>
      <c r="P37" s="44">
        <f t="shared" si="8"/>
        <v>9</v>
      </c>
      <c r="Q37" s="26"/>
      <c r="R37" s="26"/>
      <c r="S37" s="26"/>
    </row>
    <row r="38" spans="1:19">
      <c r="A38" s="2">
        <f>Data!A40</f>
        <v>40546</v>
      </c>
      <c r="B38" s="10">
        <f>(Data!B40-Data!B30)/Data!B30*100</f>
        <v>32.967032967032964</v>
      </c>
      <c r="C38" s="10">
        <f>(Data!C40-Data!C30)/Data!C30*100</f>
        <v>16.533333333333331</v>
      </c>
      <c r="D38" s="10">
        <f>(Data!D40-Data!D30)/Data!D30*100</f>
        <v>15.302491103202847</v>
      </c>
      <c r="E38" s="10">
        <f>(Data!E40-Data!E30)/Data!E30*100</f>
        <v>37.106918238993707</v>
      </c>
      <c r="F38" s="10">
        <f>(Data!F40-Data!F30)/Data!F30*100</f>
        <v>-18.739054290718038</v>
      </c>
      <c r="G38" s="10">
        <f>(Data!G40-Data!G30)/Data!G30*100</f>
        <v>13.905325443786989</v>
      </c>
      <c r="H38" s="36">
        <v>2.9223744292237468</v>
      </c>
      <c r="I38" s="10">
        <f t="shared" si="2"/>
        <v>30.044658537809216</v>
      </c>
      <c r="J38" s="10">
        <f t="shared" si="3"/>
        <v>13.610958904109584</v>
      </c>
      <c r="K38" s="10">
        <f t="shared" si="4"/>
        <v>12.380116673979099</v>
      </c>
      <c r="L38" s="10">
        <f t="shared" si="5"/>
        <v>34.184543809769963</v>
      </c>
      <c r="M38" s="10">
        <f t="shared" si="6"/>
        <v>-21.661428719941785</v>
      </c>
      <c r="N38" s="10">
        <f t="shared" si="7"/>
        <v>10.982951014563241</v>
      </c>
      <c r="O38" s="39"/>
      <c r="P38" s="44">
        <f t="shared" si="8"/>
        <v>10</v>
      </c>
      <c r="Q38" s="26"/>
      <c r="R38" s="26"/>
      <c r="S38" s="26"/>
    </row>
    <row r="39" spans="1:19">
      <c r="A39" s="2">
        <f>Data!A41</f>
        <v>40576</v>
      </c>
      <c r="B39" s="10">
        <f>(Data!B41-Data!B31)/Data!B31*100</f>
        <v>32.967032967032964</v>
      </c>
      <c r="C39" s="10">
        <f>(Data!C41-Data!C31)/Data!C31*100</f>
        <v>13.589743589743589</v>
      </c>
      <c r="D39" s="10">
        <f>(Data!D41-Data!D31)/Data!D31*100</f>
        <v>10.95890410958904</v>
      </c>
      <c r="E39" s="10">
        <f>(Data!E41-Data!E31)/Data!E31*100</f>
        <v>12.432432432432433</v>
      </c>
      <c r="F39" s="10">
        <f>(Data!F41-Data!F31)/Data!F31*100</f>
        <v>-10.597302504816955</v>
      </c>
      <c r="G39" s="10">
        <f>(Data!G41-Data!G31)/Data!G31*100</f>
        <v>16.618075801749267</v>
      </c>
      <c r="H39" s="36">
        <v>3.1847133757961785</v>
      </c>
      <c r="I39" s="10">
        <f t="shared" si="2"/>
        <v>29.782319591236785</v>
      </c>
      <c r="J39" s="10">
        <f t="shared" si="3"/>
        <v>10.405030213947411</v>
      </c>
      <c r="K39" s="10">
        <f t="shared" si="4"/>
        <v>7.774190733792862</v>
      </c>
      <c r="L39" s="10">
        <f t="shared" si="5"/>
        <v>9.2477190566362548</v>
      </c>
      <c r="M39" s="10">
        <f t="shared" si="6"/>
        <v>-13.782015880613134</v>
      </c>
      <c r="N39" s="10">
        <f t="shared" si="7"/>
        <v>13.433362425953089</v>
      </c>
      <c r="O39" s="39"/>
      <c r="P39" s="44">
        <v>1</v>
      </c>
      <c r="Q39" s="26"/>
      <c r="R39" s="26"/>
      <c r="S39" s="26"/>
    </row>
    <row r="40" spans="1:19">
      <c r="A40" s="2">
        <f>Data!A42</f>
        <v>40604</v>
      </c>
      <c r="B40" s="10">
        <f>(Data!B42-Data!B32)/Data!B32*100</f>
        <v>35.424354243542432</v>
      </c>
      <c r="C40" s="10">
        <f>(Data!C42-Data!C32)/Data!C32*100</f>
        <v>18.863049095607234</v>
      </c>
      <c r="D40" s="10">
        <f>(Data!D42-Data!D32)/Data!D32*100</f>
        <v>3.7267080745341614</v>
      </c>
      <c r="E40" s="10">
        <f>(Data!E42-Data!E32)/Data!E32*100</f>
        <v>7.131011608623548</v>
      </c>
      <c r="F40" s="10">
        <f>(Data!F42-Data!F32)/Data!F32*100</f>
        <v>-8.2217973231357551</v>
      </c>
      <c r="G40" s="10">
        <f>(Data!G42-Data!G32)/Data!G32*100</f>
        <v>25.217391304347831</v>
      </c>
      <c r="H40" s="36">
        <v>3.4327009936766011</v>
      </c>
      <c r="I40" s="10">
        <f t="shared" si="2"/>
        <v>31.991653249865831</v>
      </c>
      <c r="J40" s="10">
        <f t="shared" si="3"/>
        <v>15.430348101930633</v>
      </c>
      <c r="K40" s="10">
        <f t="shared" si="4"/>
        <v>0.29400708085756033</v>
      </c>
      <c r="L40" s="10">
        <f t="shared" si="5"/>
        <v>3.6983106149469469</v>
      </c>
      <c r="M40" s="10">
        <f t="shared" si="6"/>
        <v>-11.654498316812356</v>
      </c>
      <c r="N40" s="10">
        <f t="shared" si="7"/>
        <v>21.78469031067123</v>
      </c>
      <c r="O40" s="39"/>
      <c r="P40" s="44">
        <f t="shared" si="8"/>
        <v>2</v>
      </c>
      <c r="Q40" s="26"/>
      <c r="R40" s="26"/>
      <c r="S40" s="26"/>
    </row>
    <row r="41" spans="1:19">
      <c r="A41" s="2">
        <f>Data!A43</f>
        <v>40667</v>
      </c>
      <c r="B41" s="10">
        <f>(Data!B43-Data!B33)/Data!B33*100</f>
        <v>20.376175548589341</v>
      </c>
      <c r="C41" s="10">
        <f>(Data!C43-Data!C31)/Data!C31*100</f>
        <v>13.846153846153847</v>
      </c>
      <c r="D41" s="10">
        <f>(Data!D43-Data!D31)/Data!D31*100</f>
        <v>18.835616438356166</v>
      </c>
      <c r="E41" s="10">
        <f>(Data!E43-Data!E31)/Data!E31*100</f>
        <v>16.396396396396394</v>
      </c>
      <c r="F41" s="10">
        <f>(Data!F43-Data!F31)/Data!F31*100</f>
        <v>-6.5510597302504818</v>
      </c>
      <c r="G41" s="10">
        <f>(Data!G43-Data!G31)/Data!G31*100</f>
        <v>37.60932944606413</v>
      </c>
      <c r="H41" s="36">
        <v>3.9639639639639692</v>
      </c>
      <c r="I41" s="10">
        <f t="shared" si="2"/>
        <v>16.412211584625371</v>
      </c>
      <c r="J41" s="10">
        <f t="shared" si="3"/>
        <v>9.882189882189877</v>
      </c>
      <c r="K41" s="10">
        <f t="shared" si="4"/>
        <v>14.871652474392196</v>
      </c>
      <c r="L41" s="10">
        <f t="shared" si="5"/>
        <v>12.432432432432424</v>
      </c>
      <c r="M41" s="10">
        <f t="shared" si="6"/>
        <v>-10.515023694214451</v>
      </c>
      <c r="N41" s="10">
        <f t="shared" si="7"/>
        <v>33.645365482100161</v>
      </c>
      <c r="O41" s="39"/>
      <c r="P41" s="44">
        <f>P40+1</f>
        <v>3</v>
      </c>
      <c r="Q41" s="26"/>
      <c r="R41" s="26"/>
      <c r="S41" s="26"/>
    </row>
    <row r="42" spans="1:19">
      <c r="A42" s="2">
        <f>Data!A44</f>
        <v>40696</v>
      </c>
      <c r="B42" s="10">
        <f>(Data!B44-Data!B34)/Data!B34*100</f>
        <v>14.285714285714285</v>
      </c>
      <c r="C42" s="10">
        <f>(Data!C44-Data!C34)/Data!C34*100</f>
        <v>15.789473684210526</v>
      </c>
      <c r="D42" s="10">
        <f>(Data!D44-Data!D34)/Data!D34*100</f>
        <v>10.3125</v>
      </c>
      <c r="E42" s="10">
        <f>(Data!E44-Data!E34)/Data!E34*100</f>
        <v>20.446735395189002</v>
      </c>
      <c r="F42" s="10">
        <f>(Data!F44-Data!F34)/Data!F34*100</f>
        <v>0.61728395061728392</v>
      </c>
      <c r="G42" s="10">
        <f>(Data!G44-Data!G34)/Data!G34*100</f>
        <v>20.318725099601593</v>
      </c>
      <c r="H42" s="36">
        <v>4.5045045045045047</v>
      </c>
      <c r="I42" s="10">
        <f t="shared" si="2"/>
        <v>9.78120978120978</v>
      </c>
      <c r="J42" s="10">
        <f t="shared" si="3"/>
        <v>11.284969179706021</v>
      </c>
      <c r="K42" s="10">
        <f t="shared" si="4"/>
        <v>5.8079954954954953</v>
      </c>
      <c r="L42" s="10">
        <f t="shared" si="5"/>
        <v>15.942230890684497</v>
      </c>
      <c r="M42" s="10">
        <f t="shared" si="6"/>
        <v>-3.8872205538872207</v>
      </c>
      <c r="N42" s="10">
        <f>G42-$H42</f>
        <v>15.814220595097089</v>
      </c>
      <c r="O42" s="39"/>
      <c r="P42" s="44">
        <f t="shared" si="8"/>
        <v>4</v>
      </c>
      <c r="Q42" s="26"/>
      <c r="R42" s="26"/>
      <c r="S42" s="26"/>
    </row>
    <row r="43" spans="1:19">
      <c r="A43" s="2">
        <f>Data!A45</f>
        <v>40726</v>
      </c>
      <c r="B43" s="10">
        <f>(Data!B45-Data!B35)/Data!B35*100</f>
        <v>28.526645768025077</v>
      </c>
      <c r="C43" s="10">
        <f>(Data!C45-Data!C35)/Data!C35*100</f>
        <v>45.604395604395606</v>
      </c>
      <c r="D43" s="10">
        <f>(Data!D45-Data!D35)/Data!D35*100</f>
        <v>12.804878048780488</v>
      </c>
      <c r="E43" s="10">
        <f>(Data!E45-Data!E35)/Data!E35*100</f>
        <v>31.690140845070424</v>
      </c>
      <c r="F43" s="10">
        <f>(Data!F45-Data!F35)/Data!F35*100</f>
        <v>14.163090128755366</v>
      </c>
      <c r="G43" s="10">
        <f>(Data!G45-Data!G35)/Data!G35*100</f>
        <v>21.273712737127362</v>
      </c>
      <c r="H43" s="36">
        <v>6.0089686098654731</v>
      </c>
      <c r="I43" s="10">
        <f t="shared" si="2"/>
        <v>22.517677158159604</v>
      </c>
      <c r="J43" s="10">
        <f t="shared" si="3"/>
        <v>39.595426994530129</v>
      </c>
      <c r="K43" s="10">
        <f t="shared" si="4"/>
        <v>6.7959094389150145</v>
      </c>
      <c r="L43" s="10">
        <f t="shared" si="5"/>
        <v>25.681172235204951</v>
      </c>
      <c r="M43" s="10">
        <f t="shared" si="6"/>
        <v>8.1541215188898928</v>
      </c>
      <c r="N43" s="10">
        <f t="shared" si="7"/>
        <v>15.264744127261888</v>
      </c>
      <c r="O43" s="39"/>
      <c r="P43" s="44">
        <f t="shared" si="8"/>
        <v>5</v>
      </c>
      <c r="Q43" s="26"/>
      <c r="R43" s="26"/>
      <c r="S43" s="26"/>
    </row>
    <row r="44" spans="1:19">
      <c r="A44" s="2">
        <f>Data!A46</f>
        <v>40757</v>
      </c>
      <c r="B44" s="10">
        <f>(Data!B46-Data!B36)/Data!B36*100</f>
        <v>33.333333333333329</v>
      </c>
      <c r="C44" s="10">
        <f>(Data!C46-Data!C36)/Data!C36*100</f>
        <v>47.382920110192842</v>
      </c>
      <c r="D44" s="10">
        <f>(Data!D46-Data!D36)/Data!D36*100</f>
        <v>18.495297805642632</v>
      </c>
      <c r="E44" s="10">
        <f>(Data!E46-Data!E36)/Data!E36*100</f>
        <v>26.99490662139219</v>
      </c>
      <c r="F44" s="10">
        <f>(Data!F46-Data!F36)/Data!F36*100</f>
        <v>22.394678492239468</v>
      </c>
      <c r="G44" s="10">
        <f>(Data!G46-Data!G36)/Data!G36*100</f>
        <v>25.517241379310342</v>
      </c>
      <c r="H44" s="36">
        <v>6.1827956989247372</v>
      </c>
      <c r="I44" s="10">
        <f>B44-$H44</f>
        <v>27.150537634408593</v>
      </c>
      <c r="J44" s="10">
        <f t="shared" si="3"/>
        <v>41.200124411268106</v>
      </c>
      <c r="K44" s="10">
        <f t="shared" si="4"/>
        <v>12.312502106717895</v>
      </c>
      <c r="L44" s="10">
        <f t="shared" si="5"/>
        <v>20.812110922467454</v>
      </c>
      <c r="M44" s="10">
        <f t="shared" si="6"/>
        <v>16.211882793314729</v>
      </c>
      <c r="N44" s="10">
        <f t="shared" si="7"/>
        <v>19.334445680385606</v>
      </c>
      <c r="O44" s="39"/>
      <c r="P44" s="44">
        <f t="shared" si="8"/>
        <v>6</v>
      </c>
      <c r="Q44" s="26"/>
      <c r="R44" s="26"/>
      <c r="S44" s="26"/>
    </row>
    <row r="45" spans="1:19">
      <c r="A45" s="2">
        <f>Data!A47</f>
        <v>40788</v>
      </c>
      <c r="B45" s="10">
        <f>(Data!B47-Data!B37)/Data!B37*100</f>
        <v>27.859237536656888</v>
      </c>
      <c r="C45" s="10">
        <f>(Data!C47-Data!C37)/Data!C37*100</f>
        <v>48.901098901098898</v>
      </c>
      <c r="D45" s="10">
        <f>(Data!D47-Data!D37)/Data!D37*100</f>
        <v>20.440251572327046</v>
      </c>
      <c r="E45" s="10">
        <f>(Data!E47-Data!E37)/Data!E37*100</f>
        <v>20.733652312599681</v>
      </c>
      <c r="F45" s="10">
        <f>(Data!F47-Data!F37)/Data!F37*100</f>
        <v>20.842572062084258</v>
      </c>
      <c r="G45" s="10">
        <f>(Data!G47-Data!G37)/Data!G37*100</f>
        <v>25.517241379310342</v>
      </c>
      <c r="H45" s="36">
        <v>6.8161434977578423</v>
      </c>
      <c r="I45" s="10">
        <f t="shared" si="2"/>
        <v>21.043094038899046</v>
      </c>
      <c r="J45" s="10">
        <f t="shared" si="3"/>
        <v>42.084955403341056</v>
      </c>
      <c r="K45" s="10">
        <f t="shared" si="4"/>
        <v>13.624108074569204</v>
      </c>
      <c r="L45" s="10">
        <f t="shared" si="5"/>
        <v>13.917508814841838</v>
      </c>
      <c r="M45" s="10">
        <f t="shared" si="6"/>
        <v>14.026428564326416</v>
      </c>
      <c r="N45" s="10">
        <f t="shared" si="7"/>
        <v>18.701097881552499</v>
      </c>
      <c r="O45" s="39"/>
      <c r="P45" s="44">
        <f t="shared" si="8"/>
        <v>7</v>
      </c>
      <c r="Q45" s="26"/>
      <c r="R45" s="26"/>
      <c r="S45" s="26"/>
    </row>
    <row r="46" spans="1:19">
      <c r="A46" s="2">
        <v>40849</v>
      </c>
      <c r="B46" s="10">
        <f>(Data!B49-Data!B38)/Data!B38*100</f>
        <v>28.347107438016529</v>
      </c>
      <c r="C46" s="10">
        <f>(Data!C49-Data!C38)/Data!C38*100</f>
        <v>61.217616580310889</v>
      </c>
      <c r="D46" s="10">
        <f>(Data!D49-Data!D38)/Data!D38*100</f>
        <v>29.079754601226991</v>
      </c>
      <c r="E46" s="10">
        <f>(Data!E49-Data!E38)/Data!E38*100</f>
        <v>26.491499227202475</v>
      </c>
      <c r="F46" s="10">
        <f>(Data!F49-Data!F38)/Data!F38*100</f>
        <v>26.969696969696972</v>
      </c>
      <c r="G46" s="10">
        <f>(Data!G49-Data!G38)/Data!G38*100</f>
        <v>33.833560709413376</v>
      </c>
      <c r="H46" s="36">
        <v>6</v>
      </c>
      <c r="I46" s="10">
        <f t="shared" si="2"/>
        <v>22.347107438016529</v>
      </c>
      <c r="J46" s="10">
        <f t="shared" si="3"/>
        <v>55.217616580310889</v>
      </c>
      <c r="K46" s="10">
        <f t="shared" si="4"/>
        <v>23.079754601226991</v>
      </c>
      <c r="L46" s="10">
        <f t="shared" si="5"/>
        <v>20.491499227202475</v>
      </c>
      <c r="M46" s="10">
        <f t="shared" si="6"/>
        <v>20.969696969696972</v>
      </c>
      <c r="N46" s="10">
        <f t="shared" si="7"/>
        <v>27.833560709413376</v>
      </c>
      <c r="O46" s="39"/>
      <c r="P46" s="44">
        <f t="shared" si="8"/>
        <v>8</v>
      </c>
      <c r="Q46" s="26"/>
      <c r="R46" s="26"/>
      <c r="S46" s="26"/>
    </row>
    <row r="47" spans="1:19">
      <c r="A47" s="2">
        <v>40878</v>
      </c>
      <c r="B47" s="10">
        <f>(Data!B50-Data!B39)/Data!B39*100</f>
        <v>28.347107438016529</v>
      </c>
      <c r="C47" s="10">
        <f>(Data!C50-Data!C39)/Data!C39*100</f>
        <v>57.493796526054588</v>
      </c>
      <c r="D47" s="10">
        <f>(Data!D50-Data!D39)/Data!D39*100</f>
        <v>30.185185185185187</v>
      </c>
      <c r="E47" s="10">
        <f>(Data!E50-Data!E39)/Data!E39*100</f>
        <v>20.657492354740061</v>
      </c>
      <c r="F47" s="10">
        <f>(Data!F50-Data!F39)/Data!F39*100</f>
        <v>27.130620985010705</v>
      </c>
      <c r="G47" s="10">
        <f>(Data!G50-Data!G39)/Data!G39*100</f>
        <v>37.617135207496652</v>
      </c>
      <c r="H47" s="36">
        <v>6</v>
      </c>
      <c r="I47" s="10">
        <f t="shared" si="2"/>
        <v>22.347107438016529</v>
      </c>
      <c r="J47" s="10">
        <f t="shared" si="3"/>
        <v>51.493796526054588</v>
      </c>
      <c r="K47" s="10">
        <f t="shared" si="4"/>
        <v>24.185185185185187</v>
      </c>
      <c r="L47" s="10">
        <f t="shared" si="5"/>
        <v>14.657492354740061</v>
      </c>
      <c r="M47" s="10">
        <f t="shared" si="6"/>
        <v>21.130620985010705</v>
      </c>
      <c r="N47" s="10">
        <f t="shared" si="7"/>
        <v>31.617135207496652</v>
      </c>
      <c r="O47" s="39"/>
      <c r="P47" s="44">
        <f t="shared" si="8"/>
        <v>9</v>
      </c>
      <c r="Q47" s="26"/>
      <c r="R47" s="26"/>
      <c r="S47" s="26"/>
    </row>
    <row r="48" spans="1:19">
      <c r="A48" s="2">
        <v>40910</v>
      </c>
      <c r="B48" s="10">
        <f>(Data!B51-Data!B40)/Data!B40*100</f>
        <v>22.506887052341597</v>
      </c>
      <c r="C48" s="10">
        <f>(Data!C51-Data!C40)/Data!C40*100</f>
        <v>33.867276887871853</v>
      </c>
      <c r="D48" s="10">
        <f>(Data!D51-Data!D40)/Data!D40*100</f>
        <v>26.836419753086421</v>
      </c>
      <c r="E48" s="10">
        <f>(Data!E51-Data!E40)/Data!E40*100</f>
        <v>11.903669724770642</v>
      </c>
      <c r="F48" s="10">
        <f>(Data!F51-Data!F40)/Data!F40*100</f>
        <v>27.187499999999996</v>
      </c>
      <c r="G48" s="10">
        <f>(Data!G51-Data!G40)/Data!G40*100</f>
        <v>30.779220779220779</v>
      </c>
      <c r="H48" s="11">
        <v>6.1</v>
      </c>
      <c r="I48" s="10">
        <f t="shared" si="2"/>
        <v>16.406887052341595</v>
      </c>
      <c r="J48" s="10">
        <f t="shared" si="3"/>
        <v>27.767276887871851</v>
      </c>
      <c r="K48" s="10">
        <f t="shared" si="4"/>
        <v>20.736419753086423</v>
      </c>
      <c r="L48" s="10">
        <f t="shared" si="5"/>
        <v>5.8036697247706428</v>
      </c>
      <c r="M48" s="10">
        <f t="shared" si="6"/>
        <v>21.087499999999999</v>
      </c>
      <c r="N48" s="10">
        <f t="shared" si="7"/>
        <v>24.679220779220778</v>
      </c>
      <c r="O48" s="39"/>
      <c r="P48" s="40"/>
    </row>
    <row r="49" spans="1:16">
      <c r="A49" s="2">
        <v>40943</v>
      </c>
      <c r="B49" s="10">
        <f>(Data!B52-Data!B41)/Data!B41*100</f>
        <v>16.666666666666664</v>
      </c>
      <c r="C49" s="10">
        <f>(Data!C52-Data!C41)/Data!C41*100</f>
        <v>20.835214446952595</v>
      </c>
      <c r="D49" s="10">
        <f>(Data!D52-Data!D41)/Data!D41*100</f>
        <v>23.487654320987655</v>
      </c>
      <c r="E49" s="10">
        <f>(Data!E52-Data!E41)/Data!E41*100</f>
        <v>8.1089743589743595</v>
      </c>
      <c r="F49" s="10">
        <f>(Data!F52-Data!F41)/Data!F41*100</f>
        <v>26.422413793103448</v>
      </c>
      <c r="G49" s="10">
        <f>(Data!G52-Data!G41)/Data!G41*100</f>
        <v>25.750000000000007</v>
      </c>
      <c r="H49" s="11">
        <v>6.3</v>
      </c>
      <c r="I49" s="10">
        <f t="shared" si="2"/>
        <v>10.366666666666664</v>
      </c>
      <c r="J49" s="10">
        <f t="shared" si="3"/>
        <v>14.535214446952594</v>
      </c>
      <c r="K49" s="10">
        <f t="shared" si="4"/>
        <v>17.187654320987654</v>
      </c>
      <c r="L49" s="10">
        <f t="shared" si="5"/>
        <v>1.8089743589743597</v>
      </c>
      <c r="M49" s="10">
        <f t="shared" si="6"/>
        <v>20.122413793103448</v>
      </c>
      <c r="N49" s="10">
        <f t="shared" si="7"/>
        <v>19.450000000000006</v>
      </c>
      <c r="O49" s="39"/>
      <c r="P49" s="40"/>
    </row>
    <row r="50" spans="1:16">
      <c r="A50" s="2">
        <v>40969</v>
      </c>
      <c r="B50" s="10">
        <f>(Data!B53-Data!B42)/Data!B42*100</f>
        <v>15.395095367847411</v>
      </c>
      <c r="C50" s="10">
        <f>(Data!C53-Data!C42)/Data!C42*100</f>
        <v>16.369565217391305</v>
      </c>
      <c r="D50" s="10">
        <f>(Data!D53-Data!D42)/Data!D42*100</f>
        <v>20.748502994011975</v>
      </c>
      <c r="E50" s="10">
        <f>(Data!E53-Data!E42)/Data!E42*100</f>
        <v>1.8575851393188854</v>
      </c>
      <c r="F50" s="10">
        <f>(Data!F53-Data!F42)/Data!F42*100</f>
        <v>24.645833333333332</v>
      </c>
      <c r="G50" s="10">
        <f>(Data!G53-Data!G42)/Data!G42*100</f>
        <v>17.592592592592588</v>
      </c>
      <c r="H50" s="11">
        <v>6.1</v>
      </c>
      <c r="I50" s="10">
        <f t="shared" si="2"/>
        <v>9.2950953678474111</v>
      </c>
      <c r="J50" s="10">
        <f t="shared" si="3"/>
        <v>10.269565217391305</v>
      </c>
      <c r="K50" s="10">
        <f t="shared" si="4"/>
        <v>14.648502994011976</v>
      </c>
      <c r="L50" s="10">
        <f t="shared" si="5"/>
        <v>-4.2424148606811141</v>
      </c>
      <c r="M50" s="10">
        <f t="shared" si="6"/>
        <v>18.545833333333334</v>
      </c>
      <c r="N50" s="10">
        <f t="shared" si="7"/>
        <v>11.492592592592588</v>
      </c>
      <c r="O50" s="39"/>
      <c r="P50" s="40"/>
    </row>
    <row r="51" spans="1:16">
      <c r="A51" s="2">
        <v>41000</v>
      </c>
      <c r="B51" s="10">
        <f>(Data!B54-Data!B43)/Data!B43*100</f>
        <v>3.3333333333333335</v>
      </c>
      <c r="C51" s="10">
        <f>(Data!C54-Data!C43)/Data!C43*100</f>
        <v>19.234234234234236</v>
      </c>
      <c r="D51" s="10">
        <f>(Data!D54-Data!D43)/Data!D43*100</f>
        <v>12.766570605187319</v>
      </c>
      <c r="E51" s="10">
        <f>(Data!E54-Data!E43)/Data!E43*100</f>
        <v>1.7492260061919502</v>
      </c>
      <c r="F51" s="10">
        <f>(Data!F54-Data!F43)/Data!F43*100</f>
        <v>21.731958762886595</v>
      </c>
      <c r="G51" s="10">
        <f>(Data!G54-Data!G43)/Data!G43*100</f>
        <v>12.711864406779675</v>
      </c>
      <c r="H51" s="45">
        <v>6.1</v>
      </c>
      <c r="I51" s="10">
        <f t="shared" si="2"/>
        <v>-2.7666666666666662</v>
      </c>
      <c r="J51" s="10">
        <f t="shared" si="3"/>
        <v>13.134234234234237</v>
      </c>
      <c r="K51" s="10">
        <f t="shared" si="4"/>
        <v>6.666570605187319</v>
      </c>
      <c r="L51" s="10">
        <f t="shared" si="5"/>
        <v>-4.3507739938080494</v>
      </c>
      <c r="M51" s="10">
        <f t="shared" si="6"/>
        <v>15.631958762886596</v>
      </c>
      <c r="N51" s="10">
        <f t="shared" si="7"/>
        <v>6.6118644067796755</v>
      </c>
      <c r="O51" s="39"/>
      <c r="P51" s="39"/>
    </row>
    <row r="52" spans="1:16">
      <c r="A52" s="2">
        <v>41030</v>
      </c>
      <c r="B52" s="10">
        <f>(Data!B55-Data!B43)/Data!B43*100</f>
        <v>3.3333333333333335</v>
      </c>
      <c r="C52" s="10">
        <f>(Data!C55-Data!C43)/Data!C43*100</f>
        <v>21.891891891891895</v>
      </c>
      <c r="D52" s="10">
        <f>(Data!D55-Data!D43)/Data!D43*100</f>
        <v>8.7896253602305485</v>
      </c>
      <c r="E52" s="10">
        <f>(Data!E55-Data!E43)/Data!E43*100</f>
        <v>6.7182662538699685</v>
      </c>
      <c r="F52" s="10">
        <f>(Data!F55-Data!F43)/Data!F43*100</f>
        <v>20.907216494845361</v>
      </c>
      <c r="G52" s="10">
        <f>(Data!G55-Data!G43)/Data!G43*100</f>
        <v>13.665254237288146</v>
      </c>
      <c r="H52" s="45">
        <v>6.1</v>
      </c>
      <c r="I52" s="10">
        <f t="shared" si="2"/>
        <v>-2.7666666666666662</v>
      </c>
      <c r="J52" s="10">
        <f t="shared" si="3"/>
        <v>15.791891891891895</v>
      </c>
      <c r="K52" s="10">
        <f t="shared" si="4"/>
        <v>2.6896253602305489</v>
      </c>
      <c r="L52" s="10">
        <f t="shared" si="5"/>
        <v>0.61826625386996881</v>
      </c>
      <c r="M52" s="10">
        <f t="shared" si="6"/>
        <v>14.807216494845362</v>
      </c>
      <c r="N52" s="10">
        <f t="shared" si="7"/>
        <v>7.5652542372881459</v>
      </c>
      <c r="O52" s="39"/>
      <c r="P52" s="39"/>
    </row>
    <row r="53" spans="1:16" ht="15.75">
      <c r="A53" s="15"/>
      <c r="B53" s="15"/>
      <c r="C53" s="15"/>
      <c r="D53" s="15"/>
      <c r="E53" s="15"/>
      <c r="F53" s="15"/>
      <c r="G53" s="15"/>
      <c r="H53" s="15"/>
    </row>
    <row r="54" spans="1:16" ht="15.75">
      <c r="A54" s="2"/>
      <c r="B54" s="15"/>
      <c r="C54" s="15"/>
      <c r="D54" s="15"/>
      <c r="E54" s="15"/>
      <c r="F54" s="15"/>
      <c r="G54" s="16"/>
    </row>
    <row r="55" spans="1:16" ht="15.75">
      <c r="A55" s="2"/>
      <c r="B55" s="17"/>
      <c r="C55" s="17"/>
      <c r="D55" s="15"/>
      <c r="E55" s="15"/>
      <c r="F55" s="15"/>
      <c r="G55" s="16"/>
    </row>
    <row r="56" spans="1:16" ht="15.75">
      <c r="A56" s="2"/>
      <c r="B56" s="15"/>
      <c r="C56" s="15"/>
      <c r="D56" s="15"/>
      <c r="E56" s="15"/>
      <c r="F56" s="15"/>
      <c r="G56" s="16"/>
    </row>
    <row r="57" spans="1:16" ht="15.75">
      <c r="A57" s="2"/>
      <c r="B57" s="15"/>
      <c r="C57" s="15"/>
      <c r="D57" s="15"/>
      <c r="E57" s="15"/>
      <c r="F57" s="15"/>
      <c r="G57" s="16"/>
    </row>
    <row r="58" spans="1:16" ht="15.75">
      <c r="A58" s="2"/>
      <c r="B58" s="17"/>
      <c r="C58" s="15"/>
      <c r="D58" s="15"/>
      <c r="E58" s="15"/>
      <c r="F58" s="15"/>
      <c r="G58" s="16"/>
    </row>
    <row r="59" spans="1:16" ht="15.75">
      <c r="A59" s="2"/>
      <c r="B59" s="17"/>
      <c r="C59" s="15"/>
      <c r="D59" s="15"/>
      <c r="E59" s="15"/>
      <c r="F59" s="15"/>
      <c r="G59" s="16"/>
    </row>
    <row r="60" spans="1:16" ht="15.75">
      <c r="A60" s="2"/>
      <c r="B60" s="17"/>
      <c r="C60" s="15"/>
      <c r="D60" s="15"/>
      <c r="E60" s="15"/>
      <c r="F60" s="15"/>
      <c r="G60" s="16"/>
    </row>
    <row r="61" spans="1:16" ht="15.75">
      <c r="A61" s="2"/>
      <c r="B61" s="17"/>
      <c r="C61" s="15"/>
      <c r="D61" s="15"/>
      <c r="E61" s="15"/>
      <c r="F61" s="15"/>
      <c r="G61" s="16"/>
    </row>
    <row r="62" spans="1:16" ht="15.75">
      <c r="A62" s="2"/>
      <c r="B62" s="17"/>
      <c r="C62" s="15"/>
      <c r="D62" s="15"/>
      <c r="E62" s="15"/>
      <c r="F62" s="15"/>
      <c r="G62" s="16"/>
    </row>
    <row r="63" spans="1:16" ht="15.75">
      <c r="A63" s="2"/>
      <c r="B63" s="17"/>
      <c r="C63" s="15"/>
      <c r="D63" s="15"/>
      <c r="E63" s="15"/>
      <c r="F63" s="15"/>
      <c r="G63" s="16"/>
    </row>
    <row r="64" spans="1:16" ht="15.75">
      <c r="A64" s="2"/>
      <c r="B64" s="17"/>
      <c r="C64" s="15"/>
      <c r="D64" s="15"/>
      <c r="E64" s="15"/>
      <c r="F64" s="15"/>
      <c r="G64" s="16"/>
    </row>
    <row r="65" spans="1:7" ht="15.75">
      <c r="A65" s="2"/>
      <c r="B65" s="17"/>
      <c r="C65" s="15"/>
      <c r="D65" s="15"/>
      <c r="E65" s="15"/>
      <c r="F65" s="15"/>
      <c r="G65" s="16"/>
    </row>
    <row r="66" spans="1:7" ht="15.75">
      <c r="A66" s="2"/>
      <c r="B66" s="17"/>
      <c r="C66" s="15"/>
      <c r="D66" s="15"/>
      <c r="E66" s="15"/>
      <c r="F66" s="15"/>
      <c r="G66" s="16"/>
    </row>
    <row r="67" spans="1:7" ht="15.75">
      <c r="A67" s="2"/>
      <c r="B67" s="17"/>
      <c r="C67" s="15"/>
      <c r="D67" s="15"/>
      <c r="E67" s="15"/>
      <c r="F67" s="15"/>
      <c r="G67" s="16"/>
    </row>
    <row r="68" spans="1:7" ht="15.75">
      <c r="A68" s="2"/>
      <c r="B68" s="17"/>
      <c r="C68" s="15"/>
      <c r="D68" s="15"/>
      <c r="E68" s="15"/>
      <c r="F68" s="15"/>
      <c r="G68" s="18"/>
    </row>
    <row r="69" spans="1:7" ht="15.75">
      <c r="A69" s="2"/>
      <c r="B69" s="17"/>
      <c r="C69" s="15"/>
      <c r="D69" s="15"/>
      <c r="E69" s="15"/>
      <c r="F69" s="15"/>
      <c r="G69" s="18"/>
    </row>
    <row r="70" spans="1:7" ht="15.75">
      <c r="A70" s="2"/>
      <c r="B70" s="17"/>
      <c r="C70" s="15"/>
      <c r="D70" s="15"/>
      <c r="E70" s="15"/>
      <c r="F70" s="15"/>
      <c r="G70" s="18"/>
    </row>
    <row r="71" spans="1:7" ht="15.75">
      <c r="A71" s="2"/>
      <c r="B71" s="17"/>
      <c r="C71" s="15"/>
      <c r="D71" s="15"/>
      <c r="E71" s="15"/>
      <c r="F71" s="15"/>
      <c r="G71" s="18"/>
    </row>
    <row r="72" spans="1:7" ht="15.75">
      <c r="A72" s="2"/>
      <c r="B72" s="17"/>
      <c r="C72" s="15"/>
      <c r="D72" s="15"/>
      <c r="E72" s="15"/>
      <c r="F72" s="15"/>
      <c r="G72" s="18"/>
    </row>
    <row r="73" spans="1:7" ht="15.75">
      <c r="A73" s="2"/>
      <c r="B73" s="17"/>
      <c r="C73" s="15"/>
      <c r="D73" s="15"/>
      <c r="E73" s="15"/>
      <c r="F73" s="15"/>
      <c r="G73" s="18"/>
    </row>
    <row r="74" spans="1:7" ht="15.75">
      <c r="A74" s="2"/>
      <c r="B74" s="17"/>
      <c r="C74" s="15"/>
      <c r="D74" s="15"/>
      <c r="E74" s="15"/>
      <c r="F74" s="15"/>
      <c r="G74" s="18"/>
    </row>
    <row r="75" spans="1:7" ht="15.75">
      <c r="A75" s="2"/>
      <c r="B75" s="17"/>
      <c r="C75" s="15"/>
      <c r="D75" s="15"/>
      <c r="E75" s="15"/>
      <c r="F75" s="15"/>
      <c r="G75" s="18"/>
    </row>
    <row r="76" spans="1:7" ht="15.75">
      <c r="A76" s="2"/>
      <c r="B76" s="17"/>
      <c r="C76" s="15"/>
      <c r="D76" s="15"/>
      <c r="E76" s="15"/>
      <c r="F76" s="15"/>
      <c r="G76" s="18"/>
    </row>
    <row r="77" spans="1:7" ht="15.75">
      <c r="A77" s="2"/>
      <c r="B77" s="17"/>
      <c r="C77" s="15"/>
      <c r="D77" s="15"/>
      <c r="E77" s="15"/>
      <c r="F77" s="15"/>
      <c r="G77" s="18"/>
    </row>
    <row r="78" spans="1:7" ht="15.75">
      <c r="A78" s="2"/>
      <c r="B78" s="17"/>
      <c r="C78" s="15"/>
      <c r="D78" s="15"/>
      <c r="E78" s="15"/>
      <c r="F78" s="15"/>
      <c r="G78" s="18"/>
    </row>
    <row r="79" spans="1:7" ht="15.75">
      <c r="A79" s="2"/>
      <c r="B79" s="17"/>
      <c r="C79" s="15"/>
      <c r="D79" s="15"/>
      <c r="E79" s="15"/>
      <c r="F79" s="15"/>
      <c r="G79" s="18"/>
    </row>
    <row r="80" spans="1:7" ht="15.75">
      <c r="A80" s="2"/>
      <c r="B80" s="17"/>
      <c r="C80" s="15"/>
      <c r="D80" s="15"/>
      <c r="E80" s="15"/>
      <c r="F80" s="15"/>
      <c r="G80" s="18"/>
    </row>
    <row r="81" spans="1:7" ht="15.75">
      <c r="A81" s="2"/>
      <c r="B81" s="17"/>
      <c r="C81" s="17"/>
      <c r="D81" s="17"/>
      <c r="E81" s="17"/>
      <c r="F81" s="17"/>
      <c r="G81" s="18"/>
    </row>
    <row r="82" spans="1:7" ht="15.75">
      <c r="A82" s="2"/>
      <c r="B82" s="17"/>
      <c r="C82" s="17"/>
      <c r="D82" s="17"/>
      <c r="E82" s="17"/>
      <c r="F82" s="17"/>
      <c r="G82" s="18"/>
    </row>
    <row r="83" spans="1:7" ht="15.75">
      <c r="A83" s="2"/>
      <c r="B83" s="19"/>
      <c r="C83" s="17"/>
      <c r="D83" s="17"/>
      <c r="E83" s="17"/>
      <c r="F83" s="17"/>
      <c r="G83" s="18"/>
    </row>
    <row r="84" spans="1:7" ht="15.75">
      <c r="A84" s="2"/>
      <c r="B84" s="17"/>
      <c r="C84" s="17"/>
      <c r="D84" s="17"/>
      <c r="E84" s="17"/>
      <c r="F84" s="17"/>
      <c r="G84" s="18"/>
    </row>
    <row r="85" spans="1:7" ht="15.75">
      <c r="A85" s="2"/>
      <c r="B85" s="17"/>
      <c r="C85" s="17"/>
      <c r="D85" s="17"/>
      <c r="E85" s="17"/>
      <c r="F85" s="17"/>
      <c r="G85" s="18"/>
    </row>
    <row r="86" spans="1:7" ht="15.75">
      <c r="A86" s="2"/>
      <c r="B86" s="17"/>
      <c r="C86" s="17"/>
      <c r="D86" s="17"/>
      <c r="E86" s="17"/>
      <c r="F86" s="17"/>
      <c r="G86" s="18"/>
    </row>
    <row r="87" spans="1:7" ht="15.75">
      <c r="A87" s="2"/>
      <c r="B87" s="17"/>
      <c r="C87" s="17"/>
      <c r="D87" s="17"/>
      <c r="E87" s="17"/>
      <c r="F87" s="17"/>
      <c r="G87" s="18"/>
    </row>
    <row r="88" spans="1:7" ht="15.75">
      <c r="A88" s="2"/>
      <c r="B88" s="17"/>
      <c r="C88" s="17"/>
      <c r="D88" s="17"/>
      <c r="E88" s="17"/>
      <c r="F88" s="17"/>
      <c r="G88" s="18"/>
    </row>
    <row r="89" spans="1:7" ht="15.75">
      <c r="A89" s="2"/>
      <c r="B89" s="17"/>
      <c r="C89" s="17"/>
      <c r="D89" s="17"/>
      <c r="E89" s="17"/>
      <c r="F89" s="17"/>
      <c r="G89" s="18"/>
    </row>
    <row r="90" spans="1:7" ht="15.75">
      <c r="A90" s="2"/>
      <c r="B90" s="17"/>
      <c r="C90" s="17"/>
      <c r="D90" s="17"/>
      <c r="E90" s="17"/>
      <c r="F90" s="17"/>
      <c r="G90" s="18"/>
    </row>
    <row r="91" spans="1:7" ht="15.75">
      <c r="A91" s="2"/>
      <c r="B91" s="17"/>
      <c r="C91" s="17"/>
      <c r="D91" s="17"/>
      <c r="E91" s="17"/>
      <c r="F91" s="17"/>
      <c r="G91" s="18"/>
    </row>
    <row r="92" spans="1:7" ht="15.75">
      <c r="A92" s="2"/>
      <c r="B92" s="17"/>
      <c r="C92" s="17"/>
      <c r="D92" s="17"/>
      <c r="E92" s="17"/>
      <c r="F92" s="17"/>
      <c r="G92" s="18"/>
    </row>
    <row r="93" spans="1:7" ht="15.75">
      <c r="A93" s="2"/>
      <c r="B93" s="17"/>
      <c r="C93" s="17"/>
      <c r="D93" s="17"/>
      <c r="E93" s="17"/>
      <c r="F93" s="17"/>
      <c r="G93" s="18"/>
    </row>
    <row r="94" spans="1:7" ht="15.75">
      <c r="A94" s="2"/>
      <c r="B94" s="17"/>
      <c r="C94" s="17"/>
      <c r="D94" s="17"/>
      <c r="E94" s="17"/>
      <c r="F94" s="17"/>
      <c r="G94" s="18"/>
    </row>
    <row r="95" spans="1:7" ht="15.75">
      <c r="A95" s="2"/>
      <c r="B95" s="17"/>
      <c r="C95" s="17"/>
      <c r="D95" s="17"/>
      <c r="E95" s="17"/>
      <c r="F95" s="17"/>
      <c r="G95" s="18"/>
    </row>
    <row r="96" spans="1:7" ht="15.75">
      <c r="A96" s="2"/>
      <c r="B96" s="17"/>
      <c r="C96" s="17"/>
      <c r="D96" s="17"/>
      <c r="E96" s="17"/>
      <c r="F96" s="17"/>
      <c r="G96" s="18"/>
    </row>
    <row r="97" spans="1:7" ht="15.75">
      <c r="A97" s="2"/>
      <c r="B97" s="17"/>
      <c r="C97" s="17"/>
      <c r="D97" s="17"/>
      <c r="E97" s="17"/>
      <c r="F97" s="17"/>
      <c r="G97" s="18"/>
    </row>
    <row r="98" spans="1:7" ht="15.75">
      <c r="A98" s="2"/>
      <c r="B98" s="17"/>
      <c r="C98" s="17"/>
      <c r="D98" s="17"/>
      <c r="E98" s="17"/>
      <c r="F98" s="17"/>
      <c r="G98" s="18"/>
    </row>
    <row r="99" spans="1:7" ht="15.75">
      <c r="A99" s="2"/>
      <c r="B99" s="17"/>
      <c r="C99" s="17"/>
      <c r="D99" s="17"/>
      <c r="E99" s="17"/>
      <c r="F99" s="17"/>
      <c r="G99" s="18"/>
    </row>
    <row r="100" spans="1:7" ht="15.75">
      <c r="A100" s="2"/>
      <c r="B100" s="17"/>
      <c r="C100" s="17"/>
      <c r="D100" s="17"/>
      <c r="E100" s="17"/>
      <c r="F100" s="17"/>
      <c r="G100" s="18"/>
    </row>
  </sheetData>
  <mergeCells count="2">
    <mergeCell ref="B4:G4"/>
    <mergeCell ref="I4:N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0"/>
  <sheetViews>
    <sheetView zoomScale="83" zoomScaleNormal="83" workbookViewId="0">
      <selection activeCell="F20" sqref="F20"/>
    </sheetView>
  </sheetViews>
  <sheetFormatPr defaultRowHeight="12.75"/>
  <cols>
    <col min="1" max="1" width="21.28515625" customWidth="1"/>
    <col min="2" max="3" width="9.28515625" style="11" bestFit="1" customWidth="1"/>
    <col min="4" max="4" width="11" style="11" bestFit="1" customWidth="1"/>
    <col min="5" max="5" width="9.28515625" style="11" customWidth="1"/>
    <col min="6" max="6" width="9.28515625" style="11" bestFit="1" customWidth="1"/>
    <col min="7" max="7" width="13.28515625" style="11" customWidth="1"/>
  </cols>
  <sheetData>
    <row r="1" spans="1:8" ht="18">
      <c r="A1" s="33"/>
      <c r="B1" s="31" t="s">
        <v>5</v>
      </c>
      <c r="C1" s="34"/>
      <c r="D1" s="34"/>
      <c r="E1" s="14"/>
    </row>
    <row r="2" spans="1:8" ht="18">
      <c r="A2" s="33"/>
      <c r="B2" s="32" t="s">
        <v>6</v>
      </c>
      <c r="C2" s="35"/>
      <c r="D2" s="35"/>
      <c r="E2" s="14"/>
      <c r="G2" s="14"/>
    </row>
    <row r="3" spans="1:8" ht="18">
      <c r="A3" s="3"/>
      <c r="B3" s="14"/>
      <c r="C3" s="14"/>
      <c r="D3" s="14"/>
      <c r="G3" s="28"/>
    </row>
    <row r="4" spans="1:8" ht="15.75">
      <c r="A4" s="29"/>
      <c r="B4" s="29" t="s">
        <v>0</v>
      </c>
      <c r="C4" s="29" t="s">
        <v>1</v>
      </c>
      <c r="D4" s="29" t="s">
        <v>2</v>
      </c>
      <c r="E4" s="29" t="s">
        <v>3</v>
      </c>
      <c r="F4" s="29" t="s">
        <v>4</v>
      </c>
      <c r="G4" s="30" t="s">
        <v>7</v>
      </c>
    </row>
    <row r="5" spans="1:8" ht="15.75">
      <c r="A5" s="2">
        <v>35796</v>
      </c>
      <c r="B5" s="15">
        <v>800</v>
      </c>
      <c r="C5" s="15">
        <v>1120</v>
      </c>
      <c r="D5" s="15">
        <v>901</v>
      </c>
      <c r="E5" s="15">
        <v>1603</v>
      </c>
      <c r="F5" s="15">
        <v>1050</v>
      </c>
      <c r="G5" s="16">
        <v>1.84</v>
      </c>
    </row>
    <row r="6" spans="1:8" ht="15.75">
      <c r="A6" s="2">
        <v>37865</v>
      </c>
      <c r="B6" s="17">
        <v>1775</v>
      </c>
      <c r="C6" s="17">
        <v>2280</v>
      </c>
      <c r="D6" s="15">
        <v>1510</v>
      </c>
      <c r="E6" s="15">
        <v>2760</v>
      </c>
      <c r="F6" s="15">
        <v>2050</v>
      </c>
      <c r="G6" s="16">
        <v>3.23</v>
      </c>
      <c r="H6" s="1"/>
    </row>
    <row r="7" spans="1:8" ht="15.75">
      <c r="A7" s="2">
        <v>39083</v>
      </c>
      <c r="B7" s="15">
        <v>2350</v>
      </c>
      <c r="C7" s="15">
        <v>2900</v>
      </c>
      <c r="D7" s="15">
        <v>1995</v>
      </c>
      <c r="E7" s="15">
        <v>3650</v>
      </c>
      <c r="F7" s="15">
        <v>2600</v>
      </c>
      <c r="G7" s="16">
        <v>5.42</v>
      </c>
      <c r="H7" s="1"/>
    </row>
    <row r="8" spans="1:8" ht="15.75">
      <c r="A8" s="2">
        <v>39479</v>
      </c>
      <c r="B8" s="15">
        <v>3500</v>
      </c>
      <c r="C8" s="15">
        <v>4430</v>
      </c>
      <c r="D8" s="15">
        <v>3930</v>
      </c>
      <c r="E8" s="15">
        <v>7850</v>
      </c>
      <c r="F8" s="15">
        <v>4460</v>
      </c>
      <c r="G8" s="16">
        <v>7.27</v>
      </c>
    </row>
    <row r="9" spans="1:8" ht="15.75">
      <c r="A9" s="2">
        <v>39512</v>
      </c>
      <c r="B9" s="17">
        <v>3520</v>
      </c>
      <c r="C9" s="15">
        <v>4720</v>
      </c>
      <c r="D9" s="15">
        <v>5810</v>
      </c>
      <c r="E9" s="15">
        <v>9320</v>
      </c>
      <c r="F9" s="15">
        <v>5500</v>
      </c>
      <c r="G9" s="16">
        <v>8.0500000000000007</v>
      </c>
    </row>
    <row r="10" spans="1:8" ht="15.75">
      <c r="A10" s="2">
        <v>39539</v>
      </c>
      <c r="B10" s="17">
        <v>3880</v>
      </c>
      <c r="C10" s="15">
        <v>4910</v>
      </c>
      <c r="D10" s="15">
        <v>6490</v>
      </c>
      <c r="E10" s="15">
        <v>11790</v>
      </c>
      <c r="F10" s="15">
        <v>7170</v>
      </c>
      <c r="G10" s="16">
        <v>9.34</v>
      </c>
    </row>
    <row r="11" spans="1:8" ht="15.75">
      <c r="A11" s="2">
        <v>39569</v>
      </c>
      <c r="B11" s="17">
        <v>4320</v>
      </c>
      <c r="C11" s="15">
        <v>6410</v>
      </c>
      <c r="D11" s="15">
        <v>7320</v>
      </c>
      <c r="E11" s="15">
        <v>15910</v>
      </c>
      <c r="F11" s="15">
        <v>8500</v>
      </c>
      <c r="G11" s="16">
        <v>10.06</v>
      </c>
    </row>
    <row r="12" spans="1:8" ht="15.75">
      <c r="A12" s="2">
        <v>39600</v>
      </c>
      <c r="B12" s="17">
        <v>5290</v>
      </c>
      <c r="C12" s="15">
        <v>7560</v>
      </c>
      <c r="D12" s="15">
        <v>7600</v>
      </c>
      <c r="E12" s="15">
        <v>14250</v>
      </c>
      <c r="F12" s="15">
        <v>9130</v>
      </c>
      <c r="G12" s="16">
        <v>10.76</v>
      </c>
    </row>
    <row r="13" spans="1:8" ht="15.75">
      <c r="A13" s="2">
        <v>39630</v>
      </c>
      <c r="B13" s="17">
        <v>6000</v>
      </c>
      <c r="C13" s="15">
        <v>7690</v>
      </c>
      <c r="D13" s="15">
        <v>7450</v>
      </c>
      <c r="E13" s="15">
        <v>14060</v>
      </c>
      <c r="F13" s="15">
        <v>10000</v>
      </c>
      <c r="G13" s="16">
        <v>11.39</v>
      </c>
    </row>
    <row r="14" spans="1:8" ht="15.75">
      <c r="A14" s="2">
        <v>39661</v>
      </c>
      <c r="B14" s="17">
        <v>6250</v>
      </c>
      <c r="C14" s="15">
        <v>9080</v>
      </c>
      <c r="D14" s="15">
        <v>7520</v>
      </c>
      <c r="E14" s="15">
        <v>14170</v>
      </c>
      <c r="F14" s="15">
        <v>10780</v>
      </c>
      <c r="G14" s="16">
        <v>11.23</v>
      </c>
    </row>
    <row r="15" spans="1:8" ht="15.75">
      <c r="A15" s="2">
        <v>39697</v>
      </c>
      <c r="B15" s="17">
        <v>6460</v>
      </c>
      <c r="C15" s="15">
        <v>9390</v>
      </c>
      <c r="D15" s="15">
        <v>7170</v>
      </c>
      <c r="E15" s="15">
        <v>13120</v>
      </c>
      <c r="F15" s="15">
        <v>10280</v>
      </c>
      <c r="G15" s="16">
        <v>9.77</v>
      </c>
    </row>
    <row r="16" spans="1:8" ht="15.75">
      <c r="A16" s="2">
        <v>39722</v>
      </c>
      <c r="B16" s="17">
        <v>6670</v>
      </c>
      <c r="C16" s="15">
        <v>9390</v>
      </c>
      <c r="D16" s="15">
        <v>6840</v>
      </c>
      <c r="E16" s="15">
        <v>12340</v>
      </c>
      <c r="F16" s="15">
        <v>10320</v>
      </c>
      <c r="G16" s="16">
        <v>9.2200000000000006</v>
      </c>
    </row>
    <row r="17" spans="1:15" ht="15.75">
      <c r="A17" s="2">
        <v>39753</v>
      </c>
      <c r="B17" s="17">
        <v>6400</v>
      </c>
      <c r="C17" s="15">
        <v>8340</v>
      </c>
      <c r="D17" s="15">
        <v>6610</v>
      </c>
      <c r="E17" s="15">
        <v>11680</v>
      </c>
      <c r="F17" s="15">
        <v>10000</v>
      </c>
      <c r="G17" s="16">
        <v>9.2200000000000006</v>
      </c>
    </row>
    <row r="18" spans="1:15" ht="15.75">
      <c r="A18" s="2">
        <v>39785</v>
      </c>
      <c r="B18" s="17">
        <v>5450</v>
      </c>
      <c r="C18" s="15">
        <v>6780</v>
      </c>
      <c r="D18" s="15">
        <v>6480</v>
      </c>
      <c r="E18" s="15">
        <v>10850</v>
      </c>
      <c r="F18" s="15">
        <v>10000</v>
      </c>
      <c r="G18" s="16">
        <v>8.08</v>
      </c>
    </row>
    <row r="19" spans="1:15" ht="15.75">
      <c r="A19" s="2">
        <v>39815</v>
      </c>
      <c r="B19" s="17">
        <v>4450</v>
      </c>
      <c r="C19" s="15">
        <v>5560</v>
      </c>
      <c r="D19" s="15">
        <v>6230</v>
      </c>
      <c r="E19" s="15">
        <v>10220</v>
      </c>
      <c r="F19" s="15">
        <v>10280</v>
      </c>
      <c r="G19" s="18">
        <v>6.4</v>
      </c>
    </row>
    <row r="20" spans="1:15" ht="15.75">
      <c r="A20" s="2">
        <v>39846</v>
      </c>
      <c r="B20" s="17">
        <v>4230</v>
      </c>
      <c r="C20" s="15">
        <v>5030</v>
      </c>
      <c r="D20" s="15">
        <v>4830</v>
      </c>
      <c r="E20" s="15">
        <v>7120</v>
      </c>
      <c r="F20" s="15">
        <v>10560</v>
      </c>
      <c r="G20" s="18">
        <v>6.35</v>
      </c>
    </row>
    <row r="21" spans="1:15" ht="15.75">
      <c r="A21" s="2">
        <v>39874</v>
      </c>
      <c r="B21" s="17">
        <v>4230</v>
      </c>
      <c r="C21" s="15">
        <v>5030</v>
      </c>
      <c r="D21" s="15">
        <v>4830</v>
      </c>
      <c r="E21" s="15">
        <v>7120</v>
      </c>
      <c r="F21" s="15">
        <v>10560</v>
      </c>
      <c r="G21" s="18">
        <v>6.35</v>
      </c>
    </row>
    <row r="22" spans="1:15" ht="15.75">
      <c r="A22" s="2">
        <v>39905</v>
      </c>
      <c r="B22" s="17">
        <v>3660</v>
      </c>
      <c r="C22" s="15">
        <v>5000</v>
      </c>
      <c r="D22" s="15">
        <v>4480</v>
      </c>
      <c r="E22" s="15">
        <v>5140</v>
      </c>
      <c r="F22" s="15">
        <v>10470</v>
      </c>
      <c r="G22" s="18">
        <v>6.36</v>
      </c>
    </row>
    <row r="23" spans="1:15" ht="15.75">
      <c r="A23" s="2">
        <v>39935</v>
      </c>
      <c r="B23" s="17">
        <v>3660</v>
      </c>
      <c r="C23" s="15">
        <v>5000</v>
      </c>
      <c r="D23" s="15">
        <v>4480</v>
      </c>
      <c r="E23" s="15">
        <v>5140</v>
      </c>
      <c r="F23" s="15">
        <v>10470</v>
      </c>
      <c r="G23" s="18">
        <v>6.36</v>
      </c>
    </row>
    <row r="24" spans="1:15" ht="15.75">
      <c r="A24" s="2">
        <v>39968</v>
      </c>
      <c r="B24" s="17">
        <v>2980</v>
      </c>
      <c r="C24" s="15">
        <v>4090</v>
      </c>
      <c r="D24" s="15">
        <v>3800</v>
      </c>
      <c r="E24" s="15">
        <v>4620</v>
      </c>
      <c r="F24" s="15">
        <v>9000</v>
      </c>
      <c r="G24" s="18">
        <v>6.33</v>
      </c>
    </row>
    <row r="25" spans="1:15" ht="15.75">
      <c r="A25" s="2">
        <v>39996</v>
      </c>
      <c r="B25" s="17">
        <v>2900</v>
      </c>
      <c r="C25" s="15">
        <v>4040</v>
      </c>
      <c r="D25" s="15">
        <v>3530</v>
      </c>
      <c r="E25" s="15">
        <v>4220</v>
      </c>
      <c r="F25" s="15">
        <v>9050</v>
      </c>
      <c r="G25" s="18">
        <v>6.73</v>
      </c>
    </row>
    <row r="26" spans="1:15" ht="15.75">
      <c r="A26" s="2">
        <v>40030</v>
      </c>
      <c r="B26" s="17">
        <v>2720</v>
      </c>
      <c r="C26" s="15">
        <v>3820</v>
      </c>
      <c r="D26" s="15">
        <v>3060</v>
      </c>
      <c r="E26" s="15">
        <v>4020</v>
      </c>
      <c r="F26" s="15">
        <v>9070</v>
      </c>
      <c r="G26" s="18">
        <v>6.53</v>
      </c>
    </row>
    <row r="27" spans="1:15" ht="15.75">
      <c r="A27" s="2">
        <v>40058</v>
      </c>
      <c r="B27" s="17">
        <v>2550</v>
      </c>
      <c r="C27" s="15">
        <v>3640</v>
      </c>
      <c r="D27" s="15">
        <v>2870</v>
      </c>
      <c r="E27" s="15">
        <v>4170</v>
      </c>
      <c r="F27" s="15">
        <v>7390</v>
      </c>
      <c r="G27" s="18">
        <v>6.53</v>
      </c>
    </row>
    <row r="28" spans="1:15" ht="15.75">
      <c r="A28" s="2">
        <v>40120</v>
      </c>
      <c r="B28" s="17">
        <v>2530</v>
      </c>
      <c r="C28" s="15">
        <v>3580</v>
      </c>
      <c r="D28" s="15">
        <v>2610</v>
      </c>
      <c r="E28" s="15">
        <v>4250</v>
      </c>
      <c r="F28" s="15">
        <v>5910</v>
      </c>
      <c r="G28" s="18">
        <v>6.65</v>
      </c>
    </row>
    <row r="29" spans="1:15" ht="15.75">
      <c r="A29" s="2">
        <v>40150</v>
      </c>
      <c r="B29" s="17">
        <v>2730</v>
      </c>
      <c r="C29" s="15">
        <v>3410</v>
      </c>
      <c r="D29" s="15">
        <v>2750</v>
      </c>
      <c r="E29" s="15">
        <v>4250</v>
      </c>
      <c r="F29" s="15">
        <v>5780</v>
      </c>
      <c r="G29" s="18">
        <v>6.9</v>
      </c>
    </row>
    <row r="30" spans="1:15" ht="15.75">
      <c r="A30" s="2">
        <v>40183</v>
      </c>
      <c r="B30" s="17">
        <v>2730</v>
      </c>
      <c r="C30" s="15">
        <v>3750</v>
      </c>
      <c r="D30" s="15">
        <v>2810</v>
      </c>
      <c r="E30" s="15">
        <v>4770</v>
      </c>
      <c r="F30" s="15">
        <v>5710</v>
      </c>
      <c r="G30" s="18">
        <v>6.76</v>
      </c>
    </row>
    <row r="31" spans="1:15" ht="15.75">
      <c r="A31" s="2">
        <v>40212</v>
      </c>
      <c r="B31" s="17">
        <v>2730</v>
      </c>
      <c r="C31" s="15">
        <v>3900</v>
      </c>
      <c r="D31" s="15">
        <v>2920</v>
      </c>
      <c r="E31" s="15">
        <v>5550</v>
      </c>
      <c r="F31" s="15">
        <v>5190</v>
      </c>
      <c r="G31" s="18">
        <v>6.86</v>
      </c>
    </row>
    <row r="32" spans="1:15" ht="15.75">
      <c r="A32" s="2">
        <v>40239</v>
      </c>
      <c r="B32" s="17">
        <v>2710</v>
      </c>
      <c r="C32" s="17">
        <v>3870</v>
      </c>
      <c r="D32" s="17">
        <v>3220</v>
      </c>
      <c r="E32" s="17">
        <v>6030</v>
      </c>
      <c r="F32" s="17">
        <v>5230</v>
      </c>
      <c r="G32" s="18">
        <v>6.9</v>
      </c>
      <c r="J32" s="17"/>
      <c r="K32" s="15"/>
      <c r="L32" s="15"/>
      <c r="M32" s="15"/>
      <c r="N32" s="15"/>
      <c r="O32" s="18"/>
    </row>
    <row r="33" spans="1:15" ht="15.75">
      <c r="A33" s="2">
        <v>40302</v>
      </c>
      <c r="B33" s="17">
        <v>3190</v>
      </c>
      <c r="C33" s="17">
        <v>3870</v>
      </c>
      <c r="D33" s="17">
        <v>3280</v>
      </c>
      <c r="E33" s="17">
        <v>6000</v>
      </c>
      <c r="F33" s="17">
        <v>4990</v>
      </c>
      <c r="G33" s="18">
        <v>7.8</v>
      </c>
    </row>
    <row r="34" spans="1:15" ht="15.75">
      <c r="A34" s="2">
        <v>40331</v>
      </c>
      <c r="B34" s="19">
        <v>3360</v>
      </c>
      <c r="C34" s="17">
        <v>3800</v>
      </c>
      <c r="D34" s="17">
        <v>3200</v>
      </c>
      <c r="E34" s="17">
        <v>5820</v>
      </c>
      <c r="F34" s="17">
        <v>4860</v>
      </c>
      <c r="G34" s="18">
        <v>7.53</v>
      </c>
      <c r="J34" s="17"/>
      <c r="K34" s="15"/>
      <c r="L34" s="15"/>
      <c r="M34" s="15"/>
      <c r="N34" s="15"/>
      <c r="O34" s="18"/>
    </row>
    <row r="35" spans="1:15" ht="15.75">
      <c r="A35" s="2">
        <v>40362</v>
      </c>
      <c r="B35" s="17">
        <v>3190</v>
      </c>
      <c r="C35" s="17">
        <v>3640</v>
      </c>
      <c r="D35" s="17">
        <v>3280</v>
      </c>
      <c r="E35" s="17">
        <v>5680</v>
      </c>
      <c r="F35" s="17">
        <v>4660</v>
      </c>
      <c r="G35" s="18">
        <v>7.38</v>
      </c>
      <c r="I35" s="23"/>
      <c r="J35" s="24"/>
    </row>
    <row r="36" spans="1:15" ht="15.75">
      <c r="A36" s="2">
        <v>40393</v>
      </c>
      <c r="B36" s="17">
        <v>3240</v>
      </c>
      <c r="C36" s="17">
        <v>3630</v>
      </c>
      <c r="D36" s="17">
        <v>3190</v>
      </c>
      <c r="E36" s="17">
        <v>5890</v>
      </c>
      <c r="F36" s="17">
        <v>4510</v>
      </c>
      <c r="G36" s="18">
        <v>7.25</v>
      </c>
    </row>
    <row r="37" spans="1:15" ht="15.75">
      <c r="A37" s="2">
        <v>40423</v>
      </c>
      <c r="B37" s="17">
        <v>3410</v>
      </c>
      <c r="C37" s="17">
        <v>3640</v>
      </c>
      <c r="D37" s="17">
        <v>3180</v>
      </c>
      <c r="E37" s="17">
        <v>6270</v>
      </c>
      <c r="F37" s="17">
        <v>4510</v>
      </c>
      <c r="G37" s="18">
        <v>7.25</v>
      </c>
    </row>
    <row r="38" spans="1:15" ht="15.75">
      <c r="A38" s="2">
        <v>40484</v>
      </c>
      <c r="B38" s="17">
        <v>3630</v>
      </c>
      <c r="C38" s="17">
        <v>3860</v>
      </c>
      <c r="D38" s="17">
        <v>3260</v>
      </c>
      <c r="E38" s="17">
        <v>6470</v>
      </c>
      <c r="F38" s="17">
        <v>4620</v>
      </c>
      <c r="G38" s="18">
        <v>7.33</v>
      </c>
    </row>
    <row r="39" spans="1:15" ht="15.75">
      <c r="A39" s="2">
        <v>40514</v>
      </c>
      <c r="B39" s="17">
        <v>3630</v>
      </c>
      <c r="C39" s="17">
        <v>4030</v>
      </c>
      <c r="D39" s="17">
        <v>3240</v>
      </c>
      <c r="E39" s="17">
        <v>6540</v>
      </c>
      <c r="F39" s="17">
        <v>4670</v>
      </c>
      <c r="G39" s="18">
        <v>7.47</v>
      </c>
    </row>
    <row r="40" spans="1:15" ht="15.75">
      <c r="A40" s="2">
        <v>40546</v>
      </c>
      <c r="B40" s="17">
        <v>3630</v>
      </c>
      <c r="C40" s="17">
        <v>4370</v>
      </c>
      <c r="D40" s="17">
        <v>3240</v>
      </c>
      <c r="E40" s="17">
        <v>6540</v>
      </c>
      <c r="F40" s="17">
        <v>4640</v>
      </c>
      <c r="G40" s="18">
        <v>7.7</v>
      </c>
    </row>
    <row r="41" spans="1:15" ht="15.75">
      <c r="A41" s="2">
        <v>40576</v>
      </c>
      <c r="B41" s="17">
        <v>3630</v>
      </c>
      <c r="C41" s="17">
        <v>4430</v>
      </c>
      <c r="D41" s="17">
        <v>3240</v>
      </c>
      <c r="E41" s="17">
        <v>6240</v>
      </c>
      <c r="F41" s="17">
        <v>4640</v>
      </c>
      <c r="G41" s="18">
        <v>8</v>
      </c>
    </row>
    <row r="42" spans="1:15" ht="15.75">
      <c r="A42" s="2">
        <v>40604</v>
      </c>
      <c r="B42" s="17">
        <v>3670</v>
      </c>
      <c r="C42" s="17">
        <v>4600</v>
      </c>
      <c r="D42" s="17">
        <v>3340</v>
      </c>
      <c r="E42" s="17">
        <v>6460</v>
      </c>
      <c r="F42" s="17">
        <v>4800</v>
      </c>
      <c r="G42" s="18">
        <v>8.64</v>
      </c>
    </row>
    <row r="43" spans="1:15" ht="15.75">
      <c r="A43" s="2">
        <v>40667</v>
      </c>
      <c r="B43" s="17">
        <v>3840</v>
      </c>
      <c r="C43" s="17">
        <v>4440</v>
      </c>
      <c r="D43" s="17">
        <v>3470</v>
      </c>
      <c r="E43" s="17">
        <v>6460</v>
      </c>
      <c r="F43" s="17">
        <v>4850</v>
      </c>
      <c r="G43" s="18">
        <v>9.44</v>
      </c>
    </row>
    <row r="44" spans="1:15" ht="15.75">
      <c r="A44" s="2">
        <v>40696</v>
      </c>
      <c r="B44" s="17">
        <v>3840</v>
      </c>
      <c r="C44" s="17">
        <v>4400</v>
      </c>
      <c r="D44" s="17">
        <v>3530</v>
      </c>
      <c r="E44" s="17">
        <v>7010</v>
      </c>
      <c r="F44" s="17">
        <v>4890</v>
      </c>
      <c r="G44" s="18">
        <v>9.06</v>
      </c>
      <c r="H44" s="25"/>
    </row>
    <row r="45" spans="1:15" ht="15.75">
      <c r="A45" s="2">
        <v>40726</v>
      </c>
      <c r="B45" s="17">
        <v>4100</v>
      </c>
      <c r="C45" s="17">
        <v>5300</v>
      </c>
      <c r="D45" s="17">
        <v>3700</v>
      </c>
      <c r="E45" s="17">
        <v>7480</v>
      </c>
      <c r="F45" s="17">
        <v>5320</v>
      </c>
      <c r="G45" s="18">
        <v>8.9499999999999993</v>
      </c>
      <c r="H45" s="25"/>
    </row>
    <row r="46" spans="1:15" ht="15.75">
      <c r="A46" s="2">
        <v>40757</v>
      </c>
      <c r="B46" s="17">
        <v>4320</v>
      </c>
      <c r="C46" s="17">
        <v>5350</v>
      </c>
      <c r="D46" s="17">
        <v>3780</v>
      </c>
      <c r="E46" s="17">
        <v>7480</v>
      </c>
      <c r="F46" s="17">
        <v>5520</v>
      </c>
      <c r="G46" s="18">
        <v>9.1</v>
      </c>
      <c r="H46" s="25"/>
    </row>
    <row r="47" spans="1:15" ht="15.75">
      <c r="A47" s="2">
        <v>40788</v>
      </c>
      <c r="B47" s="17">
        <v>4360</v>
      </c>
      <c r="C47" s="17">
        <v>5420</v>
      </c>
      <c r="D47" s="17">
        <v>3830</v>
      </c>
      <c r="E47" s="17">
        <v>7570</v>
      </c>
      <c r="F47" s="17">
        <v>5450</v>
      </c>
      <c r="G47" s="18">
        <v>9.1</v>
      </c>
      <c r="H47" s="25"/>
    </row>
    <row r="48" spans="1:15" ht="15.75">
      <c r="A48" s="2">
        <v>40818</v>
      </c>
      <c r="B48" s="17">
        <v>4624</v>
      </c>
      <c r="C48" s="17">
        <v>6170</v>
      </c>
      <c r="D48" s="17">
        <v>3995</v>
      </c>
      <c r="E48" s="17">
        <v>7623</v>
      </c>
      <c r="F48" s="17">
        <v>5825</v>
      </c>
      <c r="G48" s="18">
        <v>9.4499999999999993</v>
      </c>
      <c r="H48" s="25"/>
    </row>
    <row r="49" spans="1:11" ht="15.75">
      <c r="A49" s="2">
        <v>40849</v>
      </c>
      <c r="B49" s="17">
        <v>4659</v>
      </c>
      <c r="C49" s="17">
        <v>6223</v>
      </c>
      <c r="D49" s="17">
        <v>4208</v>
      </c>
      <c r="E49" s="17">
        <v>8184</v>
      </c>
      <c r="F49" s="17">
        <v>5866</v>
      </c>
      <c r="G49" s="18">
        <v>9.81</v>
      </c>
      <c r="H49" s="25"/>
    </row>
    <row r="50" spans="1:11" ht="15.75">
      <c r="A50" s="2">
        <v>40878</v>
      </c>
      <c r="B50" s="17">
        <v>4659</v>
      </c>
      <c r="C50" s="17">
        <v>6347</v>
      </c>
      <c r="D50" s="17">
        <v>4218</v>
      </c>
      <c r="E50" s="17">
        <v>7891</v>
      </c>
      <c r="F50" s="17">
        <v>5937</v>
      </c>
      <c r="G50" s="18">
        <v>10.28</v>
      </c>
      <c r="H50" s="25"/>
    </row>
    <row r="51" spans="1:11" ht="15.75">
      <c r="A51" s="2">
        <v>40910</v>
      </c>
      <c r="B51" s="17">
        <f>(B50+B52)/2</f>
        <v>4447</v>
      </c>
      <c r="C51" s="17">
        <f t="shared" ref="C51:F51" si="0">(C50+C52)/2</f>
        <v>5850</v>
      </c>
      <c r="D51" s="17">
        <f t="shared" si="0"/>
        <v>4109.5</v>
      </c>
      <c r="E51" s="17">
        <f t="shared" si="0"/>
        <v>7318.5</v>
      </c>
      <c r="F51" s="17">
        <f t="shared" si="0"/>
        <v>5901.5</v>
      </c>
      <c r="G51" s="18">
        <v>10.07</v>
      </c>
      <c r="H51" s="25"/>
    </row>
    <row r="52" spans="1:11" ht="15.75">
      <c r="A52" s="2">
        <v>40943</v>
      </c>
      <c r="B52" s="19">
        <v>4235</v>
      </c>
      <c r="C52" s="16">
        <v>5353</v>
      </c>
      <c r="D52" s="16">
        <v>4001</v>
      </c>
      <c r="E52" s="16">
        <v>6746</v>
      </c>
      <c r="F52" s="16">
        <v>5866</v>
      </c>
      <c r="G52" s="18">
        <v>10.06</v>
      </c>
    </row>
    <row r="53" spans="1:11" ht="15.75">
      <c r="A53" s="2">
        <v>40969</v>
      </c>
      <c r="B53" s="19">
        <v>4235</v>
      </c>
      <c r="C53" s="16">
        <v>5353</v>
      </c>
      <c r="D53" s="16">
        <v>4033</v>
      </c>
      <c r="E53" s="16">
        <v>6580</v>
      </c>
      <c r="F53" s="16">
        <v>5983</v>
      </c>
      <c r="G53" s="18">
        <v>10.16</v>
      </c>
    </row>
    <row r="54" spans="1:11" ht="15.75">
      <c r="A54" s="2">
        <v>41000</v>
      </c>
      <c r="B54" s="19">
        <v>3968</v>
      </c>
      <c r="C54" s="16">
        <v>5294</v>
      </c>
      <c r="D54" s="16">
        <v>3913</v>
      </c>
      <c r="E54" s="16">
        <v>6573</v>
      </c>
      <c r="F54" s="16">
        <v>5904</v>
      </c>
      <c r="G54" s="18">
        <v>10.64</v>
      </c>
      <c r="K54" s="22"/>
    </row>
    <row r="55" spans="1:11" ht="15.75">
      <c r="A55" s="2">
        <v>41030</v>
      </c>
      <c r="B55" s="19">
        <v>3968</v>
      </c>
      <c r="C55" s="16">
        <v>5412</v>
      </c>
      <c r="D55" s="16">
        <v>3775</v>
      </c>
      <c r="E55" s="16">
        <v>6894</v>
      </c>
      <c r="F55" s="16">
        <v>5864</v>
      </c>
      <c r="G55" s="18">
        <v>10.73</v>
      </c>
    </row>
    <row r="57" spans="1:11" ht="15.75">
      <c r="A57" s="37" t="s">
        <v>12</v>
      </c>
      <c r="B57" s="37"/>
      <c r="C57" s="37"/>
      <c r="D57" s="37"/>
      <c r="E57" s="37"/>
      <c r="F57" s="37"/>
      <c r="G57" s="38"/>
    </row>
    <row r="58" spans="1:11" ht="15.75">
      <c r="A58" s="20">
        <v>40157</v>
      </c>
      <c r="B58" s="21">
        <f t="shared" ref="B58:G58" si="1">(B29-B18)/B18*100</f>
        <v>-49.908256880733944</v>
      </c>
      <c r="C58" s="21">
        <f t="shared" si="1"/>
        <v>-49.705014749262538</v>
      </c>
      <c r="D58" s="21">
        <f t="shared" si="1"/>
        <v>-57.561728395061728</v>
      </c>
      <c r="E58" s="21">
        <f t="shared" si="1"/>
        <v>-60.829493087557609</v>
      </c>
      <c r="F58" s="21">
        <f t="shared" si="1"/>
        <v>-42.199999999999996</v>
      </c>
      <c r="G58" s="21">
        <f t="shared" si="1"/>
        <v>-14.6039603960396</v>
      </c>
    </row>
    <row r="59" spans="1:11" ht="15.75">
      <c r="A59" s="20">
        <v>40522</v>
      </c>
      <c r="B59" s="21">
        <f t="shared" ref="B59:G59" si="2">(B39-B29)/B29*100</f>
        <v>32.967032967032964</v>
      </c>
      <c r="C59" s="21">
        <f t="shared" si="2"/>
        <v>18.181818181818183</v>
      </c>
      <c r="D59" s="21">
        <f t="shared" si="2"/>
        <v>17.81818181818182</v>
      </c>
      <c r="E59" s="21">
        <f t="shared" si="2"/>
        <v>53.882352941176471</v>
      </c>
      <c r="F59" s="21">
        <f t="shared" si="2"/>
        <v>-19.20415224913495</v>
      </c>
      <c r="G59" s="21">
        <f t="shared" si="2"/>
        <v>8.2608695652173818</v>
      </c>
    </row>
    <row r="60" spans="1:11" ht="15.75">
      <c r="A60" s="20">
        <v>40888</v>
      </c>
      <c r="B60" s="21">
        <f t="shared" ref="B60:G60" si="3">(B50-B39)/B39*100</f>
        <v>28.347107438016529</v>
      </c>
      <c r="C60" s="21">
        <f t="shared" si="3"/>
        <v>57.493796526054588</v>
      </c>
      <c r="D60" s="21">
        <f t="shared" si="3"/>
        <v>30.185185185185187</v>
      </c>
      <c r="E60" s="21">
        <f t="shared" si="3"/>
        <v>20.657492354740061</v>
      </c>
      <c r="F60" s="21">
        <f t="shared" si="3"/>
        <v>27.130620985010705</v>
      </c>
      <c r="G60" s="21">
        <f t="shared" si="3"/>
        <v>37.617135207496652</v>
      </c>
    </row>
  </sheetData>
  <phoneticPr fontId="1" type="noConversion"/>
  <pageMargins left="0.47244094488188981" right="0.35433070866141736" top="0.98425196850393704" bottom="0.98425196850393704" header="0.51181102362204722" footer="0.51181102362204722"/>
  <pageSetup paperSize="9" scale="9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Real Trend</vt:lpstr>
      <vt:lpstr>Data</vt:lpstr>
      <vt:lpstr>Nominal Trend</vt:lpstr>
    </vt:vector>
  </TitlesOfParts>
  <Company>SASRI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Neil_Miles</dc:creator>
  <cp:lastModifiedBy>user</cp:lastModifiedBy>
  <cp:lastPrinted>2009-04-07T06:39:49Z</cp:lastPrinted>
  <dcterms:created xsi:type="dcterms:W3CDTF">2008-01-11T10:42:43Z</dcterms:created>
  <dcterms:modified xsi:type="dcterms:W3CDTF">2012-05-07T15:58:48Z</dcterms:modified>
</cp:coreProperties>
</file>